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Colorado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<sst xmlns="http://schemas.openxmlformats.org/spreadsheetml/2006/main" count="260" uniqueCount="125">
  <si>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</si>
  <si>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</si>
  <si>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</si>
  <si>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</si>
  <si>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</si>
  <si>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</si>
  <si>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</si>
  <si>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</si>
  <si>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</si>
  <si>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</si>
  <si>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</si>
  <si>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</si>
  <si>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</si>
  <si>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</si>
  <si>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</si>
  <si>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</si>
  <si>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</si>
  <si>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</si>
  <si>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</si>
  <si>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</si>
  <si>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</si>
  <si>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</si>
  <si>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</si>
  <si>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</si>
  <si>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</si>
  <si>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</si>
  <si>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</si>
  <si>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</si>
  <si>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</si>
  <si>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</si>
  <si>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</si>
  <si>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</si>
  <si>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</si>
  <si>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</si>
  <si>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</si>
  <si>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</si>
  <si>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</si>
  <si>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</si>
  <si>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</si>
  <si>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</si>
  <si>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</si>
  <si>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</si>
  <si>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</si>
  <si>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</si>
  <si>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</si>
  <si>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</si>
  <si>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</si>
  <si>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</si>
  <si>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</si>
  <si>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</si>
  <si>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</si>
  <si>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</si>
  <si>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</si>
  <si>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</si>
  <si>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</si>
  <si>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</si>
  <si>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</si>
  <si>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</si>
  <si>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</si>
  <si>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</si>
  <si>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</si>
  <si>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</si>
  <si>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</si>
  <si>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</si>
  <si>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</si>
  <si>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</si>
  <si>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</si>
  <si>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</si>
  <si>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</si>
  <si>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</si>
  <si>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</si>
  <si>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</si>
  <si>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</si>
  <si>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</si>
  <si>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</si>
  <si>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</si>
  <si>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</si>
  <si>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</si>
  <si>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</si>
  <si>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</si>
  <si>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</si>
  <si>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</si>
  <si>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</si>
  <si>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</si>
  <si>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</si>
  <si>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</si>
  <si>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</si>
  <si>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</si>
  <si>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</si>
  <si>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</si>
  <si>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</si>
  <si>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</si>
  <si>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</si>
  <si>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</si>
  <si>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</si>
  <si>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</si>
  <si>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</si>
  <si>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</si>
  <si>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</si>
  <si>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</si>
  <si>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</si>
  <si>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</si>
  <si>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</si>
  <si>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</si>
  <si>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</si>
  <si>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</si>
  <si>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</si>
  <si>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</si>
  <si>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</si>
  <si>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</si>
  <si>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</si>
  <si>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</si>
  <si>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</si>
  <si>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</si>
  <si>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</si>
  <si>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</si>
  <si>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</si>
  <si>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</si>
  <si>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</si>
  <si>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</si>
  <si>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Colorado</t>
  </si>
  <si>
    <t>Colorado Values</t>
  </si>
  <si>
    <t>Colorado Shares</t>
  </si>
  <si>
    <t>Colorado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</si>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</sst>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f>Z3+1</f>
        <v>2005</v>
      </c>
    </row>
    <row r="4" spans="1:27" ht="12.75">
      <c r="A4" s="67" t="s">
        <v>6</v>
      </c>
      <c r="B4" s="69">
        <f>(Colorado!F82/10^6)</f>
        <v>23.19513117768648</v>
      </c>
      <c r="C4" s="69">
        <f>(Colorado!G82/10^6)</f>
        <v>26.12537935338185</v>
      </c>
      <c r="D4" s="69">
        <f>(Colorado!H82/10^6)</f>
        <v>25.951372610138925</v>
      </c>
      <c r="E4" s="69">
        <f>(Colorado!I82/10^6)</f>
        <v>23.92491474665402</v>
      </c>
      <c r="F4" s="69">
        <f>(Colorado!J82/10^6)</f>
        <v>26.95035995505409</v>
      </c>
      <c r="G4" s="69">
        <f>(Colorado!K82/10^6)</f>
        <v>28.110941323890092</v>
      </c>
      <c r="H4" s="69">
        <f>(Colorado!L82/10^6)</f>
        <v>27.752922627282427</v>
      </c>
      <c r="I4" s="69">
        <f>(Colorado!M82/10^6)</f>
        <v>27.874416911506994</v>
      </c>
      <c r="J4" s="69">
        <f>(Colorado!N82/10^6)</f>
        <v>29.296528945235256</v>
      </c>
      <c r="K4" s="69">
        <f>(Colorado!O82/10^6)</f>
        <v>30.436786606723874</v>
      </c>
      <c r="L4" s="69">
        <f>(Colorado!P82/10^6)</f>
        <v>31.761796605750494</v>
      </c>
      <c r="M4" s="69">
        <f>(Colorado!Q82/10^6)</f>
        <v>31.13970297359619</v>
      </c>
      <c r="N4" s="69">
        <f>(Colorado!R82/10^6)</f>
        <v>31.992011865300658</v>
      </c>
      <c r="O4" s="69">
        <f>(Colorado!S82/10^6)</f>
        <v>32.720794772725306</v>
      </c>
      <c r="P4" s="69">
        <f>(Colorado!T82/10^6)</f>
        <v>33.88177754882034</v>
      </c>
      <c r="Q4" s="69">
        <f>(Colorado!U82/10^6)</f>
        <v>32.481310608427634</v>
      </c>
      <c r="R4" s="69">
        <f>(Colorado!V82/10^6)</f>
        <v>33.09855807810509</v>
      </c>
      <c r="S4" s="69">
        <f>(Colorado!W82/10^6)</f>
        <v>34.216841994385305</v>
      </c>
      <c r="T4" s="69">
        <f>(Colorado!X82/10^6)</f>
        <v>34.45368040863882</v>
      </c>
      <c r="U4" s="69">
        <f>(Colorado!Y82/10^6)</f>
        <v>34.390698691423935</v>
      </c>
      <c r="V4" s="69">
        <f>(Colorado!Z82/10^6)</f>
        <v>36.646345443080804</v>
      </c>
      <c r="W4" s="69">
        <f>(Colorado!AA82/10^6)</f>
        <v>37.84957459530902</v>
      </c>
      <c r="X4" s="69">
        <f>(Colorado!AB82/10^6)</f>
        <v>36.94958819473914</v>
      </c>
      <c r="Y4" s="69">
        <f>(Colorado!AC82/10^6)</f>
        <v>37.300759951096616</v>
      </c>
      <c r="Z4" s="69">
        <f>(Colorado!AD82/10^6)</f>
        <v>36.9413712475575</v>
      </c>
      <c r="AA4" s="69">
        <f>(Colorado!AE82/10^6)</f>
        <v>36.610271882378825</v>
      </c>
    </row>
    <row r="5" spans="1:27" ht="12.75">
      <c r="A5" s="68" t="s">
        <v>118</v>
      </c>
      <c r="B5" s="69">
        <f>((Colorado!F83+Colorado!F84)/10^6)</f>
        <v>22.174083549463855</v>
      </c>
      <c r="C5" s="69">
        <f>((Colorado!G83+Colorado!G84)/10^6)</f>
        <v>20.31834617636297</v>
      </c>
      <c r="D5" s="69">
        <f>((Colorado!H83+Colorado!H84)/10^6)</f>
        <v>20.86149999338451</v>
      </c>
      <c r="E5" s="69">
        <f>((Colorado!I83+Colorado!I84)/10^6)</f>
        <v>21.558285095120315</v>
      </c>
      <c r="F5" s="69">
        <f>((Colorado!J83+Colorado!J84)/10^6)</f>
        <v>21.380330909184284</v>
      </c>
      <c r="G5" s="69">
        <f>((Colorado!K83+Colorado!K84)/10^6)</f>
        <v>21.379595084723466</v>
      </c>
      <c r="H5" s="69">
        <f>((Colorado!L83+Colorado!L84)/10^6)</f>
        <v>21.844541529200104</v>
      </c>
      <c r="I5" s="69">
        <f>((Colorado!M83+Colorado!M84)/10^6)</f>
        <v>21.723104623045806</v>
      </c>
      <c r="J5" s="69">
        <f>((Colorado!N83+Colorado!N84)/10^6)</f>
        <v>21.6830312535094</v>
      </c>
      <c r="K5" s="69">
        <f>((Colorado!O83+Colorado!O84)/10^6)</f>
        <v>20.802094240456004</v>
      </c>
      <c r="L5" s="69">
        <f>((Colorado!P83+Colorado!P84)/10^6)</f>
        <v>21.06287144616834</v>
      </c>
      <c r="M5" s="69">
        <f>((Colorado!Q83+Colorado!Q84)/10^6)</f>
        <v>21.442379446117997</v>
      </c>
      <c r="N5" s="69">
        <f>((Colorado!R83+Colorado!R84)/10^6)</f>
        <v>22.08755080311571</v>
      </c>
      <c r="O5" s="69">
        <f>((Colorado!S83+Colorado!S84)/10^6)</f>
        <v>23.83541707952138</v>
      </c>
      <c r="P5" s="69">
        <f>((Colorado!T83+Colorado!T84)/10^6)</f>
        <v>23.900619807219137</v>
      </c>
      <c r="Q5" s="69">
        <f>((Colorado!U83+Colorado!U84)/10^6)</f>
        <v>24.511449806162823</v>
      </c>
      <c r="R5" s="69">
        <f>((Colorado!V83+Colorado!V84)/10^6)</f>
        <v>25.54034202380722</v>
      </c>
      <c r="S5" s="69">
        <f>((Colorado!W83+Colorado!W84)/10^6)</f>
        <v>24.847201022150344</v>
      </c>
      <c r="T5" s="69">
        <f>((Colorado!X83+Colorado!X84)/10^6)</f>
        <v>26.037838863850865</v>
      </c>
      <c r="U5" s="69">
        <f>((Colorado!Y83+Colorado!Y84)/10^6)</f>
        <v>27.826735696385814</v>
      </c>
      <c r="V5" s="69">
        <f>((Colorado!Z83+Colorado!Z84)/10^6)</f>
        <v>28.87307244796279</v>
      </c>
      <c r="W5" s="69">
        <f>((Colorado!AA83+Colorado!AA84)/10^6)</f>
        <v>30.80407795191135</v>
      </c>
      <c r="X5" s="69">
        <f>((Colorado!AB83+Colorado!AB84)/10^6)</f>
        <v>30.074881968652292</v>
      </c>
      <c r="Y5" s="69">
        <f>((Colorado!AC83+Colorado!AC84)/10^6)</f>
        <v>30.059427564918316</v>
      </c>
      <c r="Z5" s="69">
        <f>((Colorado!AD83+Colorado!AD84)/10^6)</f>
        <v>33.424522606702006</v>
      </c>
      <c r="AA5" s="69">
        <f>((Colorado!AE83+Colorado!AE84)/10^6)</f>
        <v>33.77288894480574</v>
      </c>
    </row>
    <row r="6" spans="1:27" ht="12.75">
      <c r="A6" s="67" t="s">
        <v>69</v>
      </c>
      <c r="B6" s="69">
        <f>(Colorado!F85/10^6)</f>
        <v>13.497059686458865</v>
      </c>
      <c r="C6" s="69">
        <f>(Colorado!G85/10^6)</f>
        <v>11.158616557449307</v>
      </c>
      <c r="D6" s="69">
        <f>(Colorado!H85/10^6)</f>
        <v>11.928014029071177</v>
      </c>
      <c r="E6" s="69">
        <f>(Colorado!I85/10^6)</f>
        <v>11.401296678467004</v>
      </c>
      <c r="F6" s="69">
        <f>(Colorado!J85/10^6)</f>
        <v>12.19708975658571</v>
      </c>
      <c r="G6" s="69">
        <f>(Colorado!K85/10^6)</f>
        <v>11.593390438115927</v>
      </c>
      <c r="H6" s="69">
        <f>(Colorado!L85/10^6)</f>
        <v>10.51631601731333</v>
      </c>
      <c r="I6" s="69">
        <f>(Colorado!M85/10^6)</f>
        <v>11.136028196366924</v>
      </c>
      <c r="J6" s="69">
        <f>(Colorado!N85/10^6)</f>
        <v>12.132709302610897</v>
      </c>
      <c r="K6" s="69">
        <f>(Colorado!O85/10^6)</f>
        <v>13.240589079209652</v>
      </c>
      <c r="L6" s="69">
        <f>(Colorado!P85/10^6)</f>
        <v>13.131402038995198</v>
      </c>
      <c r="M6" s="69">
        <f>(Colorado!Q85/10^6)</f>
        <v>14.617246828441594</v>
      </c>
      <c r="N6" s="69">
        <f>(Colorado!R85/10^6)</f>
        <v>14.120119421087239</v>
      </c>
      <c r="O6" s="69">
        <f>(Colorado!S85/10^6)</f>
        <v>15.633099853069938</v>
      </c>
      <c r="P6" s="69">
        <f>(Colorado!T85/10^6)</f>
        <v>14.857682922797263</v>
      </c>
      <c r="Q6" s="69">
        <f>(Colorado!U85/10^6)</f>
        <v>15.670436335840554</v>
      </c>
      <c r="R6" s="69">
        <f>(Colorado!V85/10^6)</f>
        <v>17.109621311435255</v>
      </c>
      <c r="S6" s="69">
        <f>(Colorado!W85/10^6)</f>
        <v>16.8684266967735</v>
      </c>
      <c r="T6" s="69">
        <f>(Colorado!X85/10^6)</f>
        <v>17.713522631858318</v>
      </c>
      <c r="U6" s="69">
        <f>(Colorado!Y85/10^6)</f>
        <v>17.776721839390266</v>
      </c>
      <c r="V6" s="69">
        <f>(Colorado!Z85/10^6)</f>
        <v>19.657602642409014</v>
      </c>
      <c r="W6" s="69">
        <f>(Colorado!AA85/10^6)</f>
        <v>24.9039498950822</v>
      </c>
      <c r="X6" s="69">
        <f>(Colorado!AB85/10^6)</f>
        <v>24.478982857295197</v>
      </c>
      <c r="Y6" s="69">
        <f>(Colorado!AC85/10^6)</f>
        <v>23.244740360980174</v>
      </c>
      <c r="Z6" s="69">
        <f>(Colorado!AD85/10^6)</f>
        <v>23.20672419554045</v>
      </c>
      <c r="AA6" s="69">
        <f>(Colorado!AE85/10^6)</f>
        <v>25.634120877264046</v>
      </c>
    </row>
    <row r="7" spans="1:27" ht="12.75">
      <c r="A7" s="66" t="s">
        <v>79</v>
      </c>
      <c r="B7" s="70">
        <f>(Colorado!F86/10^6)</f>
        <v>58.8662744136092</v>
      </c>
      <c r="C7" s="70">
        <f>(Colorado!G86/10^6)</f>
        <v>57.60234208719413</v>
      </c>
      <c r="D7" s="70">
        <f>(Colorado!H86/10^6)</f>
        <v>58.740886632594616</v>
      </c>
      <c r="E7" s="70">
        <f>(Colorado!I86/10^6)</f>
        <v>56.88449652024135</v>
      </c>
      <c r="F7" s="70">
        <f>(Colorado!J86/10^6)</f>
        <v>60.52778062082409</v>
      </c>
      <c r="G7" s="70">
        <f>(Colorado!K86/10^6)</f>
        <v>61.08392684672948</v>
      </c>
      <c r="H7" s="70">
        <f>(Colorado!L86/10^6)</f>
        <v>60.11378017379586</v>
      </c>
      <c r="I7" s="70">
        <f>(Colorado!M86/10^6)</f>
        <v>60.733549730919734</v>
      </c>
      <c r="J7" s="70">
        <f>(Colorado!N86/10^6)</f>
        <v>63.11226950135555</v>
      </c>
      <c r="K7" s="70">
        <f>(Colorado!O86/10^6)</f>
        <v>64.47946992638953</v>
      </c>
      <c r="L7" s="70">
        <f>(Colorado!P86/10^6)</f>
        <v>65.95607009091403</v>
      </c>
      <c r="M7" s="70">
        <f>(Colorado!Q86/10^6)</f>
        <v>67.19932924815579</v>
      </c>
      <c r="N7" s="70">
        <f>(Colorado!R86/10^6)</f>
        <v>68.1996820895036</v>
      </c>
      <c r="O7" s="70">
        <f>(Colorado!S86/10^6)</f>
        <v>72.18931170531663</v>
      </c>
      <c r="P7" s="70">
        <f>(Colorado!T86/10^6)</f>
        <v>72.64008027883672</v>
      </c>
      <c r="Q7" s="70">
        <f>(Colorado!U86/10^6)</f>
        <v>72.66319675043101</v>
      </c>
      <c r="R7" s="70">
        <f>(Colorado!V86/10^6)</f>
        <v>75.74852141334756</v>
      </c>
      <c r="S7" s="70">
        <f>(Colorado!W86/10^6)</f>
        <v>75.93246971330913</v>
      </c>
      <c r="T7" s="70">
        <f>(Colorado!X86/10^6)</f>
        <v>78.20504190434801</v>
      </c>
      <c r="U7" s="70">
        <f>(Colorado!Y86/10^6)</f>
        <v>79.99415622720004</v>
      </c>
      <c r="V7" s="70">
        <f>(Colorado!Z86/10^6)</f>
        <v>85.17702053345262</v>
      </c>
      <c r="W7" s="70">
        <f>(Colorado!AA86/10^6)</f>
        <v>93.55760244230255</v>
      </c>
      <c r="X7" s="70">
        <f>(Colorado!AB86/10^6)</f>
        <v>91.50345302068663</v>
      </c>
      <c r="Y7" s="70">
        <f>(Colorado!AC86/10^6)</f>
        <v>90.60492787699512</v>
      </c>
      <c r="Z7" s="70">
        <f>(Colorado!AD86/10^6)</f>
        <v>93.57261804979994</v>
      </c>
      <c r="AA7" s="70">
        <f>(Colorado!AE86/10^6)</f>
        <v>96.0172817044486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v>1991</v>
      </c>
      <c r="N10" s="1">
        <v>1992</v>
      </c>
      <c r="O10" s="1">
        <v>1993</v>
      </c>
      <c r="P10" s="1">
        <v>1994</v>
      </c>
      <c r="Q10" s="1">
        <v>1995</v>
      </c>
      <c r="R10" s="1">
        <v>1996</v>
      </c>
      <c r="S10" s="1">
        <v>1997</v>
      </c>
      <c r="T10" s="1">
        <v>1998</v>
      </c>
      <c r="U10" s="1">
        <v>1999</v>
      </c>
      <c r="V10" s="1">
        <v>2000</v>
      </c>
      <c r="W10" s="1">
        <v>2001</v>
      </c>
      <c r="X10" s="1">
        <v>2002</v>
      </c>
      <c r="Y10" s="1">
        <v>2003</v>
      </c>
      <c r="Z10" s="1">
        <v>2004</v>
      </c>
      <c r="AA10" s="1">
        <f>Z10+1</f>
        <v>2005</v>
      </c>
    </row>
    <row r="11" spans="1:27" ht="12.75">
      <c r="A11" s="68" t="s">
        <v>81</v>
      </c>
      <c r="B11" s="69">
        <f>(Colorado!F90/10^6)</f>
        <v>5.202840168106189</v>
      </c>
      <c r="C11" s="69">
        <f>(Colorado!G90/10^6)</f>
        <v>4.512852790805483</v>
      </c>
      <c r="D11" s="69">
        <f>(Colorado!H90/10^6)</f>
        <v>5.146578037272932</v>
      </c>
      <c r="E11" s="69">
        <f>(Colorado!I90/10^6)</f>
        <v>5.295610327730721</v>
      </c>
      <c r="F11" s="69">
        <f>(Colorado!J90/10^6)</f>
        <v>5.420967085894164</v>
      </c>
      <c r="G11" s="69">
        <f>(Colorado!K90/10^6)</f>
        <v>5.220889404731332</v>
      </c>
      <c r="H11" s="69">
        <f>(Colorado!L90/10^6)</f>
        <v>4.713626026987763</v>
      </c>
      <c r="I11" s="69">
        <f>(Colorado!M90/10^6)</f>
        <v>4.986862631981499</v>
      </c>
      <c r="J11" s="69">
        <f>(Colorado!N90/10^6)</f>
        <v>5.358652241627492</v>
      </c>
      <c r="K11" s="69">
        <f>(Colorado!O90/10^6)</f>
        <v>5.336696629982093</v>
      </c>
      <c r="L11" s="69">
        <f>(Colorado!P90/10^6)</f>
        <v>5.318896703256933</v>
      </c>
      <c r="M11" s="69">
        <f>(Colorado!Q90/10^6)</f>
        <v>5.792268400863714</v>
      </c>
      <c r="N11" s="69">
        <f>(Colorado!R90/10^6)</f>
        <v>5.542719194611936</v>
      </c>
      <c r="O11" s="69">
        <f>(Colorado!S90/10^6)</f>
        <v>6.122244407577387</v>
      </c>
      <c r="P11" s="69">
        <f>(Colorado!T90/10^6)</f>
        <v>5.710524145919489</v>
      </c>
      <c r="Q11" s="69">
        <f>(Colorado!U90/10^6)</f>
        <v>6.134042662987419</v>
      </c>
      <c r="R11" s="69">
        <f>(Colorado!V90/10^6)</f>
        <v>6.477915544828534</v>
      </c>
      <c r="S11" s="69">
        <f>(Colorado!W90/10^6)</f>
        <v>6.305470438834488</v>
      </c>
      <c r="T11" s="69">
        <f>(Colorado!X90/10^6)</f>
        <v>5.978119660907342</v>
      </c>
      <c r="U11" s="69">
        <f>(Colorado!Y90/10^6)</f>
        <v>6.421440075891831</v>
      </c>
      <c r="V11" s="69">
        <f>(Colorado!Z90/10^6)</f>
        <v>6.851921157272398</v>
      </c>
      <c r="W11" s="69">
        <f>(Colorado!AA90/10^6)</f>
        <v>7.282142575365152</v>
      </c>
      <c r="X11" s="69">
        <f>(Colorado!AB90/10^6)</f>
        <v>7.5287901104679396</v>
      </c>
      <c r="Y11" s="69">
        <f>(Colorado!AC90/10^6)</f>
        <v>7.5542876881032495</v>
      </c>
      <c r="Z11" s="69">
        <f>(Colorado!AD90/10^6)</f>
        <v>7.128961535244985</v>
      </c>
      <c r="AA11" s="69">
        <f>(Colorado!AE90/10^6)</f>
        <v>7.581682478010325</v>
      </c>
    </row>
    <row r="12" spans="1:27" ht="12.75">
      <c r="A12" s="68" t="s">
        <v>82</v>
      </c>
      <c r="B12" s="69">
        <f>(Colorado!F91/10^6)</f>
        <v>4.024317212660955</v>
      </c>
      <c r="C12" s="69">
        <f>(Colorado!G91/10^6)</f>
        <v>3.594519539021251</v>
      </c>
      <c r="D12" s="69">
        <f>(Colorado!H91/10^6)</f>
        <v>4.053058768735291</v>
      </c>
      <c r="E12" s="69">
        <f>(Colorado!I91/10^6)</f>
        <v>4.163439571066242</v>
      </c>
      <c r="F12" s="69">
        <f>(Colorado!J91/10^6)</f>
        <v>4.516507423543992</v>
      </c>
      <c r="G12" s="69">
        <f>(Colorado!K91/10^6)</f>
        <v>4.28472415045455</v>
      </c>
      <c r="H12" s="69">
        <f>(Colorado!L91/10^6)</f>
        <v>3.7694669167451225</v>
      </c>
      <c r="I12" s="69">
        <f>(Colorado!M91/10^6)</f>
        <v>4.04621770497018</v>
      </c>
      <c r="J12" s="69">
        <f>(Colorado!N91/10^6)</f>
        <v>4.332763848243552</v>
      </c>
      <c r="K12" s="69">
        <f>(Colorado!O91/10^6)</f>
        <v>4.127129164123671</v>
      </c>
      <c r="L12" s="69">
        <f>(Colorado!P91/10^6)</f>
        <v>3.9794289688136293</v>
      </c>
      <c r="M12" s="69">
        <f>(Colorado!Q91/10^6)</f>
        <v>4.280129516625292</v>
      </c>
      <c r="N12" s="69">
        <f>(Colorado!R91/10^6)</f>
        <v>4.110289037766965</v>
      </c>
      <c r="O12" s="69">
        <f>(Colorado!S91/10^6)</f>
        <v>4.268983032495665</v>
      </c>
      <c r="P12" s="69">
        <f>(Colorado!T91/10^6)</f>
        <v>4.064467416000952</v>
      </c>
      <c r="Q12" s="69">
        <f>(Colorado!U91/10^6)</f>
        <v>4.031400408882458</v>
      </c>
      <c r="R12" s="69">
        <f>(Colorado!V91/10^6)</f>
        <v>4.232003799286201</v>
      </c>
      <c r="S12" s="69">
        <f>(Colorado!W91/10^6)</f>
        <v>4.2080430261363455</v>
      </c>
      <c r="T12" s="69">
        <f>(Colorado!X91/10^6)</f>
        <v>3.7992097083426635</v>
      </c>
      <c r="U12" s="69">
        <f>(Colorado!Y91/10^6)</f>
        <v>3.831296669301653</v>
      </c>
      <c r="V12" s="69">
        <f>(Colorado!Z91/10^6)</f>
        <v>3.788356253186632</v>
      </c>
      <c r="W12" s="69">
        <f>(Colorado!AA91/10^6)</f>
        <v>4.405638262813111</v>
      </c>
      <c r="X12" s="69">
        <f>(Colorado!AB91/10^6)</f>
        <v>4.320565171042835</v>
      </c>
      <c r="Y12" s="69">
        <f>(Colorado!AC91/10^6)</f>
        <v>4.127681324433368</v>
      </c>
      <c r="Z12" s="69">
        <f>(Colorado!AD91/10^6)</f>
        <v>3.939812363351357</v>
      </c>
      <c r="AA12" s="69">
        <f>(Colorado!AE91/10^6)</f>
        <v>4.063847463985381</v>
      </c>
    </row>
    <row r="13" spans="1:27" ht="12.75">
      <c r="A13" s="68" t="s">
        <v>83</v>
      </c>
      <c r="B13" s="69">
        <f>(Colorado!F92/10^6)</f>
        <v>11.071594385905343</v>
      </c>
      <c r="C13" s="69">
        <f>(Colorado!G92/10^6)</f>
        <v>8.877220798317605</v>
      </c>
      <c r="D13" s="69">
        <f>(Colorado!H92/10^6)</f>
        <v>7.581612276049948</v>
      </c>
      <c r="E13" s="69">
        <f>(Colorado!I92/10^6)</f>
        <v>6.79275527929561</v>
      </c>
      <c r="F13" s="69">
        <f>(Colorado!J92/10^6)</f>
        <v>6.542951233744779</v>
      </c>
      <c r="G13" s="69">
        <f>(Colorado!K92/10^6)</f>
        <v>5.568863444328072</v>
      </c>
      <c r="H13" s="69">
        <f>(Colorado!L92/10^6)</f>
        <v>5.730248548919572</v>
      </c>
      <c r="I13" s="69">
        <f>(Colorado!M92/10^6)</f>
        <v>5.208466368543448</v>
      </c>
      <c r="J13" s="69">
        <f>(Colorado!N92/10^6)</f>
        <v>5.972946190852752</v>
      </c>
      <c r="K13" s="69">
        <f>(Colorado!O92/10^6)</f>
        <v>6.533804053511275</v>
      </c>
      <c r="L13" s="69">
        <f>(Colorado!P92/10^6)</f>
        <v>6.632091903289025</v>
      </c>
      <c r="M13" s="69">
        <f>(Colorado!Q92/10^6)</f>
        <v>7.547229451492433</v>
      </c>
      <c r="N13" s="69">
        <f>(Colorado!R92/10^6)</f>
        <v>7.7648249900801</v>
      </c>
      <c r="O13" s="69">
        <f>(Colorado!S92/10^6)</f>
        <v>8.438694092111637</v>
      </c>
      <c r="P13" s="69">
        <f>(Colorado!T92/10^6)</f>
        <v>7.848956161906842</v>
      </c>
      <c r="Q13" s="69">
        <f>(Colorado!U92/10^6)</f>
        <v>7.708000798347713</v>
      </c>
      <c r="R13" s="69">
        <f>(Colorado!V92/10^6)</f>
        <v>8.01133457296345</v>
      </c>
      <c r="S13" s="69">
        <f>(Colorado!W92/10^6)</f>
        <v>8.332591847097403</v>
      </c>
      <c r="T13" s="69">
        <f>(Colorado!X92/10^6)</f>
        <v>8.86193366396403</v>
      </c>
      <c r="U13" s="69">
        <f>(Colorado!Y92/10^6)</f>
        <v>8.540231779196308</v>
      </c>
      <c r="V13" s="69">
        <f>(Colorado!Z92/10^6)</f>
        <v>9.421693537935766</v>
      </c>
      <c r="W13" s="69">
        <f>(Colorado!AA92/10^6)</f>
        <v>13.032445004160971</v>
      </c>
      <c r="X13" s="69">
        <f>(Colorado!AB92/10^6)</f>
        <v>12.309589163727267</v>
      </c>
      <c r="Y13" s="69">
        <f>(Colorado!AC92/10^6)</f>
        <v>11.970433124656847</v>
      </c>
      <c r="Z13" s="69">
        <f>(Colorado!AD92/10^6)</f>
        <v>12.580044089071878</v>
      </c>
      <c r="AA13" s="69">
        <f>(Colorado!AE92/10^6)</f>
        <v>13.670544207416297</v>
      </c>
    </row>
    <row r="14" spans="1:27" ht="12.75">
      <c r="A14" s="68" t="s">
        <v>84</v>
      </c>
      <c r="B14" s="69">
        <f>(Colorado!F93/10^6)</f>
        <v>17.72784775190702</v>
      </c>
      <c r="C14" s="69">
        <f>(Colorado!G93/10^6)</f>
        <v>17.595224501598913</v>
      </c>
      <c r="D14" s="69">
        <f>(Colorado!H93/10^6)</f>
        <v>18.266233168012256</v>
      </c>
      <c r="E14" s="69">
        <f>(Colorado!I93/10^6)</f>
        <v>18.00083846235161</v>
      </c>
      <c r="F14" s="69">
        <f>(Colorado!J93/10^6)</f>
        <v>18.782750868485433</v>
      </c>
      <c r="G14" s="69">
        <f>(Colorado!K93/10^6)</f>
        <v>19.493187097079783</v>
      </c>
      <c r="H14" s="69">
        <f>(Colorado!L93/10^6)</f>
        <v>19.62748295139626</v>
      </c>
      <c r="I14" s="69">
        <f>(Colorado!M93/10^6)</f>
        <v>19.800671448844028</v>
      </c>
      <c r="J14" s="69">
        <f>(Colorado!N93/10^6)</f>
        <v>19.214903630108953</v>
      </c>
      <c r="K14" s="69">
        <f>(Colorado!O93/10^6)</f>
        <v>18.67144017293722</v>
      </c>
      <c r="L14" s="69">
        <f>(Colorado!P93/10^6)</f>
        <v>19.08786389887135</v>
      </c>
      <c r="M14" s="69">
        <f>(Colorado!Q93/10^6)</f>
        <v>19.276819293252952</v>
      </c>
      <c r="N14" s="69">
        <f>(Colorado!R93/10^6)</f>
        <v>19.538971357501968</v>
      </c>
      <c r="O14" s="69">
        <f>(Colorado!S93/10^6)</f>
        <v>21.547059833439075</v>
      </c>
      <c r="P14" s="69">
        <f>(Colorado!T93/10^6)</f>
        <v>21.81983545718592</v>
      </c>
      <c r="Q14" s="69">
        <f>(Colorado!U93/10^6)</f>
        <v>22.539883092345796</v>
      </c>
      <c r="R14" s="69">
        <f>(Colorado!V93/10^6)</f>
        <v>23.133023822351316</v>
      </c>
      <c r="S14" s="69">
        <f>(Colorado!W93/10^6)</f>
        <v>22.958678620795734</v>
      </c>
      <c r="T14" s="69">
        <f>(Colorado!X93/10^6)</f>
        <v>24.05112542692688</v>
      </c>
      <c r="U14" s="69">
        <f>(Colorado!Y93/10^6)</f>
        <v>25.563181650039283</v>
      </c>
      <c r="V14" s="69">
        <f>(Colorado!Z93/10^6)</f>
        <v>25.87253083645568</v>
      </c>
      <c r="W14" s="69">
        <f>(Colorado!AA93/10^6)</f>
        <v>27.318027434060113</v>
      </c>
      <c r="X14" s="69">
        <f>(Colorado!AB93/10^6)</f>
        <v>27.077697778061694</v>
      </c>
      <c r="Y14" s="69">
        <f>(Colorado!AC93/10^6)</f>
        <v>26.545206653665137</v>
      </c>
      <c r="Z14" s="69">
        <f>(Colorado!AD93/10^6)</f>
        <v>29.461119089661057</v>
      </c>
      <c r="AA14" s="69">
        <f>(Colorado!AE93/10^6)</f>
        <v>29.914349647578227</v>
      </c>
    </row>
    <row r="15" spans="1:27" ht="12.75">
      <c r="A15" s="68" t="s">
        <v>85</v>
      </c>
      <c r="B15" s="69">
        <f>(Colorado!F94/10^6)</f>
        <v>20.839708987121426</v>
      </c>
      <c r="C15" s="69">
        <f>(Colorado!G94/10^6)</f>
        <v>23.02249146044873</v>
      </c>
      <c r="D15" s="69">
        <f>(Colorado!H94/10^6)</f>
        <v>23.693358709753827</v>
      </c>
      <c r="E15" s="69">
        <f>(Colorado!I94/10^6)</f>
        <v>22.63187950310193</v>
      </c>
      <c r="F15" s="69">
        <f>(Colorado!J94/10^6)</f>
        <v>25.264661707219584</v>
      </c>
      <c r="G15" s="69">
        <f>(Colorado!K94/10^6)</f>
        <v>26.51626769236425</v>
      </c>
      <c r="H15" s="69">
        <f>(Colorado!L94/10^6)</f>
        <v>26.2729904770887</v>
      </c>
      <c r="I15" s="69">
        <f>(Colorado!M94/10^6)</f>
        <v>26.691287087504435</v>
      </c>
      <c r="J15" s="69">
        <f>(Colorado!N94/10^6)</f>
        <v>28.232962581964</v>
      </c>
      <c r="K15" s="69">
        <f>(Colorado!O94/10^6)</f>
        <v>29.810356599392236</v>
      </c>
      <c r="L15" s="69">
        <f>(Colorado!P94/10^6)</f>
        <v>30.937836042445728</v>
      </c>
      <c r="M15" s="69">
        <f>(Colorado!Q94/10^6)</f>
        <v>30.302950000252633</v>
      </c>
      <c r="N15" s="69">
        <f>(Colorado!R94/10^6)</f>
        <v>31.242893181951413</v>
      </c>
      <c r="O15" s="69">
        <f>(Colorado!S94/10^6)</f>
        <v>31.812355488022302</v>
      </c>
      <c r="P15" s="69">
        <f>(Colorado!T94/10^6)</f>
        <v>33.196319310527606</v>
      </c>
      <c r="Q15" s="69">
        <f>(Colorado!U94/10^6)</f>
        <v>32.24989992511544</v>
      </c>
      <c r="R15" s="69">
        <f>(Colorado!V94/10^6)</f>
        <v>33.894252547115</v>
      </c>
      <c r="S15" s="69">
        <f>(Colorado!W94/10^6)</f>
        <v>34.127711719318945</v>
      </c>
      <c r="T15" s="69">
        <f>(Colorado!X94/10^6)</f>
        <v>35.51461137769835</v>
      </c>
      <c r="U15" s="69">
        <f>(Colorado!Y94/10^6)</f>
        <v>35.63807134801892</v>
      </c>
      <c r="V15" s="69">
        <f>(Colorado!Z94/10^6)</f>
        <v>39.242492156070234</v>
      </c>
      <c r="W15" s="69">
        <f>(Colorado!AA94/10^6)</f>
        <v>41.51937936363562</v>
      </c>
      <c r="X15" s="69">
        <f>(Colorado!AB94/10^6)</f>
        <v>40.26684384903738</v>
      </c>
      <c r="Y15" s="69">
        <f>(Colorado!AC94/10^6)</f>
        <v>40.40727220897981</v>
      </c>
      <c r="Z15" s="69">
        <f>(Colorado!AD94/10^6)</f>
        <v>40.46266237504788</v>
      </c>
      <c r="AA15" s="69">
        <f>(Colorado!AE94/10^6)</f>
        <v>40.786796519303365</v>
      </c>
    </row>
    <row r="16" spans="1:27" ht="12.75">
      <c r="A16" s="66" t="s">
        <v>79</v>
      </c>
      <c r="B16" s="70">
        <f>(Colorado!F95/10^6)</f>
        <v>58.86630850570093</v>
      </c>
      <c r="C16" s="70">
        <f>(Colorado!G95/10^6)</f>
        <v>57.60230909019197</v>
      </c>
      <c r="D16" s="70">
        <f>(Colorado!H95/10^6)</f>
        <v>58.740840959824254</v>
      </c>
      <c r="E16" s="70">
        <f>(Colorado!I95/10^6)</f>
        <v>56.88452314354611</v>
      </c>
      <c r="F16" s="70">
        <f>(Colorado!J95/10^6)</f>
        <v>60.52783831888795</v>
      </c>
      <c r="G16" s="70">
        <f>(Colorado!K95/10^6)</f>
        <v>61.08393178895798</v>
      </c>
      <c r="H16" s="70">
        <f>(Colorado!L95/10^6)</f>
        <v>60.113814921137426</v>
      </c>
      <c r="I16" s="70">
        <f>(Colorado!M95/10^6)</f>
        <v>60.73350524184358</v>
      </c>
      <c r="J16" s="70">
        <f>(Colorado!N95/10^6)</f>
        <v>63.112228492796746</v>
      </c>
      <c r="K16" s="70">
        <f>(Colorado!O95/10^6)</f>
        <v>64.4794266199465</v>
      </c>
      <c r="L16" s="70">
        <f>(Colorado!P95/10^6)</f>
        <v>65.95611751667667</v>
      </c>
      <c r="M16" s="70">
        <f>(Colorado!Q95/10^6)</f>
        <v>67.19939666248703</v>
      </c>
      <c r="N16" s="70">
        <f>(Colorado!R95/10^6)</f>
        <v>68.19969776191238</v>
      </c>
      <c r="O16" s="70">
        <f>(Colorado!S95/10^6)</f>
        <v>72.18933685364607</v>
      </c>
      <c r="P16" s="70">
        <f>(Colorado!T95/10^6)</f>
        <v>72.6401024915408</v>
      </c>
      <c r="Q16" s="70">
        <f>(Colorado!U95/10^6)</f>
        <v>72.66322688767883</v>
      </c>
      <c r="R16" s="70">
        <f>(Colorado!V95/10^6)</f>
        <v>75.74853028654451</v>
      </c>
      <c r="S16" s="70">
        <f>(Colorado!W95/10^6)</f>
        <v>75.93249565218292</v>
      </c>
      <c r="T16" s="70">
        <f>(Colorado!X95/10^6)</f>
        <v>78.20499983783928</v>
      </c>
      <c r="U16" s="70">
        <f>(Colorado!Y95/10^6)</f>
        <v>79.994221522448</v>
      </c>
      <c r="V16" s="70">
        <f>(Colorado!Z95/10^6)</f>
        <v>85.17699394092071</v>
      </c>
      <c r="W16" s="70">
        <f>(Colorado!AA95/10^6)</f>
        <v>93.55763264003497</v>
      </c>
      <c r="X16" s="70">
        <f>(Colorado!AB95/10^6)</f>
        <v>91.50348607233713</v>
      </c>
      <c r="Y16" s="70">
        <f>(Colorado!AC95/10^6)</f>
        <v>90.60488099983841</v>
      </c>
      <c r="Z16" s="70">
        <f>(Colorado!AD95/10^6)</f>
        <v>93.57259945237716</v>
      </c>
      <c r="AA16" s="70">
        <f>(Colorado!AE95/10^6)</f>
        <v>96.0172203162936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9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158246.12130485577</v>
      </c>
      <c r="G8" s="27">
        <v>155324.46552542693</v>
      </c>
      <c r="H8" s="27">
        <v>211608.65883644347</v>
      </c>
      <c r="I8" s="27">
        <v>135533.14201540404</v>
      </c>
      <c r="J8" s="27">
        <v>205199.08550226345</v>
      </c>
      <c r="K8" s="27">
        <v>240770.65808347927</v>
      </c>
      <c r="L8" s="27">
        <v>162438.4856147545</v>
      </c>
      <c r="M8" s="27">
        <v>124228.82387350203</v>
      </c>
      <c r="N8" s="27">
        <v>149995.99039154142</v>
      </c>
      <c r="O8" s="27">
        <v>100670.93377634241</v>
      </c>
      <c r="P8" s="27">
        <v>92747.95413812812</v>
      </c>
      <c r="Q8" s="27">
        <v>106936.42067113607</v>
      </c>
      <c r="R8" s="27">
        <v>93901.8751975397</v>
      </c>
      <c r="S8" s="27">
        <v>63104.8611125727</v>
      </c>
      <c r="T8" s="27">
        <v>40247.33034219049</v>
      </c>
      <c r="U8" s="27">
        <v>35493.11273235297</v>
      </c>
      <c r="V8" s="27">
        <v>24291.10542859994</v>
      </c>
      <c r="W8" s="27">
        <v>100805.71419473653</v>
      </c>
      <c r="X8" s="27">
        <v>32954.84601155755</v>
      </c>
      <c r="Y8" s="27">
        <v>189675.73568596857</v>
      </c>
      <c r="Z8" s="27">
        <v>144845.95814879664</v>
      </c>
      <c r="AA8" s="27">
        <v>544480.2834520235</v>
      </c>
      <c r="AB8" s="27">
        <v>422923.8979261733</v>
      </c>
      <c r="AC8" s="27">
        <v>506376.55408097536</v>
      </c>
      <c r="AD8" s="27">
        <v>415965.04499097355</v>
      </c>
      <c r="AE8" s="27">
        <v>252113.11259899667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18976713.15277599</v>
      </c>
      <c r="G9" s="27">
        <v>22234543.9463327</v>
      </c>
      <c r="H9" s="27">
        <v>23302063.41869756</v>
      </c>
      <c r="I9" s="27">
        <v>22308434.83418276</v>
      </c>
      <c r="J9" s="27">
        <v>24969354.89928242</v>
      </c>
      <c r="K9" s="27">
        <v>26206312.46625405</v>
      </c>
      <c r="L9" s="27">
        <v>25987017.798905935</v>
      </c>
      <c r="M9" s="27">
        <v>26242523.037715804</v>
      </c>
      <c r="N9" s="27">
        <v>27751901.35688917</v>
      </c>
      <c r="O9" s="27">
        <v>29057360.540648732</v>
      </c>
      <c r="P9" s="27">
        <v>30203901.420774557</v>
      </c>
      <c r="Q9" s="27">
        <v>29550014.600361966</v>
      </c>
      <c r="R9" s="27">
        <v>30490902.449519645</v>
      </c>
      <c r="S9" s="27">
        <v>31112415.4984097</v>
      </c>
      <c r="T9" s="27">
        <v>32099628.2610967</v>
      </c>
      <c r="U9" s="27">
        <v>30956174.65039554</v>
      </c>
      <c r="V9" s="27">
        <v>32328935.582894105</v>
      </c>
      <c r="W9" s="27">
        <v>32629290.60296378</v>
      </c>
      <c r="X9" s="27">
        <v>33635242.975265585</v>
      </c>
      <c r="Y9" s="27">
        <v>33320104.436819054</v>
      </c>
      <c r="Z9" s="27">
        <v>35613787.39356617</v>
      </c>
      <c r="AA9" s="27">
        <v>36601926.363619655</v>
      </c>
      <c r="AB9" s="27">
        <v>36025784.08299758</v>
      </c>
      <c r="AC9" s="27">
        <v>36105334.45207291</v>
      </c>
      <c r="AD9" s="27">
        <v>35847783.14056184</v>
      </c>
      <c r="AE9" s="27">
        <v>35682019.0505868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4022216.7904074183</v>
      </c>
      <c r="G10" s="27">
        <v>3704815.2430677395</v>
      </c>
      <c r="H10" s="27">
        <v>2396339.441064673</v>
      </c>
      <c r="I10" s="27">
        <v>1457329.81400831</v>
      </c>
      <c r="J10" s="27">
        <v>1729978.022105397</v>
      </c>
      <c r="K10" s="27">
        <v>1596989.920323684</v>
      </c>
      <c r="L10" s="27">
        <v>1555634.671521623</v>
      </c>
      <c r="M10" s="27">
        <v>1471571.4240313526</v>
      </c>
      <c r="N10" s="27">
        <v>1353067.4410211283</v>
      </c>
      <c r="O10" s="27">
        <v>1252787.9176238992</v>
      </c>
      <c r="P10" s="27">
        <v>1442973.8914479595</v>
      </c>
      <c r="Q10" s="27">
        <v>1460066.8159891502</v>
      </c>
      <c r="R10" s="27">
        <v>1388792.3213683085</v>
      </c>
      <c r="S10" s="27">
        <v>1533129.3155373717</v>
      </c>
      <c r="T10" s="27">
        <v>1736594.8623127795</v>
      </c>
      <c r="U10" s="27">
        <v>1486247.278562292</v>
      </c>
      <c r="V10" s="27">
        <v>743917.692359681</v>
      </c>
      <c r="W10" s="27">
        <v>1475937.18524553</v>
      </c>
      <c r="X10" s="27">
        <v>783031.0498788909</v>
      </c>
      <c r="Y10" s="27">
        <v>856293.3381317417</v>
      </c>
      <c r="Z10" s="27">
        <v>871262.5104117717</v>
      </c>
      <c r="AA10" s="27">
        <v>636307.0242708494</v>
      </c>
      <c r="AB10" s="27">
        <v>443626.734711651</v>
      </c>
      <c r="AC10" s="27">
        <v>613521.4039353721</v>
      </c>
      <c r="AD10" s="27">
        <v>626749.8159537698</v>
      </c>
      <c r="AE10" s="27">
        <v>652188.8748537163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43051.19108145622</v>
      </c>
      <c r="G11" s="27">
        <v>35126.58215928369</v>
      </c>
      <c r="H11" s="27">
        <v>44331.83314675545</v>
      </c>
      <c r="I11" s="27">
        <v>26280.65154992697</v>
      </c>
      <c r="J11" s="27">
        <v>49046.14495015014</v>
      </c>
      <c r="K11" s="27">
        <v>69131.79322785787</v>
      </c>
      <c r="L11" s="27">
        <v>49418.241579954825</v>
      </c>
      <c r="M11" s="27">
        <v>37866.81787428219</v>
      </c>
      <c r="N11" s="27">
        <v>43089.63408342481</v>
      </c>
      <c r="O11" s="27">
        <v>27334.16319637852</v>
      </c>
      <c r="P11" s="27">
        <v>23558.06983516434</v>
      </c>
      <c r="Q11" s="27">
        <v>23929.208922172533</v>
      </c>
      <c r="R11" s="27">
        <v>21112.427103083526</v>
      </c>
      <c r="S11" s="27">
        <v>14100.848585243717</v>
      </c>
      <c r="T11" s="27">
        <v>7222.968005370541</v>
      </c>
      <c r="U11" s="27">
        <v>5401.211909535431</v>
      </c>
      <c r="V11" s="27">
        <v>3360.5410909816655</v>
      </c>
      <c r="W11" s="27">
        <v>12676.227406990774</v>
      </c>
      <c r="X11" s="27">
        <v>4144.035478223004</v>
      </c>
      <c r="Y11" s="27">
        <v>26315.567488274624</v>
      </c>
      <c r="Z11" s="27">
        <v>18214.24923297439</v>
      </c>
      <c r="AA11" s="27">
        <v>68467.93565512424</v>
      </c>
      <c r="AB11" s="27">
        <v>58676.3743547641</v>
      </c>
      <c r="AC11" s="27">
        <v>76983.93510355527</v>
      </c>
      <c r="AD11" s="27">
        <v>52307.251045531666</v>
      </c>
      <c r="AE11" s="27">
        <v>25368.73596538179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23200227.25556972</v>
      </c>
      <c r="G12" s="27">
        <v>26129810.237085152</v>
      </c>
      <c r="H12" s="27">
        <v>25954343.351745427</v>
      </c>
      <c r="I12" s="27">
        <v>23927578.4417564</v>
      </c>
      <c r="J12" s="27">
        <v>26953578.15184023</v>
      </c>
      <c r="K12" s="27">
        <v>28113204.83788907</v>
      </c>
      <c r="L12" s="27">
        <v>27754509.197622273</v>
      </c>
      <c r="M12" s="27">
        <v>27876190.103494942</v>
      </c>
      <c r="N12" s="27">
        <v>29298054.422385264</v>
      </c>
      <c r="O12" s="27">
        <v>30438153.555245355</v>
      </c>
      <c r="P12" s="27">
        <v>31763181.336195808</v>
      </c>
      <c r="Q12" s="27">
        <v>31140947.04594442</v>
      </c>
      <c r="R12" s="27">
        <v>31994709.073188573</v>
      </c>
      <c r="S12" s="27">
        <v>32722750.523644887</v>
      </c>
      <c r="T12" s="27">
        <v>33883693.42175704</v>
      </c>
      <c r="U12" s="27">
        <v>32483316.253599714</v>
      </c>
      <c r="V12" s="27">
        <v>33100504.921773367</v>
      </c>
      <c r="W12" s="27">
        <v>34218709.729811035</v>
      </c>
      <c r="X12" s="27">
        <v>34455372.906634256</v>
      </c>
      <c r="Y12" s="27">
        <v>34392389.07812504</v>
      </c>
      <c r="Z12" s="27">
        <v>36648110.11135971</v>
      </c>
      <c r="AA12" s="27">
        <v>37851181.60699765</v>
      </c>
      <c r="AB12" s="27">
        <v>36951011.08999017</v>
      </c>
      <c r="AC12" s="27">
        <v>37302216.34519281</v>
      </c>
      <c r="AD12" s="27">
        <v>36942805.252552114</v>
      </c>
      <c r="AE12" s="27">
        <v>36611689.774004884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1145741.6196673333</v>
      </c>
      <c r="G13" s="27">
        <v>917766.4193588</v>
      </c>
      <c r="H13" s="27">
        <v>812800.0199227333</v>
      </c>
      <c r="I13" s="27">
        <v>943389.4423294</v>
      </c>
      <c r="J13" s="27">
        <v>1549979.5553044</v>
      </c>
      <c r="K13" s="27">
        <v>1556919.2462721334</v>
      </c>
      <c r="L13" s="27">
        <v>1550747.075625</v>
      </c>
      <c r="M13" s="27">
        <v>1560606.9969739334</v>
      </c>
      <c r="N13" s="27">
        <v>1782164.7071961334</v>
      </c>
      <c r="O13" s="27">
        <v>1469250.0916477998</v>
      </c>
      <c r="P13" s="27">
        <v>1634154.335374</v>
      </c>
      <c r="Q13" s="27">
        <v>1559033.9155944665</v>
      </c>
      <c r="R13" s="27">
        <v>1600753.6183122</v>
      </c>
      <c r="S13" s="27">
        <v>1712264.7251240667</v>
      </c>
      <c r="T13" s="27">
        <v>2101420.6262609996</v>
      </c>
      <c r="U13" s="27">
        <v>1866663.0906036666</v>
      </c>
      <c r="V13" s="27">
        <v>1958702.1517873334</v>
      </c>
      <c r="W13" s="27">
        <v>1291192.7640399334</v>
      </c>
      <c r="X13" s="27">
        <v>2382933.8870986</v>
      </c>
      <c r="Y13" s="27">
        <v>1072020.8047948666</v>
      </c>
      <c r="Z13" s="27">
        <v>1941659.7543669331</v>
      </c>
      <c r="AA13" s="27">
        <v>1287544.6849122</v>
      </c>
      <c r="AB13" s="27">
        <v>611849.3633648001</v>
      </c>
      <c r="AC13" s="27">
        <v>2470800.3607576666</v>
      </c>
      <c r="AD13" s="27">
        <v>1939291.6333523332</v>
      </c>
      <c r="AE13" s="27">
        <v>1157258.7763960669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1145741.6196673333</v>
      </c>
      <c r="G14" s="27">
        <v>917766.4193588</v>
      </c>
      <c r="H14" s="27">
        <v>812800.0199227333</v>
      </c>
      <c r="I14" s="27">
        <v>943389.4423294</v>
      </c>
      <c r="J14" s="27">
        <v>1549979.5553044</v>
      </c>
      <c r="K14" s="27">
        <v>1556919.2462721334</v>
      </c>
      <c r="L14" s="27">
        <v>1550747.075625</v>
      </c>
      <c r="M14" s="27">
        <v>1560606.9969739334</v>
      </c>
      <c r="N14" s="27">
        <v>1782164.7071961334</v>
      </c>
      <c r="O14" s="27">
        <v>1469250.0916477998</v>
      </c>
      <c r="P14" s="27">
        <v>1634154.335374</v>
      </c>
      <c r="Q14" s="27">
        <v>1559033.9155944665</v>
      </c>
      <c r="R14" s="27">
        <v>1600753.6183122</v>
      </c>
      <c r="S14" s="27">
        <v>1712264.7251240667</v>
      </c>
      <c r="T14" s="27">
        <v>2101420.6262609996</v>
      </c>
      <c r="U14" s="27">
        <v>1866663.0906036666</v>
      </c>
      <c r="V14" s="27">
        <v>1958702.1517873334</v>
      </c>
      <c r="W14" s="27">
        <v>1291192.7640399334</v>
      </c>
      <c r="X14" s="27">
        <v>2382933.8870986</v>
      </c>
      <c r="Y14" s="27">
        <v>1072020.8047948666</v>
      </c>
      <c r="Z14" s="27">
        <v>1941659.7543669331</v>
      </c>
      <c r="AA14" s="27">
        <v>1287544.6849122</v>
      </c>
      <c r="AB14" s="27">
        <v>611849.3633648001</v>
      </c>
      <c r="AC14" s="27">
        <v>2470800.3607576666</v>
      </c>
      <c r="AD14" s="27">
        <v>1939291.6333523332</v>
      </c>
      <c r="AE14" s="27">
        <v>1157258.7763960669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92576.85308850001</v>
      </c>
      <c r="G15" s="27">
        <v>89741.47733210001</v>
      </c>
      <c r="H15" s="27">
        <v>65713.5802774</v>
      </c>
      <c r="I15" s="27">
        <v>62513.57529670001</v>
      </c>
      <c r="J15" s="27">
        <v>50029.6512727</v>
      </c>
      <c r="K15" s="27">
        <v>49433.2569973</v>
      </c>
      <c r="L15" s="27">
        <v>61395.8627392</v>
      </c>
      <c r="M15" s="27">
        <v>53292.1403586</v>
      </c>
      <c r="N15" s="27">
        <v>58180.8635936</v>
      </c>
      <c r="O15" s="27">
        <v>63190.3199191</v>
      </c>
      <c r="P15" s="27">
        <v>58174.590828199995</v>
      </c>
      <c r="Q15" s="27">
        <v>54051.4279591</v>
      </c>
      <c r="R15" s="27">
        <v>47450.2107101</v>
      </c>
      <c r="S15" s="27">
        <v>43257.1126647</v>
      </c>
      <c r="T15" s="27">
        <v>44534.3870488</v>
      </c>
      <c r="U15" s="27">
        <v>43203.8280619</v>
      </c>
      <c r="V15" s="27">
        <v>43238.277071</v>
      </c>
      <c r="W15" s="27">
        <v>49818.6321512</v>
      </c>
      <c r="X15" s="27">
        <v>50246.0561438</v>
      </c>
      <c r="Y15" s="27">
        <v>68082.33659810001</v>
      </c>
      <c r="Z15" s="27">
        <v>54632.108493600004</v>
      </c>
      <c r="AA15" s="27">
        <v>94434.28008740001</v>
      </c>
      <c r="AB15" s="27">
        <v>55309.0793673</v>
      </c>
      <c r="AC15" s="27">
        <v>48270.9452577</v>
      </c>
      <c r="AD15" s="27">
        <v>42336.2318192</v>
      </c>
      <c r="AE15" s="27">
        <v>44704.5833784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92576.85308850001</v>
      </c>
      <c r="G16" s="27">
        <v>89741.47733210001</v>
      </c>
      <c r="H16" s="27">
        <v>65713.5802774</v>
      </c>
      <c r="I16" s="27">
        <v>62513.57529670001</v>
      </c>
      <c r="J16" s="27">
        <v>50029.6512727</v>
      </c>
      <c r="K16" s="27">
        <v>49433.2569973</v>
      </c>
      <c r="L16" s="27">
        <v>61395.8627392</v>
      </c>
      <c r="M16" s="27">
        <v>53292.1403586</v>
      </c>
      <c r="N16" s="27">
        <v>58180.8635936</v>
      </c>
      <c r="O16" s="27">
        <v>63190.3199191</v>
      </c>
      <c r="P16" s="27">
        <v>58174.590828199995</v>
      </c>
      <c r="Q16" s="27">
        <v>54051.4279591</v>
      </c>
      <c r="R16" s="27">
        <v>47450.2107101</v>
      </c>
      <c r="S16" s="27">
        <v>43257.1126647</v>
      </c>
      <c r="T16" s="27">
        <v>44534.3870488</v>
      </c>
      <c r="U16" s="27">
        <v>43203.8280619</v>
      </c>
      <c r="V16" s="27">
        <v>43238.277071</v>
      </c>
      <c r="W16" s="27">
        <v>49818.6321512</v>
      </c>
      <c r="X16" s="27">
        <v>50246.0561438</v>
      </c>
      <c r="Y16" s="27">
        <v>68082.33659810001</v>
      </c>
      <c r="Z16" s="27">
        <v>54632.108493600004</v>
      </c>
      <c r="AA16" s="27">
        <v>94434.28008740001</v>
      </c>
      <c r="AB16" s="27">
        <v>55309.0793673</v>
      </c>
      <c r="AC16" s="27">
        <v>48270.9452577</v>
      </c>
      <c r="AD16" s="27">
        <v>42336.2318192</v>
      </c>
      <c r="AE16" s="27">
        <v>44704.5833784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2792730.9388054996</v>
      </c>
      <c r="G17" s="27">
        <v>2213847.3879059996</v>
      </c>
      <c r="H17" s="27">
        <v>2609861.3628779994</v>
      </c>
      <c r="I17" s="27">
        <v>2650475.7066095</v>
      </c>
      <c r="J17" s="27">
        <v>2577779.6213784995</v>
      </c>
      <c r="K17" s="27">
        <v>2674606.6970699998</v>
      </c>
      <c r="L17" s="27">
        <v>2518849.107236</v>
      </c>
      <c r="M17" s="27">
        <v>2572483.546017</v>
      </c>
      <c r="N17" s="27">
        <v>2689194.7038494996</v>
      </c>
      <c r="O17" s="27">
        <v>2763971.297241</v>
      </c>
      <c r="P17" s="27">
        <v>2933330.8033259995</v>
      </c>
      <c r="Q17" s="27">
        <v>3020396.4943075</v>
      </c>
      <c r="R17" s="27">
        <v>2837671.7188049993</v>
      </c>
      <c r="S17" s="27">
        <v>3395872.4158975</v>
      </c>
      <c r="T17" s="27">
        <v>3479106.0643954994</v>
      </c>
      <c r="U17" s="27">
        <v>3693853.3401385</v>
      </c>
      <c r="V17" s="27">
        <v>3670026.3457164997</v>
      </c>
      <c r="W17" s="27">
        <v>3333148.208158999</v>
      </c>
      <c r="X17" s="27">
        <v>4337224.560207</v>
      </c>
      <c r="Y17" s="27">
        <v>4664297.751498</v>
      </c>
      <c r="Z17" s="27">
        <v>4872264.0624735</v>
      </c>
      <c r="AA17" s="27">
        <v>5556157.367299</v>
      </c>
      <c r="AB17" s="27">
        <v>5754765.726787</v>
      </c>
      <c r="AC17" s="27">
        <v>6092120.502429499</v>
      </c>
      <c r="AD17" s="27">
        <v>5528211.4039075</v>
      </c>
      <c r="AE17" s="27">
        <v>5635788.362935499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144259.707515</v>
      </c>
      <c r="G18" s="27">
        <v>132626.80273149998</v>
      </c>
      <c r="H18" s="27">
        <v>64152.54122199999</v>
      </c>
      <c r="I18" s="27">
        <v>348279.76032849995</v>
      </c>
      <c r="J18" s="27">
        <v>294778.2936175</v>
      </c>
      <c r="K18" s="27">
        <v>259784.7761355</v>
      </c>
      <c r="L18" s="27">
        <v>160124.24177749996</v>
      </c>
      <c r="M18" s="27">
        <v>364107.46210299997</v>
      </c>
      <c r="N18" s="27">
        <v>394709.537838</v>
      </c>
      <c r="O18" s="27">
        <v>216397.79942549998</v>
      </c>
      <c r="P18" s="27">
        <v>188412.08998149997</v>
      </c>
      <c r="Q18" s="27">
        <v>202806.9580845</v>
      </c>
      <c r="R18" s="27">
        <v>293789.63844999997</v>
      </c>
      <c r="S18" s="27">
        <v>284063.7600185</v>
      </c>
      <c r="T18" s="27">
        <v>437975.14918849996</v>
      </c>
      <c r="U18" s="27">
        <v>299373.624165</v>
      </c>
      <c r="V18" s="27">
        <v>312057.4589055</v>
      </c>
      <c r="W18" s="27">
        <v>380118.84279599995</v>
      </c>
      <c r="X18" s="27">
        <v>369625.9778365</v>
      </c>
      <c r="Y18" s="27">
        <v>346063.961243</v>
      </c>
      <c r="Z18" s="27">
        <v>257814.99439849996</v>
      </c>
      <c r="AA18" s="27">
        <v>269492.315862</v>
      </c>
      <c r="AB18" s="27">
        <v>211722.90435449997</v>
      </c>
      <c r="AC18" s="27">
        <v>129178.6024375</v>
      </c>
      <c r="AD18" s="27">
        <v>137676.2813965</v>
      </c>
      <c r="AE18" s="27">
        <v>266352.77345599997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1697298.9218569999</v>
      </c>
      <c r="G19" s="27">
        <v>1265480.7379444998</v>
      </c>
      <c r="H19" s="27">
        <v>1152196.6495655</v>
      </c>
      <c r="I19" s="27">
        <v>1540521.362072</v>
      </c>
      <c r="J19" s="27">
        <v>1303892.858499</v>
      </c>
      <c r="K19" s="27">
        <v>875136.845506</v>
      </c>
      <c r="L19" s="27">
        <v>1361372.127115</v>
      </c>
      <c r="M19" s="27">
        <v>1010319.7462434999</v>
      </c>
      <c r="N19" s="27">
        <v>1430007.7765435001</v>
      </c>
      <c r="O19" s="27">
        <v>1134800.5847254999</v>
      </c>
      <c r="P19" s="27">
        <v>1155731.692808</v>
      </c>
      <c r="Q19" s="27">
        <v>1212372.301063</v>
      </c>
      <c r="R19" s="27">
        <v>1532236.9029275</v>
      </c>
      <c r="S19" s="27">
        <v>1357093.6692005</v>
      </c>
      <c r="T19" s="27">
        <v>1122856.9219175</v>
      </c>
      <c r="U19" s="27">
        <v>1171299.892763</v>
      </c>
      <c r="V19" s="27">
        <v>1302873.7919505</v>
      </c>
      <c r="W19" s="27">
        <v>1303230.1509535</v>
      </c>
      <c r="X19" s="27">
        <v>1434447.7174719998</v>
      </c>
      <c r="Y19" s="27">
        <v>1357656.2519519997</v>
      </c>
      <c r="Z19" s="27">
        <v>1395122.2584529999</v>
      </c>
      <c r="AA19" s="27">
        <v>1435866.1874095</v>
      </c>
      <c r="AB19" s="27">
        <v>1420016.7578905</v>
      </c>
      <c r="AC19" s="27">
        <v>1270699.8507279998</v>
      </c>
      <c r="AD19" s="27">
        <v>1393473.703237</v>
      </c>
      <c r="AE19" s="27">
        <v>1558775.9438405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116375.23840249999</v>
      </c>
      <c r="G20" s="27">
        <v>82668.270685</v>
      </c>
      <c r="H20" s="27">
        <v>81295.806977</v>
      </c>
      <c r="I20" s="27">
        <v>61376.968344999994</v>
      </c>
      <c r="J20" s="27">
        <v>35649.5522845</v>
      </c>
      <c r="K20" s="27">
        <v>48322.1548425</v>
      </c>
      <c r="L20" s="27">
        <v>40749.954322</v>
      </c>
      <c r="M20" s="27">
        <v>38530.832032000006</v>
      </c>
      <c r="N20" s="27">
        <v>24405.232004999998</v>
      </c>
      <c r="O20" s="27">
        <v>29817.112594500002</v>
      </c>
      <c r="P20" s="27">
        <v>21263.1798225</v>
      </c>
      <c r="Q20" s="27">
        <v>15081.765621999997</v>
      </c>
      <c r="R20" s="27">
        <v>20514.5246845</v>
      </c>
      <c r="S20" s="27">
        <v>11955.0529945</v>
      </c>
      <c r="T20" s="27">
        <v>13931.298996999998</v>
      </c>
      <c r="U20" s="27">
        <v>11946.956752499998</v>
      </c>
      <c r="V20" s="27">
        <v>14928.795804999998</v>
      </c>
      <c r="W20" s="27">
        <v>16211.3530425</v>
      </c>
      <c r="X20" s="27">
        <v>36358.15413999999</v>
      </c>
      <c r="Y20" s="27">
        <v>30131.147007499996</v>
      </c>
      <c r="Z20" s="27">
        <v>80914.44823</v>
      </c>
      <c r="AA20" s="27">
        <v>144024.78629</v>
      </c>
      <c r="AB20" s="27">
        <v>22222.7542075</v>
      </c>
      <c r="AC20" s="27">
        <v>30022.065727499998</v>
      </c>
      <c r="AD20" s="27">
        <v>12936.7845145</v>
      </c>
      <c r="AE20" s="27">
        <v>18385.308864999995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33389.485745</v>
      </c>
      <c r="G21" s="27">
        <v>22954.638245</v>
      </c>
      <c r="H21" s="27">
        <v>24641.371909</v>
      </c>
      <c r="I21" s="27">
        <v>58149.266290499996</v>
      </c>
      <c r="J21" s="27">
        <v>49214.31199299999</v>
      </c>
      <c r="K21" s="27">
        <v>40532.170678999995</v>
      </c>
      <c r="L21" s="27">
        <v>24882.287776499998</v>
      </c>
      <c r="M21" s="27">
        <v>22443.1624725</v>
      </c>
      <c r="N21" s="27">
        <v>20493.491865</v>
      </c>
      <c r="O21" s="27">
        <v>16769.0310865</v>
      </c>
      <c r="P21" s="27">
        <v>11715.938811499998</v>
      </c>
      <c r="Q21" s="27">
        <v>9255.482967499998</v>
      </c>
      <c r="R21" s="27">
        <v>7586.376990499999</v>
      </c>
      <c r="S21" s="27">
        <v>12360.004079499999</v>
      </c>
      <c r="T21" s="27">
        <v>9166.5728</v>
      </c>
      <c r="U21" s="27">
        <v>14861.224955499998</v>
      </c>
      <c r="V21" s="27">
        <v>19025.892924499996</v>
      </c>
      <c r="W21" s="27">
        <v>21966.698484499997</v>
      </c>
      <c r="X21" s="27">
        <v>7916.186200999999</v>
      </c>
      <c r="Y21" s="27">
        <v>4185.585211499999</v>
      </c>
      <c r="Z21" s="27">
        <v>26402.331609499994</v>
      </c>
      <c r="AA21" s="27">
        <v>23923.305906499998</v>
      </c>
      <c r="AB21" s="27">
        <v>10517.812767</v>
      </c>
      <c r="AC21" s="27">
        <v>4719.772595999999</v>
      </c>
      <c r="AD21" s="27">
        <v>6984.329814000001</v>
      </c>
      <c r="AE21" s="27">
        <v>3723.6261369999993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4784054.292324999</v>
      </c>
      <c r="G22" s="27">
        <v>3717577.8375119995</v>
      </c>
      <c r="H22" s="27">
        <v>3932147.7325514997</v>
      </c>
      <c r="I22" s="27">
        <v>4658803.0636455</v>
      </c>
      <c r="J22" s="27">
        <v>4261314.6377725</v>
      </c>
      <c r="K22" s="27">
        <v>3898382.644232999</v>
      </c>
      <c r="L22" s="27">
        <v>4105977.718227</v>
      </c>
      <c r="M22" s="27">
        <v>4007884.7488679993</v>
      </c>
      <c r="N22" s="27">
        <v>4558810.742101</v>
      </c>
      <c r="O22" s="27">
        <v>4161755.825072999</v>
      </c>
      <c r="P22" s="27">
        <v>4310453.704749499</v>
      </c>
      <c r="Q22" s="27">
        <v>4459913.0020445</v>
      </c>
      <c r="R22" s="27">
        <v>4691799.1618575</v>
      </c>
      <c r="S22" s="27">
        <v>5061344.9021905</v>
      </c>
      <c r="T22" s="27">
        <v>5063036.007298499</v>
      </c>
      <c r="U22" s="27">
        <v>5191335.038774499</v>
      </c>
      <c r="V22" s="27">
        <v>5318912.285302</v>
      </c>
      <c r="W22" s="27">
        <v>5054675.2534355</v>
      </c>
      <c r="X22" s="27">
        <v>6185572.595856499</v>
      </c>
      <c r="Y22" s="27">
        <v>6402334.696912</v>
      </c>
      <c r="Z22" s="27">
        <v>6632518.095164498</v>
      </c>
      <c r="AA22" s="27">
        <v>7429463.962767</v>
      </c>
      <c r="AB22" s="27">
        <v>7419245.9560065</v>
      </c>
      <c r="AC22" s="27">
        <v>7526740.7939185</v>
      </c>
      <c r="AD22" s="27">
        <v>7079282.5028695</v>
      </c>
      <c r="AE22" s="27">
        <v>7483026.015233999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1902692.8397462894</v>
      </c>
      <c r="G23" s="27">
        <v>2213009.0666777673</v>
      </c>
      <c r="H23" s="27">
        <v>2239624.8307909844</v>
      </c>
      <c r="I23" s="27">
        <v>2472555.4532390176</v>
      </c>
      <c r="J23" s="27">
        <v>3429931.2757522026</v>
      </c>
      <c r="K23" s="27">
        <v>3168059.5789321517</v>
      </c>
      <c r="L23" s="27">
        <v>3249735.821000775</v>
      </c>
      <c r="M23" s="27">
        <v>3372955.023088204</v>
      </c>
      <c r="N23" s="27">
        <v>2600300.6515242397</v>
      </c>
      <c r="O23" s="27">
        <v>2146685.491951027</v>
      </c>
      <c r="P23" s="27">
        <v>2457785.6394198667</v>
      </c>
      <c r="Q23" s="27">
        <v>2620149.4359299685</v>
      </c>
      <c r="R23" s="27">
        <v>2960362.0521512297</v>
      </c>
      <c r="S23" s="27">
        <v>3601661.412483047</v>
      </c>
      <c r="T23" s="27">
        <v>3183225.0484632608</v>
      </c>
      <c r="U23" s="27">
        <v>2977997.6280172365</v>
      </c>
      <c r="V23" s="27">
        <v>3119420.5923294723</v>
      </c>
      <c r="W23" s="27">
        <v>2883081.7362530925</v>
      </c>
      <c r="X23" s="27">
        <v>2729722.0964383576</v>
      </c>
      <c r="Y23" s="27">
        <v>3134834.0507882754</v>
      </c>
      <c r="Z23" s="27">
        <v>3047362.8507345887</v>
      </c>
      <c r="AA23" s="27">
        <v>3101953.3877190347</v>
      </c>
      <c r="AB23" s="27">
        <v>2865903.2219163124</v>
      </c>
      <c r="AC23" s="27">
        <v>2271342.6672877157</v>
      </c>
      <c r="AD23" s="27">
        <v>4964828.434702527</v>
      </c>
      <c r="AE23" s="27">
        <v>4951183.993642702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1902692.8397462894</v>
      </c>
      <c r="G24" s="27">
        <v>2213009.0666777673</v>
      </c>
      <c r="H24" s="27">
        <v>2239624.8307909844</v>
      </c>
      <c r="I24" s="27">
        <v>2472555.4532390176</v>
      </c>
      <c r="J24" s="27">
        <v>3429931.2757522026</v>
      </c>
      <c r="K24" s="27">
        <v>3168059.5789321517</v>
      </c>
      <c r="L24" s="27">
        <v>3249735.821000775</v>
      </c>
      <c r="M24" s="27">
        <v>3372955.023088204</v>
      </c>
      <c r="N24" s="27">
        <v>2600300.6515242397</v>
      </c>
      <c r="O24" s="27">
        <v>2146685.491951027</v>
      </c>
      <c r="P24" s="27">
        <v>2457785.6394198667</v>
      </c>
      <c r="Q24" s="27">
        <v>2620149.4359299685</v>
      </c>
      <c r="R24" s="27">
        <v>2960362.0521512297</v>
      </c>
      <c r="S24" s="27">
        <v>3601661.412483047</v>
      </c>
      <c r="T24" s="27">
        <v>3183225.0484632608</v>
      </c>
      <c r="U24" s="27">
        <v>2977997.6280172365</v>
      </c>
      <c r="V24" s="27">
        <v>3119420.5923294723</v>
      </c>
      <c r="W24" s="27">
        <v>2883081.7362530925</v>
      </c>
      <c r="X24" s="27">
        <v>2729722.0964383576</v>
      </c>
      <c r="Y24" s="27">
        <v>3134834.0507882754</v>
      </c>
      <c r="Z24" s="27">
        <v>3047362.8507345887</v>
      </c>
      <c r="AA24" s="27">
        <v>3101953.3877190347</v>
      </c>
      <c r="AB24" s="27">
        <v>2865903.2219163124</v>
      </c>
      <c r="AC24" s="27">
        <v>2271342.6672877157</v>
      </c>
      <c r="AD24" s="27">
        <v>4964828.434702527</v>
      </c>
      <c r="AE24" s="27">
        <v>4951183.993642702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2459.8728</v>
      </c>
      <c r="G25" s="27">
        <v>3689.8091999999997</v>
      </c>
      <c r="H25" s="27">
        <v>9430.5167396</v>
      </c>
      <c r="I25" s="27">
        <v>11010.808585333332</v>
      </c>
      <c r="J25" s="27">
        <v>7291.7845997333325</v>
      </c>
      <c r="K25" s="27">
        <v>6354.5282328</v>
      </c>
      <c r="L25" s="27">
        <v>5486.053582533333</v>
      </c>
      <c r="M25" s="27">
        <v>11069.808656133333</v>
      </c>
      <c r="N25" s="27">
        <v>5788.670720799999</v>
      </c>
      <c r="O25" s="27">
        <v>64355.06493386666</v>
      </c>
      <c r="P25" s="27">
        <v>3963.1710609333327</v>
      </c>
      <c r="Q25" s="27">
        <v>4350.010281466666</v>
      </c>
      <c r="R25" s="27">
        <v>2753.5484958666666</v>
      </c>
      <c r="S25" s="27">
        <v>2888.214601066666</v>
      </c>
      <c r="T25" s="27">
        <v>1853.7722895999998</v>
      </c>
      <c r="U25" s="27">
        <v>1857.3023010666666</v>
      </c>
      <c r="V25" s="27">
        <v>2387.2205074666663</v>
      </c>
      <c r="W25" s="27">
        <v>2000.4629934666666</v>
      </c>
      <c r="X25" s="27">
        <v>3569.041882266666</v>
      </c>
      <c r="Y25" s="27">
        <v>3832.2439334666665</v>
      </c>
      <c r="Z25" s="27">
        <v>3117.0890622666666</v>
      </c>
      <c r="AA25" s="27">
        <v>4203.672434133333</v>
      </c>
      <c r="AB25" s="27">
        <v>3913.243307599999</v>
      </c>
      <c r="AC25" s="27">
        <v>4238.233574666666</v>
      </c>
      <c r="AD25" s="27">
        <v>4827.402032933333</v>
      </c>
      <c r="AE25" s="27">
        <v>12536.098195866665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157431.8592</v>
      </c>
      <c r="G26" s="27">
        <v>59856.9048</v>
      </c>
      <c r="H26" s="27">
        <v>28291.550218799995</v>
      </c>
      <c r="I26" s="27">
        <v>7086.741692799999</v>
      </c>
      <c r="J26" s="27">
        <v>4665.960769066666</v>
      </c>
      <c r="K26" s="27">
        <v>11371.778649733333</v>
      </c>
      <c r="L26" s="27">
        <v>7975.2763816</v>
      </c>
      <c r="M26" s="27">
        <v>12075.273347866667</v>
      </c>
      <c r="N26" s="27">
        <v>15921.284470666666</v>
      </c>
      <c r="O26" s="27">
        <v>11371.709235333332</v>
      </c>
      <c r="P26" s="27">
        <v>7438.2699526666665</v>
      </c>
      <c r="Q26" s="27">
        <v>6775.867133199999</v>
      </c>
      <c r="R26" s="27">
        <v>3072.6761383999997</v>
      </c>
      <c r="S26" s="27">
        <v>4798.629764133333</v>
      </c>
      <c r="T26" s="27">
        <v>1473.8694476</v>
      </c>
      <c r="U26" s="27">
        <v>1924.0999227999996</v>
      </c>
      <c r="V26" s="27">
        <v>2473.8323250666663</v>
      </c>
      <c r="W26" s="27">
        <v>2171.9324689333334</v>
      </c>
      <c r="X26" s="27">
        <v>4581.053942666666</v>
      </c>
      <c r="Y26" s="27">
        <v>2563.5851442666662</v>
      </c>
      <c r="Z26" s="27">
        <v>1929.9668857333334</v>
      </c>
      <c r="AA26" s="27">
        <v>2294.9752774666663</v>
      </c>
      <c r="AB26" s="27">
        <v>4312.923469066666</v>
      </c>
      <c r="AC26" s="27">
        <v>1208.0151878666666</v>
      </c>
      <c r="AD26" s="27">
        <v>2006.8050111999996</v>
      </c>
      <c r="AE26" s="27">
        <v>2276.394633333333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9429.5124</v>
      </c>
      <c r="G27" s="27">
        <v>24598.728</v>
      </c>
      <c r="H27" s="27">
        <v>69703.81683319999</v>
      </c>
      <c r="I27" s="27">
        <v>92293.61183679999</v>
      </c>
      <c r="J27" s="27">
        <v>64435.18722813333</v>
      </c>
      <c r="K27" s="27">
        <v>20176.3647756</v>
      </c>
      <c r="L27" s="27">
        <v>12104.459933866665</v>
      </c>
      <c r="M27" s="27">
        <v>11528.611809733331</v>
      </c>
      <c r="N27" s="27">
        <v>13275.872040933331</v>
      </c>
      <c r="O27" s="27">
        <v>17013.632129999998</v>
      </c>
      <c r="P27" s="27">
        <v>9185.575014</v>
      </c>
      <c r="Q27" s="27">
        <v>9865.590291333332</v>
      </c>
      <c r="R27" s="27">
        <v>15130.8576364</v>
      </c>
      <c r="S27" s="27">
        <v>14237.387294533331</v>
      </c>
      <c r="T27" s="27">
        <v>16245.139523066662</v>
      </c>
      <c r="U27" s="27">
        <v>8155.941818933332</v>
      </c>
      <c r="V27" s="27">
        <v>8469.182252666666</v>
      </c>
      <c r="W27" s="27">
        <v>7804.122886266666</v>
      </c>
      <c r="X27" s="27">
        <v>9906.309790666666</v>
      </c>
      <c r="Y27" s="27">
        <v>6694.211937599999</v>
      </c>
      <c r="Z27" s="27">
        <v>11909.117689333332</v>
      </c>
      <c r="AA27" s="27">
        <v>7301.4642932</v>
      </c>
      <c r="AB27" s="27">
        <v>3683.7332708</v>
      </c>
      <c r="AC27" s="27">
        <v>14467.012298933332</v>
      </c>
      <c r="AD27" s="27">
        <v>18480.872502399998</v>
      </c>
      <c r="AE27" s="27">
        <v>14748.359708133332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169321.24439999997</v>
      </c>
      <c r="G28" s="27">
        <v>88145.44199999998</v>
      </c>
      <c r="H28" s="27">
        <v>107425.8837916</v>
      </c>
      <c r="I28" s="27">
        <v>110391.16211493332</v>
      </c>
      <c r="J28" s="27">
        <v>76392.93259693331</v>
      </c>
      <c r="K28" s="27">
        <v>37902.671658133324</v>
      </c>
      <c r="L28" s="27">
        <v>25565.789898</v>
      </c>
      <c r="M28" s="27">
        <v>34673.693813733335</v>
      </c>
      <c r="N28" s="27">
        <v>34985.82723239999</v>
      </c>
      <c r="O28" s="27">
        <v>92740.4062992</v>
      </c>
      <c r="P28" s="27">
        <v>20587.0160276</v>
      </c>
      <c r="Q28" s="27">
        <v>20991.467705999996</v>
      </c>
      <c r="R28" s="27">
        <v>20957.082270666662</v>
      </c>
      <c r="S28" s="27">
        <v>21924.231659733334</v>
      </c>
      <c r="T28" s="27">
        <v>19572.781260266664</v>
      </c>
      <c r="U28" s="27">
        <v>11937.344042799998</v>
      </c>
      <c r="V28" s="27">
        <v>13330.235085199998</v>
      </c>
      <c r="W28" s="27">
        <v>11976.518348666666</v>
      </c>
      <c r="X28" s="27">
        <v>18056.4056156</v>
      </c>
      <c r="Y28" s="27">
        <v>13090.041015333334</v>
      </c>
      <c r="Z28" s="27">
        <v>16956.173637333333</v>
      </c>
      <c r="AA28" s="27">
        <v>13800.1120048</v>
      </c>
      <c r="AB28" s="27">
        <v>11909.900047466665</v>
      </c>
      <c r="AC28" s="27">
        <v>19913.261061466666</v>
      </c>
      <c r="AD28" s="27">
        <v>25315.079546533332</v>
      </c>
      <c r="AE28" s="27">
        <v>29560.852537333332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10409.6248366</v>
      </c>
      <c r="G29" s="27">
        <v>23649.771941046773</v>
      </c>
      <c r="H29" s="27">
        <v>16473.889240709126</v>
      </c>
      <c r="I29" s="27">
        <v>20130.39799366033</v>
      </c>
      <c r="J29" s="27">
        <v>23033.09274886124</v>
      </c>
      <c r="K29" s="27">
        <v>15224.591760231193</v>
      </c>
      <c r="L29" s="27">
        <v>13415.748379286613</v>
      </c>
      <c r="M29" s="27">
        <v>8976.013270421558</v>
      </c>
      <c r="N29" s="27">
        <v>12316.66198044824</v>
      </c>
      <c r="O29" s="27">
        <v>13643.577158566404</v>
      </c>
      <c r="P29" s="27">
        <v>16859.49377388535</v>
      </c>
      <c r="Q29" s="27">
        <v>18619.088404652965</v>
      </c>
      <c r="R29" s="27">
        <v>15298.128993005903</v>
      </c>
      <c r="S29" s="27">
        <v>18818.47361659525</v>
      </c>
      <c r="T29" s="27">
        <v>31368.47355339542</v>
      </c>
      <c r="U29" s="27">
        <v>15498.210945091398</v>
      </c>
      <c r="V29" s="27">
        <v>15647.02012864178</v>
      </c>
      <c r="W29" s="27">
        <v>6893.00979270847</v>
      </c>
      <c r="X29" s="27">
        <v>5681.156486960748</v>
      </c>
      <c r="Y29" s="27">
        <v>15677.643089907104</v>
      </c>
      <c r="Z29" s="27">
        <v>12664.676614956912</v>
      </c>
      <c r="AA29" s="27">
        <v>13371.867309881456</v>
      </c>
      <c r="AB29" s="27">
        <v>11692.563908516837</v>
      </c>
      <c r="AC29" s="27">
        <v>11567.961535822424</v>
      </c>
      <c r="AD29" s="27">
        <v>17360.1139976632</v>
      </c>
      <c r="AE29" s="27">
        <v>17404.25565656066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67581.71578546666</v>
      </c>
      <c r="G30" s="27">
        <v>82781.86592422421</v>
      </c>
      <c r="H30" s="27">
        <v>90033.47702431417</v>
      </c>
      <c r="I30" s="27">
        <v>110205.87675563783</v>
      </c>
      <c r="J30" s="27">
        <v>51045.45762056063</v>
      </c>
      <c r="K30" s="27">
        <v>54963.78778400406</v>
      </c>
      <c r="L30" s="27">
        <v>54309.785192734606</v>
      </c>
      <c r="M30" s="27">
        <v>59310.25910327808</v>
      </c>
      <c r="N30" s="27">
        <v>56453.58916037703</v>
      </c>
      <c r="O30" s="27">
        <v>64897.50872662843</v>
      </c>
      <c r="P30" s="27">
        <v>67607.75008136762</v>
      </c>
      <c r="Q30" s="27">
        <v>75424.73411755686</v>
      </c>
      <c r="R30" s="27">
        <v>67428.04541802517</v>
      </c>
      <c r="S30" s="27">
        <v>70024.8575776924</v>
      </c>
      <c r="T30" s="27">
        <v>70304.41092189444</v>
      </c>
      <c r="U30" s="27">
        <v>87183.88743580518</v>
      </c>
      <c r="V30" s="27">
        <v>83387.31207440136</v>
      </c>
      <c r="W30" s="27">
        <v>13107.524711342327</v>
      </c>
      <c r="X30" s="27">
        <v>6798.6078020393215</v>
      </c>
      <c r="Y30" s="27">
        <v>79961.81689118478</v>
      </c>
      <c r="Z30" s="27">
        <v>111842.84990526881</v>
      </c>
      <c r="AA30" s="27">
        <v>104850.57880988876</v>
      </c>
      <c r="AB30" s="27">
        <v>106523.34893296254</v>
      </c>
      <c r="AC30" s="27">
        <v>154563.6117999258</v>
      </c>
      <c r="AD30" s="27">
        <v>134387.88041668278</v>
      </c>
      <c r="AE30" s="27">
        <v>136225.58946761733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426400.3960113333</v>
      </c>
      <c r="G31" s="27">
        <v>269116.1336340173</v>
      </c>
      <c r="H31" s="27">
        <v>423646.9555321672</v>
      </c>
      <c r="I31" s="27">
        <v>322229.89640683297</v>
      </c>
      <c r="J31" s="27">
        <v>150907.44706403196</v>
      </c>
      <c r="K31" s="27">
        <v>139163.42965708757</v>
      </c>
      <c r="L31" s="27">
        <v>115237.8497769157</v>
      </c>
      <c r="M31" s="27">
        <v>129519.13719370074</v>
      </c>
      <c r="N31" s="27">
        <v>228063.9862967003</v>
      </c>
      <c r="O31" s="27">
        <v>416264.08881201816</v>
      </c>
      <c r="P31" s="27">
        <v>220045.18571285548</v>
      </c>
      <c r="Q31" s="27">
        <v>270591.42812569014</v>
      </c>
      <c r="R31" s="27">
        <v>254039.90399138158</v>
      </c>
      <c r="S31" s="27">
        <v>288140.9031464972</v>
      </c>
      <c r="T31" s="27">
        <v>268530.9371453763</v>
      </c>
      <c r="U31" s="27">
        <v>292094.5533471524</v>
      </c>
      <c r="V31" s="27">
        <v>305474.7821492074</v>
      </c>
      <c r="W31" s="27">
        <v>345998.3261029036</v>
      </c>
      <c r="X31" s="27">
        <v>267160.5492800291</v>
      </c>
      <c r="Y31" s="27">
        <v>121139.88832811131</v>
      </c>
      <c r="Z31" s="27">
        <v>698169.4002071423</v>
      </c>
      <c r="AA31" s="27">
        <v>753180.1748969409</v>
      </c>
      <c r="AB31" s="27">
        <v>537581.3123350776</v>
      </c>
      <c r="AC31" s="27">
        <v>532286.8014284467</v>
      </c>
      <c r="AD31" s="27">
        <v>702169.507700684</v>
      </c>
      <c r="AE31" s="27">
        <v>361138.3504951101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382963.05694973335</v>
      </c>
      <c r="G32" s="27">
        <v>469097.2443978669</v>
      </c>
      <c r="H32" s="27">
        <v>510189.6983605102</v>
      </c>
      <c r="I32" s="27">
        <v>624499.9645429279</v>
      </c>
      <c r="J32" s="27">
        <v>289257.59712111356</v>
      </c>
      <c r="K32" s="27">
        <v>311461.46784173977</v>
      </c>
      <c r="L32" s="27">
        <v>307755.44401830924</v>
      </c>
      <c r="M32" s="27">
        <v>336091.4626294493</v>
      </c>
      <c r="N32" s="27">
        <v>319903.67898560007</v>
      </c>
      <c r="O32" s="27">
        <v>367752.54694901477</v>
      </c>
      <c r="P32" s="27">
        <v>383110.591892169</v>
      </c>
      <c r="Q32" s="27">
        <v>427406.8245907404</v>
      </c>
      <c r="R32" s="27">
        <v>382092.25591511914</v>
      </c>
      <c r="S32" s="27">
        <v>396807.5268959436</v>
      </c>
      <c r="T32" s="27">
        <v>398391.66750481946</v>
      </c>
      <c r="U32" s="27">
        <v>494042.0315034824</v>
      </c>
      <c r="V32" s="27">
        <v>472528.100509152</v>
      </c>
      <c r="W32" s="27">
        <v>74275.969625697</v>
      </c>
      <c r="X32" s="27">
        <v>38525.43590421874</v>
      </c>
      <c r="Y32" s="27">
        <v>453116.96217568946</v>
      </c>
      <c r="Z32" s="27">
        <v>633776.1544451899</v>
      </c>
      <c r="AA32" s="27">
        <v>594153.276807595</v>
      </c>
      <c r="AB32" s="27">
        <v>603632.316848309</v>
      </c>
      <c r="AC32" s="27">
        <v>875860.4662434274</v>
      </c>
      <c r="AD32" s="27">
        <v>761531.3163406207</v>
      </c>
      <c r="AE32" s="27">
        <v>771945.0140417778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887354.7935831333</v>
      </c>
      <c r="G33" s="27">
        <v>844645.0158971552</v>
      </c>
      <c r="H33" s="27">
        <v>1040344.0201577006</v>
      </c>
      <c r="I33" s="27">
        <v>1077066.1356990589</v>
      </c>
      <c r="J33" s="27">
        <v>514243.5945545674</v>
      </c>
      <c r="K33" s="27">
        <v>520813.2770430626</v>
      </c>
      <c r="L33" s="27">
        <v>490718.8273672461</v>
      </c>
      <c r="M33" s="27">
        <v>533896.8721968498</v>
      </c>
      <c r="N33" s="27">
        <v>616737.9164231257</v>
      </c>
      <c r="O33" s="27">
        <v>862557.7216462279</v>
      </c>
      <c r="P33" s="27">
        <v>687623.0214602774</v>
      </c>
      <c r="Q33" s="27">
        <v>792042.0752386403</v>
      </c>
      <c r="R33" s="27">
        <v>718858.3343175318</v>
      </c>
      <c r="S33" s="27">
        <v>773791.7612367284</v>
      </c>
      <c r="T33" s="27">
        <v>768595.4891254856</v>
      </c>
      <c r="U33" s="27">
        <v>888818.6832315313</v>
      </c>
      <c r="V33" s="27">
        <v>877037.2148614026</v>
      </c>
      <c r="W33" s="27">
        <v>440274.8302326514</v>
      </c>
      <c r="X33" s="27">
        <v>318165.74947324785</v>
      </c>
      <c r="Y33" s="27">
        <v>669896.3104848927</v>
      </c>
      <c r="Z33" s="27">
        <v>1456453.081172558</v>
      </c>
      <c r="AA33" s="27">
        <v>1465555.8978243063</v>
      </c>
      <c r="AB33" s="27">
        <v>1259429.542024866</v>
      </c>
      <c r="AC33" s="27">
        <v>1574278.8410076222</v>
      </c>
      <c r="AD33" s="27">
        <v>1615448.8184556507</v>
      </c>
      <c r="AE33" s="27">
        <v>1286713.2096610658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181163.53426746666</v>
      </c>
      <c r="G34" s="27">
        <v>173742.87404906665</v>
      </c>
      <c r="H34" s="27">
        <v>158438.91956639997</v>
      </c>
      <c r="I34" s="27">
        <v>165881.31983866665</v>
      </c>
      <c r="J34" s="27">
        <v>176891.220352</v>
      </c>
      <c r="K34" s="27">
        <v>164856.7075525333</v>
      </c>
      <c r="L34" s="27">
        <v>161192.94742319998</v>
      </c>
      <c r="M34" s="27">
        <v>182237.82421679999</v>
      </c>
      <c r="N34" s="27">
        <v>175739.30993519997</v>
      </c>
      <c r="O34" s="27">
        <v>180253.8064477333</v>
      </c>
      <c r="P34" s="27">
        <v>185494.84333013333</v>
      </c>
      <c r="Q34" s="27">
        <v>165946.52144693333</v>
      </c>
      <c r="R34" s="27">
        <v>169188.01216239997</v>
      </c>
      <c r="S34" s="27">
        <v>172277.3677709333</v>
      </c>
      <c r="T34" s="27">
        <v>180064.40734186664</v>
      </c>
      <c r="U34" s="27">
        <v>176971.94664746663</v>
      </c>
      <c r="V34" s="27">
        <v>171749.5395381333</v>
      </c>
      <c r="W34" s="27">
        <v>181433.65966879998</v>
      </c>
      <c r="X34" s="27">
        <v>189934.82075039996</v>
      </c>
      <c r="Y34" s="27">
        <v>191921.9436053333</v>
      </c>
      <c r="Z34" s="27">
        <v>189043.7182509333</v>
      </c>
      <c r="AA34" s="27">
        <v>173205.7290744</v>
      </c>
      <c r="AB34" s="27">
        <v>171156.50524426665</v>
      </c>
      <c r="AC34" s="27">
        <v>158233.99651546666</v>
      </c>
      <c r="AD34" s="27">
        <v>160304.95149386665</v>
      </c>
      <c r="AE34" s="27">
        <v>159469.73831359998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107326.2814536</v>
      </c>
      <c r="G35" s="27">
        <v>102930.07654159999</v>
      </c>
      <c r="H35" s="27">
        <v>93863.58945626667</v>
      </c>
      <c r="I35" s="27">
        <v>98272.67186586665</v>
      </c>
      <c r="J35" s="27">
        <v>104795.24388373332</v>
      </c>
      <c r="K35" s="27">
        <v>97665.66616986667</v>
      </c>
      <c r="L35" s="27">
        <v>95495.15252053332</v>
      </c>
      <c r="M35" s="27">
        <v>107962.71941546666</v>
      </c>
      <c r="N35" s="27">
        <v>104112.82334053333</v>
      </c>
      <c r="O35" s="27">
        <v>106787.33161066666</v>
      </c>
      <c r="P35" s="27">
        <v>109892.26905066665</v>
      </c>
      <c r="Q35" s="27">
        <v>98311.29916373332</v>
      </c>
      <c r="R35" s="27">
        <v>100231.65376693332</v>
      </c>
      <c r="S35" s="27">
        <v>102061.87108186666</v>
      </c>
      <c r="T35" s="27">
        <v>106675.12921413333</v>
      </c>
      <c r="U35" s="27">
        <v>104843.07140853332</v>
      </c>
      <c r="V35" s="27">
        <v>101749.17023333334</v>
      </c>
      <c r="W35" s="27">
        <v>107486.31137493333</v>
      </c>
      <c r="X35" s="27">
        <v>112522.63597226665</v>
      </c>
      <c r="Y35" s="27">
        <v>113699.85981493333</v>
      </c>
      <c r="Z35" s="27">
        <v>111994.72239413334</v>
      </c>
      <c r="AA35" s="27">
        <v>102611.85718959998</v>
      </c>
      <c r="AB35" s="27">
        <v>101397.84208693333</v>
      </c>
      <c r="AC35" s="27">
        <v>93742.1912856</v>
      </c>
      <c r="AD35" s="27">
        <v>94969.08017519998</v>
      </c>
      <c r="AE35" s="27">
        <v>94474.27687573331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288489.8157210666</v>
      </c>
      <c r="G36" s="27">
        <v>276672.9505906667</v>
      </c>
      <c r="H36" s="27">
        <v>252302.50902266667</v>
      </c>
      <c r="I36" s="27">
        <v>264153.9917045333</v>
      </c>
      <c r="J36" s="27">
        <v>281686.4642357333</v>
      </c>
      <c r="K36" s="27">
        <v>262522.3737224</v>
      </c>
      <c r="L36" s="27">
        <v>256688.0999437333</v>
      </c>
      <c r="M36" s="27">
        <v>290200.54363226664</v>
      </c>
      <c r="N36" s="27">
        <v>279852.13327573333</v>
      </c>
      <c r="O36" s="27">
        <v>287041.13805839996</v>
      </c>
      <c r="P36" s="27">
        <v>295387.11238079995</v>
      </c>
      <c r="Q36" s="27">
        <v>264257.82061066665</v>
      </c>
      <c r="R36" s="27">
        <v>269419.6659293333</v>
      </c>
      <c r="S36" s="27">
        <v>274339.2388528</v>
      </c>
      <c r="T36" s="27">
        <v>286739.53655599995</v>
      </c>
      <c r="U36" s="27">
        <v>281815.018056</v>
      </c>
      <c r="V36" s="27">
        <v>273498.7097714666</v>
      </c>
      <c r="W36" s="27">
        <v>288919.9710437333</v>
      </c>
      <c r="X36" s="27">
        <v>302457.4567226666</v>
      </c>
      <c r="Y36" s="27">
        <v>305621.80342026666</v>
      </c>
      <c r="Z36" s="27">
        <v>301038.4406450666</v>
      </c>
      <c r="AA36" s="27">
        <v>275817.586264</v>
      </c>
      <c r="AB36" s="27">
        <v>272554.34733119997</v>
      </c>
      <c r="AC36" s="27">
        <v>251976.1878010666</v>
      </c>
      <c r="AD36" s="27">
        <v>255274.03166906667</v>
      </c>
      <c r="AE36" s="27">
        <v>253944.01518933332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12440027.5197231</v>
      </c>
      <c r="G37" s="27">
        <v>12614877.3287878</v>
      </c>
      <c r="H37" s="27">
        <v>12786067.2177557</v>
      </c>
      <c r="I37" s="27">
        <v>12271304.859082498</v>
      </c>
      <c r="J37" s="27">
        <v>12218704.509706935</v>
      </c>
      <c r="K37" s="27">
        <v>13052789.018502567</v>
      </c>
      <c r="L37" s="27">
        <v>13347895.866098199</v>
      </c>
      <c r="M37" s="27">
        <v>13240677.4540942</v>
      </c>
      <c r="N37" s="27">
        <v>13346374.481481066</v>
      </c>
      <c r="O37" s="27">
        <v>12992020.026323799</v>
      </c>
      <c r="P37" s="27">
        <v>13043374.7382774</v>
      </c>
      <c r="Q37" s="27">
        <v>13023978.953967301</v>
      </c>
      <c r="R37" s="27">
        <v>13142210.947743535</v>
      </c>
      <c r="S37" s="27">
        <v>13986930.183609165</v>
      </c>
      <c r="T37" s="27">
        <v>14453490.479437165</v>
      </c>
      <c r="U37" s="27">
        <v>15103805.742916</v>
      </c>
      <c r="V37" s="27">
        <v>15599975.840844266</v>
      </c>
      <c r="W37" s="27">
        <v>15913812.1397805</v>
      </c>
      <c r="X37" s="27">
        <v>16319847.027057564</v>
      </c>
      <c r="Y37" s="27">
        <v>17114605.042741798</v>
      </c>
      <c r="Z37" s="27">
        <v>17272166.450639468</v>
      </c>
      <c r="AA37" s="27">
        <v>17890888.702704597</v>
      </c>
      <c r="AB37" s="27">
        <v>17692212.495804</v>
      </c>
      <c r="AC37" s="27">
        <v>17492867.451560963</v>
      </c>
      <c r="AD37" s="27">
        <v>18252654.437950533</v>
      </c>
      <c r="AE37" s="27">
        <v>18452047.7810152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116828.0438149</v>
      </c>
      <c r="G38" s="27">
        <v>107588.6006877</v>
      </c>
      <c r="H38" s="27">
        <v>117608.4050724</v>
      </c>
      <c r="I38" s="27">
        <v>105435.8177895</v>
      </c>
      <c r="J38" s="27">
        <v>133371.06990826665</v>
      </c>
      <c r="K38" s="27">
        <v>65559.27534346668</v>
      </c>
      <c r="L38" s="27">
        <v>71421.11697159999</v>
      </c>
      <c r="M38" s="27">
        <v>71468.91548059999</v>
      </c>
      <c r="N38" s="27">
        <v>65882.98457766666</v>
      </c>
      <c r="O38" s="27">
        <v>61251.9516345</v>
      </c>
      <c r="P38" s="27">
        <v>99039.7698895</v>
      </c>
      <c r="Q38" s="27">
        <v>125444.4120963</v>
      </c>
      <c r="R38" s="27">
        <v>60268.59493453333</v>
      </c>
      <c r="S38" s="27">
        <v>13126.091875233333</v>
      </c>
      <c r="T38" s="27">
        <v>19148.666207</v>
      </c>
      <c r="U38" s="27">
        <v>21678.710508399996</v>
      </c>
      <c r="V38" s="27">
        <v>98062.21153226665</v>
      </c>
      <c r="W38" s="27">
        <v>13511.5484295</v>
      </c>
      <c r="X38" s="27">
        <v>14191.0495254</v>
      </c>
      <c r="Y38" s="27">
        <v>61389.91413793332</v>
      </c>
      <c r="Z38" s="27">
        <v>47375.832918333326</v>
      </c>
      <c r="AA38" s="27">
        <v>14911.306839733332</v>
      </c>
      <c r="AB38" s="27">
        <v>15042.9318105</v>
      </c>
      <c r="AC38" s="27">
        <v>15217.77529763333</v>
      </c>
      <c r="AD38" s="27">
        <v>15057.716647599997</v>
      </c>
      <c r="AE38" s="27">
        <v>15227.689525766666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259766.33797839997</v>
      </c>
      <c r="G39" s="27">
        <v>222115.8635894</v>
      </c>
      <c r="H39" s="27">
        <v>218121.33916099998</v>
      </c>
      <c r="I39" s="27">
        <v>187691.2057471</v>
      </c>
      <c r="J39" s="27">
        <v>188097.45522663332</v>
      </c>
      <c r="K39" s="27">
        <v>216392.4623003</v>
      </c>
      <c r="L39" s="27">
        <v>207009.302379</v>
      </c>
      <c r="M39" s="27">
        <v>198480.03382239997</v>
      </c>
      <c r="N39" s="27">
        <v>177959.07387463332</v>
      </c>
      <c r="O39" s="27">
        <v>188857.2664143</v>
      </c>
      <c r="P39" s="27">
        <v>152643.8160984</v>
      </c>
      <c r="Q39" s="27">
        <v>188122.7848973</v>
      </c>
      <c r="R39" s="27">
        <v>184819.0616074</v>
      </c>
      <c r="S39" s="27">
        <v>188597.49784919998</v>
      </c>
      <c r="T39" s="27">
        <v>217490.3861203333</v>
      </c>
      <c r="U39" s="27">
        <v>200372.1114912</v>
      </c>
      <c r="V39" s="27">
        <v>233784.85368479998</v>
      </c>
      <c r="W39" s="27">
        <v>251770.442682</v>
      </c>
      <c r="X39" s="27">
        <v>230781.18617436662</v>
      </c>
      <c r="Y39" s="27">
        <v>208351.8177759333</v>
      </c>
      <c r="Z39" s="27">
        <v>201665.03925333332</v>
      </c>
      <c r="AA39" s="27">
        <v>432593.3285219333</v>
      </c>
      <c r="AB39" s="27">
        <v>454233.7635495</v>
      </c>
      <c r="AC39" s="27">
        <v>467955.2570238333</v>
      </c>
      <c r="AD39" s="27">
        <v>517786.07845689997</v>
      </c>
      <c r="AE39" s="27">
        <v>509764.64927153324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12816621.9015164</v>
      </c>
      <c r="G40" s="27">
        <v>12944581.7930649</v>
      </c>
      <c r="H40" s="27">
        <v>13121796.9619891</v>
      </c>
      <c r="I40" s="27">
        <v>12564431.8826191</v>
      </c>
      <c r="J40" s="27">
        <v>12540173.034841832</v>
      </c>
      <c r="K40" s="27">
        <v>13334740.756146334</v>
      </c>
      <c r="L40" s="27">
        <v>13626326.2854488</v>
      </c>
      <c r="M40" s="27">
        <v>13510626.403397199</v>
      </c>
      <c r="N40" s="27">
        <v>13590216.539933367</v>
      </c>
      <c r="O40" s="27">
        <v>13242129.2443726</v>
      </c>
      <c r="P40" s="27">
        <v>13295058.3242653</v>
      </c>
      <c r="Q40" s="27">
        <v>13337546.1509609</v>
      </c>
      <c r="R40" s="27">
        <v>13387298.60428547</v>
      </c>
      <c r="S40" s="27">
        <v>14188653.773333598</v>
      </c>
      <c r="T40" s="27">
        <v>14690129.531764498</v>
      </c>
      <c r="U40" s="27">
        <v>15325856.5649156</v>
      </c>
      <c r="V40" s="27">
        <v>15931822.906061335</v>
      </c>
      <c r="W40" s="27">
        <v>16179094.130892001</v>
      </c>
      <c r="X40" s="27">
        <v>16564819.262757331</v>
      </c>
      <c r="Y40" s="27">
        <v>17384346.774655662</v>
      </c>
      <c r="Z40" s="27">
        <v>17521207.322811134</v>
      </c>
      <c r="AA40" s="27">
        <v>18338393.338066265</v>
      </c>
      <c r="AB40" s="27">
        <v>18161489.191164</v>
      </c>
      <c r="AC40" s="27">
        <v>17976040.48388243</v>
      </c>
      <c r="AD40" s="27">
        <v>18785498.233055033</v>
      </c>
      <c r="AE40" s="27">
        <v>18977040.119812496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634470.4313832778</v>
      </c>
      <c r="G42" s="27">
        <v>361644.564707091</v>
      </c>
      <c r="H42" s="27">
        <v>358710.56409805425</v>
      </c>
      <c r="I42" s="27">
        <v>450703.0433363288</v>
      </c>
      <c r="J42" s="27">
        <v>625687.7757962962</v>
      </c>
      <c r="K42" s="27">
        <v>516360.7906444444</v>
      </c>
      <c r="L42" s="27">
        <v>402840.35438888887</v>
      </c>
      <c r="M42" s="27">
        <v>482264.7494407407</v>
      </c>
      <c r="N42" s="27">
        <v>535825.0843962963</v>
      </c>
      <c r="O42" s="27">
        <v>564384.1264407408</v>
      </c>
      <c r="P42" s="27">
        <v>577116.0848259259</v>
      </c>
      <c r="Q42" s="27">
        <v>530096.3104296295</v>
      </c>
      <c r="R42" s="27">
        <v>663522.7924185185</v>
      </c>
      <c r="S42" s="27">
        <v>617828.3554555555</v>
      </c>
      <c r="T42" s="27">
        <v>666689.6257703704</v>
      </c>
      <c r="U42" s="27">
        <v>634757.4934185186</v>
      </c>
      <c r="V42" s="27">
        <v>824774.6083666666</v>
      </c>
      <c r="W42" s="27">
        <v>823725.1336962963</v>
      </c>
      <c r="X42" s="27">
        <v>757485.7473740741</v>
      </c>
      <c r="Y42" s="27">
        <v>782636.3965518519</v>
      </c>
      <c r="Z42" s="27">
        <v>706403.0727925926</v>
      </c>
      <c r="AA42" s="27">
        <v>884482.5615999999</v>
      </c>
      <c r="AB42" s="27">
        <v>835810.1710925925</v>
      </c>
      <c r="AC42" s="27">
        <v>876242.2972185184</v>
      </c>
      <c r="AD42" s="27">
        <v>892759.9098592593</v>
      </c>
      <c r="AE42" s="27">
        <v>958745.8564444444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634470.4313832778</v>
      </c>
      <c r="G43" s="27">
        <v>361644.564707091</v>
      </c>
      <c r="H43" s="27">
        <v>358710.56409805425</v>
      </c>
      <c r="I43" s="27">
        <v>450703.0433363288</v>
      </c>
      <c r="J43" s="27">
        <v>625687.7757962962</v>
      </c>
      <c r="K43" s="27">
        <v>516360.7906444444</v>
      </c>
      <c r="L43" s="27">
        <v>402840.35438888887</v>
      </c>
      <c r="M43" s="27">
        <v>482264.7494407407</v>
      </c>
      <c r="N43" s="27">
        <v>535825.0843962963</v>
      </c>
      <c r="O43" s="27">
        <v>564384.1264407408</v>
      </c>
      <c r="P43" s="27">
        <v>577116.0848259259</v>
      </c>
      <c r="Q43" s="27">
        <v>530096.3104296295</v>
      </c>
      <c r="R43" s="27">
        <v>663522.7924185185</v>
      </c>
      <c r="S43" s="27">
        <v>617828.3554555555</v>
      </c>
      <c r="T43" s="27">
        <v>666689.6257703704</v>
      </c>
      <c r="U43" s="27">
        <v>634757.4934185186</v>
      </c>
      <c r="V43" s="27">
        <v>824774.6083666666</v>
      </c>
      <c r="W43" s="27">
        <v>823725.1336962963</v>
      </c>
      <c r="X43" s="27">
        <v>757485.7473740741</v>
      </c>
      <c r="Y43" s="27">
        <v>782636.3965518519</v>
      </c>
      <c r="Z43" s="27">
        <v>706403.0727925926</v>
      </c>
      <c r="AA43" s="27">
        <v>884482.5615999999</v>
      </c>
      <c r="AB43" s="27">
        <v>835810.1710925925</v>
      </c>
      <c r="AC43" s="27">
        <v>876242.2972185184</v>
      </c>
      <c r="AD43" s="27">
        <v>892759.9098592593</v>
      </c>
      <c r="AE43" s="27">
        <v>958745.8564444444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0</v>
      </c>
      <c r="H44" s="27">
        <v>0</v>
      </c>
      <c r="I44" s="27">
        <v>7780.509729299998</v>
      </c>
      <c r="J44" s="27">
        <v>4757.473248733333</v>
      </c>
      <c r="K44" s="27">
        <v>72271.74242236666</v>
      </c>
      <c r="L44" s="27">
        <v>34.311220533333326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622.0965314666666</v>
      </c>
      <c r="U44" s="27">
        <v>0</v>
      </c>
      <c r="V44" s="27">
        <v>86.0648712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1483.206991933333</v>
      </c>
      <c r="G45" s="27">
        <v>1471.5104147333332</v>
      </c>
      <c r="H45" s="27">
        <v>2387.2372087666663</v>
      </c>
      <c r="I45" s="27">
        <v>2879.6549140333327</v>
      </c>
      <c r="J45" s="27">
        <v>1767.0625279999997</v>
      </c>
      <c r="K45" s="27">
        <v>525.4209011333332</v>
      </c>
      <c r="L45" s="27">
        <v>35808.12080999999</v>
      </c>
      <c r="M45" s="27">
        <v>0</v>
      </c>
      <c r="N45" s="27">
        <v>0</v>
      </c>
      <c r="O45" s="27">
        <v>2920.5298968999996</v>
      </c>
      <c r="P45" s="27">
        <v>0</v>
      </c>
      <c r="Q45" s="27">
        <v>0</v>
      </c>
      <c r="R45" s="27">
        <v>117.98776476666667</v>
      </c>
      <c r="S45" s="27">
        <v>126.05339156666666</v>
      </c>
      <c r="T45" s="27">
        <v>0</v>
      </c>
      <c r="U45" s="27">
        <v>0</v>
      </c>
      <c r="V45" s="27">
        <v>0</v>
      </c>
      <c r="W45" s="27">
        <v>0</v>
      </c>
      <c r="X45" s="27">
        <v>1480.5712434333332</v>
      </c>
      <c r="Y45" s="27">
        <v>535.9772905666666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84790.26104779998</v>
      </c>
      <c r="G46" s="27">
        <v>2115.3351270333333</v>
      </c>
      <c r="H46" s="27">
        <v>821.8594768999999</v>
      </c>
      <c r="I46" s="27">
        <v>24599.316251766664</v>
      </c>
      <c r="J46" s="27">
        <v>2858.922723066666</v>
      </c>
      <c r="K46" s="27">
        <v>3814.5387536666667</v>
      </c>
      <c r="L46" s="27">
        <v>0</v>
      </c>
      <c r="M46" s="27">
        <v>17.834049566666664</v>
      </c>
      <c r="N46" s="27">
        <v>13082.382056333332</v>
      </c>
      <c r="O46" s="27">
        <v>603.3909907666666</v>
      </c>
      <c r="P46" s="27">
        <v>16.347944433333332</v>
      </c>
      <c r="Q46" s="27">
        <v>23018.51249646666</v>
      </c>
      <c r="R46" s="27">
        <v>18131.939577033332</v>
      </c>
      <c r="S46" s="27">
        <v>0</v>
      </c>
      <c r="T46" s="27">
        <v>31.705414766666667</v>
      </c>
      <c r="U46" s="27">
        <v>3908.1681048666665</v>
      </c>
      <c r="V46" s="27">
        <v>7769.274112599998</v>
      </c>
      <c r="W46" s="27">
        <v>24.27410113333333</v>
      </c>
      <c r="X46" s="27">
        <v>35.17325606666666</v>
      </c>
      <c r="Y46" s="27">
        <v>725.2579154333332</v>
      </c>
      <c r="Z46" s="27">
        <v>3649.5724162333327</v>
      </c>
      <c r="AA46" s="27">
        <v>364.6102998999999</v>
      </c>
      <c r="AB46" s="27">
        <v>0</v>
      </c>
      <c r="AC46" s="27">
        <v>0</v>
      </c>
      <c r="AD46" s="27">
        <v>267.01747636666664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812302.6145156999</v>
      </c>
      <c r="G47" s="27">
        <v>63765.42004909999</v>
      </c>
      <c r="H47" s="27">
        <v>4297.028078933333</v>
      </c>
      <c r="I47" s="27">
        <v>128356.64807606665</v>
      </c>
      <c r="J47" s="27">
        <v>78457.5218735</v>
      </c>
      <c r="K47" s="27">
        <v>19663.90752223333</v>
      </c>
      <c r="L47" s="27">
        <v>86037.83842756666</v>
      </c>
      <c r="M47" s="27">
        <v>17065.641808599998</v>
      </c>
      <c r="N47" s="27">
        <v>2615.2629425999994</v>
      </c>
      <c r="O47" s="27">
        <v>7101.710328533332</v>
      </c>
      <c r="P47" s="27">
        <v>6202.113212166667</v>
      </c>
      <c r="Q47" s="27">
        <v>16608.9126896</v>
      </c>
      <c r="R47" s="27">
        <v>1832.1328153333332</v>
      </c>
      <c r="S47" s="27">
        <v>5479.951217766666</v>
      </c>
      <c r="T47" s="27">
        <v>634.6055023</v>
      </c>
      <c r="U47" s="27">
        <v>120.98046216666664</v>
      </c>
      <c r="V47" s="27">
        <v>2001.522797633333</v>
      </c>
      <c r="W47" s="27">
        <v>1643.219382933333</v>
      </c>
      <c r="X47" s="27">
        <v>49.26682786666666</v>
      </c>
      <c r="Y47" s="27">
        <v>419.0595845333333</v>
      </c>
      <c r="Z47" s="27">
        <v>0</v>
      </c>
      <c r="AA47" s="27">
        <v>2021.4181679999997</v>
      </c>
      <c r="AB47" s="27">
        <v>0</v>
      </c>
      <c r="AC47" s="27">
        <v>0</v>
      </c>
      <c r="AD47" s="27">
        <v>0</v>
      </c>
      <c r="AE47" s="27">
        <v>0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898576.0825554332</v>
      </c>
      <c r="G48" s="27">
        <v>67352.26559086666</v>
      </c>
      <c r="H48" s="27">
        <v>7506.124764599999</v>
      </c>
      <c r="I48" s="27">
        <v>163616.12897116665</v>
      </c>
      <c r="J48" s="27">
        <v>87840.9803733</v>
      </c>
      <c r="K48" s="27">
        <v>96275.60959939999</v>
      </c>
      <c r="L48" s="27">
        <v>121880.27045809997</v>
      </c>
      <c r="M48" s="27">
        <v>17083.475858166665</v>
      </c>
      <c r="N48" s="27">
        <v>15697.644998933332</v>
      </c>
      <c r="O48" s="27">
        <v>10625.631216199998</v>
      </c>
      <c r="P48" s="27">
        <v>6218.461156599999</v>
      </c>
      <c r="Q48" s="27">
        <v>39627.42518606666</v>
      </c>
      <c r="R48" s="27">
        <v>20082.06015713333</v>
      </c>
      <c r="S48" s="27">
        <v>5606.004609333333</v>
      </c>
      <c r="T48" s="27">
        <v>1288.4074485333333</v>
      </c>
      <c r="U48" s="27">
        <v>4029.1485670333327</v>
      </c>
      <c r="V48" s="27">
        <v>9856.861781433332</v>
      </c>
      <c r="W48" s="27">
        <v>1667.4934840666665</v>
      </c>
      <c r="X48" s="27">
        <v>1565.0113273666666</v>
      </c>
      <c r="Y48" s="27">
        <v>1680.294790533333</v>
      </c>
      <c r="Z48" s="27">
        <v>3649.5724162333327</v>
      </c>
      <c r="AA48" s="27">
        <v>2386.0284679</v>
      </c>
      <c r="AB48" s="27">
        <v>0</v>
      </c>
      <c r="AC48" s="27">
        <v>0</v>
      </c>
      <c r="AD48" s="27">
        <v>267.01747636666664</v>
      </c>
      <c r="AE48" s="27">
        <v>0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23619899.873986434</v>
      </c>
      <c r="G49" s="27">
        <v>21521136.832731348</v>
      </c>
      <c r="H49" s="27">
        <v>21938372.227366336</v>
      </c>
      <c r="I49" s="27">
        <v>22767623.878955737</v>
      </c>
      <c r="J49" s="27">
        <v>23417279.90250047</v>
      </c>
      <c r="K49" s="27">
        <v>23441410.20524836</v>
      </c>
      <c r="L49" s="27">
        <v>23891876.105096743</v>
      </c>
      <c r="M49" s="27">
        <v>23863484.647627696</v>
      </c>
      <c r="N49" s="27">
        <v>24072772.110674832</v>
      </c>
      <c r="O49" s="27">
        <v>22900359.99662429</v>
      </c>
      <c r="P49" s="27">
        <v>23342558.290488068</v>
      </c>
      <c r="Q49" s="27">
        <v>23677709.031659935</v>
      </c>
      <c r="R49" s="27">
        <v>24380503.58240968</v>
      </c>
      <c r="S49" s="27">
        <v>26300671.517610062</v>
      </c>
      <c r="T49" s="27">
        <v>26825231.440996714</v>
      </c>
      <c r="U49" s="27">
        <v>27226413.837688785</v>
      </c>
      <c r="V49" s="27">
        <v>28370593.842417307</v>
      </c>
      <c r="W49" s="27">
        <v>27024426.463577136</v>
      </c>
      <c r="X49" s="27">
        <v>29311024.268807545</v>
      </c>
      <c r="Y49" s="27">
        <v>29834543.510011785</v>
      </c>
      <c r="Z49" s="27">
        <v>31681880.47223454</v>
      </c>
      <c r="AA49" s="27">
        <v>32893831.83971291</v>
      </c>
      <c r="AB49" s="27">
        <v>31493500.772315044</v>
      </c>
      <c r="AC49" s="27">
        <v>33015605.838192683</v>
      </c>
      <c r="AD49" s="27">
        <v>35600301.89280547</v>
      </c>
      <c r="AE49" s="27">
        <v>35142177.42229584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398828.2085733</v>
      </c>
      <c r="G50" s="27">
        <v>353228.03192966664</v>
      </c>
      <c r="H50" s="27">
        <v>469272.82728626666</v>
      </c>
      <c r="I50" s="27">
        <v>433137.3004816</v>
      </c>
      <c r="J50" s="27">
        <v>390069.6342015</v>
      </c>
      <c r="K50" s="27">
        <v>378373.85761889996</v>
      </c>
      <c r="L50" s="27">
        <v>355559.76101066667</v>
      </c>
      <c r="M50" s="27">
        <v>461168.3599072</v>
      </c>
      <c r="N50" s="27">
        <v>420666.61271250003</v>
      </c>
      <c r="O50" s="27">
        <v>601802.5571198667</v>
      </c>
      <c r="P50" s="27">
        <v>485591.21158093336</v>
      </c>
      <c r="Q50" s="27">
        <v>456650.6319609666</v>
      </c>
      <c r="R50" s="27">
        <v>451384.2930179</v>
      </c>
      <c r="S50" s="27">
        <v>414381.55128260003</v>
      </c>
      <c r="T50" s="27">
        <v>537456.7040854001</v>
      </c>
      <c r="U50" s="27">
        <v>617038.3689433334</v>
      </c>
      <c r="V50" s="27">
        <v>598754.9116211666</v>
      </c>
      <c r="W50" s="27">
        <v>681208.0648248333</v>
      </c>
      <c r="X50" s="27">
        <v>513437.120218</v>
      </c>
      <c r="Y50" s="27">
        <v>469723.85352053336</v>
      </c>
      <c r="Z50" s="27">
        <v>518918.82837410003</v>
      </c>
      <c r="AA50" s="27">
        <v>574618.964403</v>
      </c>
      <c r="AB50" s="27">
        <v>612236.4376564333</v>
      </c>
      <c r="AC50" s="27">
        <v>549920.1273357</v>
      </c>
      <c r="AD50" s="27">
        <v>575575.9915367</v>
      </c>
      <c r="AE50" s="27">
        <v>733485.8017930667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3533458.5444488</v>
      </c>
      <c r="G51" s="27">
        <v>3111036.4845376667</v>
      </c>
      <c r="H51" s="27">
        <v>3557837.9326317664</v>
      </c>
      <c r="I51" s="27">
        <v>3450094.510677833</v>
      </c>
      <c r="J51" s="27">
        <v>3823054.669767667</v>
      </c>
      <c r="K51" s="27">
        <v>3656765.7039741664</v>
      </c>
      <c r="L51" s="27">
        <v>3279879.112796</v>
      </c>
      <c r="M51" s="27">
        <v>3416032.435753667</v>
      </c>
      <c r="N51" s="27">
        <v>3659933.0755551667</v>
      </c>
      <c r="O51" s="27">
        <v>3616635.375729934</v>
      </c>
      <c r="P51" s="27">
        <v>3527658.2336622</v>
      </c>
      <c r="Q51" s="27">
        <v>3765166.981374333</v>
      </c>
      <c r="R51" s="27">
        <v>3592029.3475062335</v>
      </c>
      <c r="S51" s="27">
        <v>3835649.1939190333</v>
      </c>
      <c r="T51" s="27">
        <v>3494938.087051767</v>
      </c>
      <c r="U51" s="27">
        <v>3585813.7717398335</v>
      </c>
      <c r="V51" s="27">
        <v>3711818.490837967</v>
      </c>
      <c r="W51" s="27">
        <v>3698498.9330113</v>
      </c>
      <c r="X51" s="27">
        <v>3370589.6140414667</v>
      </c>
      <c r="Y51" s="27">
        <v>3149837.020119533</v>
      </c>
      <c r="Z51" s="27">
        <v>3223359.5287534664</v>
      </c>
      <c r="AA51" s="27">
        <v>3467700.105415333</v>
      </c>
      <c r="AB51" s="27">
        <v>3560438.8447110998</v>
      </c>
      <c r="AC51" s="27">
        <v>3318106.547242667</v>
      </c>
      <c r="AD51" s="27">
        <v>3231898.037866667</v>
      </c>
      <c r="AE51" s="27">
        <v>3381392.2007411337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1661830.3348951333</v>
      </c>
      <c r="G52" s="27">
        <v>703163.908304</v>
      </c>
      <c r="H52" s="27">
        <v>309177.62460236665</v>
      </c>
      <c r="I52" s="27">
        <v>237468.3843224</v>
      </c>
      <c r="J52" s="27">
        <v>256798.33292960003</v>
      </c>
      <c r="K52" s="27">
        <v>257818.53251403334</v>
      </c>
      <c r="L52" s="27">
        <v>245222.72386076662</v>
      </c>
      <c r="M52" s="27">
        <v>410215.38370706665</v>
      </c>
      <c r="N52" s="27">
        <v>443573.61101349996</v>
      </c>
      <c r="O52" s="27">
        <v>722575.5551582333</v>
      </c>
      <c r="P52" s="27">
        <v>712655.0939042333</v>
      </c>
      <c r="Q52" s="27">
        <v>714835.1217722</v>
      </c>
      <c r="R52" s="27">
        <v>713344.2681702334</v>
      </c>
      <c r="S52" s="27">
        <v>687984.9366181</v>
      </c>
      <c r="T52" s="27">
        <v>1082728.0450191332</v>
      </c>
      <c r="U52" s="27">
        <v>1277870.1498625334</v>
      </c>
      <c r="V52" s="27">
        <v>1542618.8943033</v>
      </c>
      <c r="W52" s="27">
        <v>1482185.4892115335</v>
      </c>
      <c r="X52" s="27">
        <v>1842975.0750367001</v>
      </c>
      <c r="Y52" s="27">
        <v>2287110.506276933</v>
      </c>
      <c r="Z52" s="27">
        <v>3544140.741857833</v>
      </c>
      <c r="AA52" s="27">
        <v>4773063.603426067</v>
      </c>
      <c r="AB52" s="27">
        <v>4218837.0118323</v>
      </c>
      <c r="AC52" s="27">
        <v>4271915.6911794</v>
      </c>
      <c r="AD52" s="27">
        <v>4601675.432495167</v>
      </c>
      <c r="AE52" s="27">
        <v>5086392.159851567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3178487.1892994</v>
      </c>
      <c r="G53" s="27">
        <v>3040380.316691667</v>
      </c>
      <c r="H53" s="27">
        <v>3103223.2425491</v>
      </c>
      <c r="I53" s="27">
        <v>2797131.4870598</v>
      </c>
      <c r="J53" s="27">
        <v>2769733.7093547</v>
      </c>
      <c r="K53" s="27">
        <v>2532194.2779111</v>
      </c>
      <c r="L53" s="27">
        <v>2328437.3870376665</v>
      </c>
      <c r="M53" s="27">
        <v>2283335.4246970667</v>
      </c>
      <c r="N53" s="27">
        <v>2661230.4734887667</v>
      </c>
      <c r="O53" s="27">
        <v>3407195.115207767</v>
      </c>
      <c r="P53" s="27">
        <v>3527908.7178995</v>
      </c>
      <c r="Q53" s="27">
        <v>4372544.988760667</v>
      </c>
      <c r="R53" s="27">
        <v>4258743.839929333</v>
      </c>
      <c r="S53" s="27">
        <v>5024594.0709723</v>
      </c>
      <c r="T53" s="27">
        <v>4480680.356758833</v>
      </c>
      <c r="U53" s="27">
        <v>4595857.379559234</v>
      </c>
      <c r="V53" s="27">
        <v>5299691.914049133</v>
      </c>
      <c r="W53" s="27">
        <v>4836881.668902067</v>
      </c>
      <c r="X53" s="27">
        <v>6089879.937909533</v>
      </c>
      <c r="Y53" s="27">
        <v>5960571.159462334</v>
      </c>
      <c r="Z53" s="27">
        <v>6231239.557702866</v>
      </c>
      <c r="AA53" s="27">
        <v>9520599.3381455</v>
      </c>
      <c r="AB53" s="27">
        <v>9252190.613788102</v>
      </c>
      <c r="AC53" s="27">
        <v>8539636.824160933</v>
      </c>
      <c r="AD53" s="27">
        <v>8525984.123524267</v>
      </c>
      <c r="AE53" s="27">
        <v>9685149.036901433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4734006.921929999</v>
      </c>
      <c r="G54" s="27">
        <v>3961075.598003333</v>
      </c>
      <c r="H54" s="27">
        <v>4497711.317023466</v>
      </c>
      <c r="I54" s="27">
        <v>4494386.8335105665</v>
      </c>
      <c r="J54" s="27">
        <v>4969013.844601766</v>
      </c>
      <c r="K54" s="27">
        <v>4779587.608207134</v>
      </c>
      <c r="L54" s="27">
        <v>4319465.593679133</v>
      </c>
      <c r="M54" s="27">
        <v>4578932.577195534</v>
      </c>
      <c r="N54" s="27">
        <v>4961889.564652534</v>
      </c>
      <c r="O54" s="27">
        <v>4907827.2566202</v>
      </c>
      <c r="P54" s="27">
        <v>4891326.5277041</v>
      </c>
      <c r="Q54" s="27">
        <v>5321811.294091967</v>
      </c>
      <c r="R54" s="27">
        <v>5116797.2769668335</v>
      </c>
      <c r="S54" s="27">
        <v>5684738.640722167</v>
      </c>
      <c r="T54" s="27">
        <v>5279497.798086233</v>
      </c>
      <c r="U54" s="27">
        <v>5611582.252799967</v>
      </c>
      <c r="V54" s="27">
        <v>5974531.828051234</v>
      </c>
      <c r="W54" s="27">
        <v>6188747.420431034</v>
      </c>
      <c r="X54" s="27">
        <v>5917627.693533233</v>
      </c>
      <c r="Y54" s="27">
        <v>5931127.749078766</v>
      </c>
      <c r="Z54" s="27">
        <v>6161619.3042954</v>
      </c>
      <c r="AA54" s="27">
        <v>6588296.592702733</v>
      </c>
      <c r="AB54" s="27">
        <v>6852279.873227066</v>
      </c>
      <c r="AC54" s="27">
        <v>6582256.501861333</v>
      </c>
      <c r="AD54" s="27">
        <v>6289657.765542433</v>
      </c>
      <c r="AE54" s="27">
        <v>6765896.742158033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13506577.107054902</v>
      </c>
      <c r="G55" s="27">
        <v>11168917.336468466</v>
      </c>
      <c r="H55" s="27">
        <v>11937268.616863333</v>
      </c>
      <c r="I55" s="27">
        <v>11412191.892747432</v>
      </c>
      <c r="J55" s="27">
        <v>12208612.492791366</v>
      </c>
      <c r="K55" s="27">
        <v>11604735.037996832</v>
      </c>
      <c r="L55" s="27">
        <v>10528529.831042666</v>
      </c>
      <c r="M55" s="27">
        <v>11149728.670336667</v>
      </c>
      <c r="N55" s="27">
        <v>12147334.345981266</v>
      </c>
      <c r="O55" s="27">
        <v>13256079.166279033</v>
      </c>
      <c r="P55" s="27">
        <v>13145092.358988333</v>
      </c>
      <c r="Q55" s="27">
        <v>14630941.6036289</v>
      </c>
      <c r="R55" s="27">
        <v>14132283.353181766</v>
      </c>
      <c r="S55" s="27">
        <v>15647323.245184766</v>
      </c>
      <c r="T55" s="27">
        <v>14875278.7782973</v>
      </c>
      <c r="U55" s="27">
        <v>15688131.7856571</v>
      </c>
      <c r="V55" s="27">
        <v>17127407.16566587</v>
      </c>
      <c r="W55" s="27">
        <v>16887495.637507003</v>
      </c>
      <c r="X55" s="27">
        <v>17734551.507247668</v>
      </c>
      <c r="Y55" s="27">
        <v>17798304.993210133</v>
      </c>
      <c r="Z55" s="27">
        <v>19679304.55351557</v>
      </c>
      <c r="AA55" s="27">
        <v>24924248.40636023</v>
      </c>
      <c r="AB55" s="27">
        <v>24495949.729564503</v>
      </c>
      <c r="AC55" s="27">
        <v>23261882.568936735</v>
      </c>
      <c r="AD55" s="27">
        <v>23224809.948388036</v>
      </c>
      <c r="AE55" s="27">
        <v>25652377.329600267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60326704.23661106</v>
      </c>
      <c r="G56" s="27">
        <v>58819864.40628497</v>
      </c>
      <c r="H56" s="27">
        <v>59829984.195975095</v>
      </c>
      <c r="I56" s="27">
        <v>58107394.213459566</v>
      </c>
      <c r="J56" s="27">
        <v>62579470.54713206</v>
      </c>
      <c r="K56" s="27">
        <v>63159350.08113427</v>
      </c>
      <c r="L56" s="27">
        <v>62174915.13376168</v>
      </c>
      <c r="M56" s="27">
        <v>62889403.42145931</v>
      </c>
      <c r="N56" s="27">
        <v>65518160.879041374</v>
      </c>
      <c r="O56" s="27">
        <v>66594592.71814868</v>
      </c>
      <c r="P56" s="27">
        <v>68250831.98567222</v>
      </c>
      <c r="Q56" s="27">
        <v>69449597.68123324</v>
      </c>
      <c r="R56" s="27">
        <v>70507496.00878002</v>
      </c>
      <c r="S56" s="27">
        <v>74670745.28643972</v>
      </c>
      <c r="T56" s="27">
        <v>75584203.64105105</v>
      </c>
      <c r="U56" s="27">
        <v>75397861.8769456</v>
      </c>
      <c r="V56" s="27">
        <v>78598505.92985655</v>
      </c>
      <c r="W56" s="27">
        <v>78130631.83089517</v>
      </c>
      <c r="X56" s="27">
        <v>81500948.68268946</v>
      </c>
      <c r="Y56" s="27">
        <v>82025237.58134696</v>
      </c>
      <c r="Z56" s="27">
        <v>88009295.13710982</v>
      </c>
      <c r="AA56" s="27">
        <v>95669261.8530708</v>
      </c>
      <c r="AB56" s="27">
        <v>92940461.59186971</v>
      </c>
      <c r="AC56" s="27">
        <v>93579704.75232223</v>
      </c>
      <c r="AD56" s="27">
        <v>95767917.09374562</v>
      </c>
      <c r="AE56" s="27">
        <v>97406244.52590099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23200227.25556972</v>
      </c>
      <c r="G61" s="36">
        <f t="shared" si="2"/>
        <v>26129810.237085152</v>
      </c>
      <c r="H61" s="36">
        <f t="shared" si="2"/>
        <v>25954343.351745427</v>
      </c>
      <c r="I61" s="36">
        <f t="shared" si="2"/>
        <v>23927578.4417564</v>
      </c>
      <c r="J61" s="36">
        <f t="shared" si="2"/>
        <v>26953578.15184023</v>
      </c>
      <c r="K61" s="36">
        <f t="shared" si="2"/>
        <v>28113204.83788907</v>
      </c>
      <c r="L61" s="36">
        <f t="shared" si="2"/>
        <v>27754509.197622273</v>
      </c>
      <c r="M61" s="36">
        <f t="shared" si="2"/>
        <v>27876190.103494942</v>
      </c>
      <c r="N61" s="36">
        <f t="shared" si="2"/>
        <v>29298054.422385264</v>
      </c>
      <c r="O61" s="36">
        <f t="shared" si="2"/>
        <v>30438153.555245355</v>
      </c>
      <c r="P61" s="36">
        <f t="shared" si="2"/>
        <v>31763181.336195808</v>
      </c>
      <c r="Q61" s="36">
        <f t="shared" si="2"/>
        <v>31140947.04594442</v>
      </c>
      <c r="R61" s="36">
        <f t="shared" si="2"/>
        <v>31994709.073188573</v>
      </c>
      <c r="S61" s="36">
        <f t="shared" si="2"/>
        <v>32722750.523644887</v>
      </c>
      <c r="T61" s="36">
        <f t="shared" si="2"/>
        <v>33883693.42175704</v>
      </c>
      <c r="U61" s="36">
        <f t="shared" si="2"/>
        <v>32483316.253599714</v>
      </c>
      <c r="V61" s="36">
        <f t="shared" si="2"/>
        <v>33100504.921773367</v>
      </c>
      <c r="W61" s="36">
        <f t="shared" si="2"/>
        <v>34218709.729811035</v>
      </c>
      <c r="X61" s="36">
        <f t="shared" si="2"/>
        <v>34455372.906634256</v>
      </c>
      <c r="Y61" s="36">
        <f t="shared" si="2"/>
        <v>34392389.07812504</v>
      </c>
      <c r="Z61" s="36">
        <f t="shared" si="2"/>
        <v>36648110.11135971</v>
      </c>
      <c r="AA61" s="36">
        <f t="shared" si="2"/>
        <v>37851181.60699765</v>
      </c>
      <c r="AB61" s="36">
        <f t="shared" si="2"/>
        <v>36951011.08999017</v>
      </c>
      <c r="AC61" s="36">
        <f t="shared" si="2"/>
        <v>37302216.34519281</v>
      </c>
      <c r="AD61" s="36">
        <f t="shared" si="2"/>
        <v>36942805.252552114</v>
      </c>
      <c r="AE61" s="36">
        <f>AE12</f>
        <v>36611689.774004884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22732545.080403302</v>
      </c>
      <c r="G62" s="36">
        <f aca="true" t="shared" si="3" ref="G62:AD62">G49-G63</f>
        <v>20676491.816834193</v>
      </c>
      <c r="H62" s="36">
        <f t="shared" si="3"/>
        <v>20898028.207208633</v>
      </c>
      <c r="I62" s="36">
        <f t="shared" si="3"/>
        <v>21690557.743256677</v>
      </c>
      <c r="J62" s="36">
        <f t="shared" si="3"/>
        <v>22903036.307945903</v>
      </c>
      <c r="K62" s="36">
        <f t="shared" si="3"/>
        <v>22920596.928205296</v>
      </c>
      <c r="L62" s="36">
        <f t="shared" si="3"/>
        <v>23401157.277729496</v>
      </c>
      <c r="M62" s="36">
        <f t="shared" si="3"/>
        <v>23329587.775430847</v>
      </c>
      <c r="N62" s="36">
        <f t="shared" si="3"/>
        <v>23456034.194251705</v>
      </c>
      <c r="O62" s="36">
        <f t="shared" si="3"/>
        <v>22037802.274978064</v>
      </c>
      <c r="P62" s="36">
        <f t="shared" si="3"/>
        <v>22654935.269027792</v>
      </c>
      <c r="Q62" s="36">
        <f t="shared" si="3"/>
        <v>22885666.956421293</v>
      </c>
      <c r="R62" s="36">
        <f t="shared" si="3"/>
        <v>23661645.24809215</v>
      </c>
      <c r="S62" s="36">
        <f t="shared" si="3"/>
        <v>25526879.756373335</v>
      </c>
      <c r="T62" s="36">
        <f t="shared" si="3"/>
        <v>26056635.951871227</v>
      </c>
      <c r="U62" s="36">
        <f t="shared" si="3"/>
        <v>26337595.154457252</v>
      </c>
      <c r="V62" s="36">
        <f t="shared" si="3"/>
        <v>27493556.627555903</v>
      </c>
      <c r="W62" s="36">
        <f t="shared" si="3"/>
        <v>26584151.633344486</v>
      </c>
      <c r="X62" s="36">
        <f t="shared" si="3"/>
        <v>28992858.519334298</v>
      </c>
      <c r="Y62" s="36">
        <f t="shared" si="3"/>
        <v>29164647.19952689</v>
      </c>
      <c r="Z62" s="36">
        <f t="shared" si="3"/>
        <v>30225427.39106198</v>
      </c>
      <c r="AA62" s="36">
        <f t="shared" si="3"/>
        <v>31428275.941888604</v>
      </c>
      <c r="AB62" s="36">
        <f t="shared" si="3"/>
        <v>30234071.23029018</v>
      </c>
      <c r="AC62" s="36">
        <f t="shared" si="3"/>
        <v>31441326.99718506</v>
      </c>
      <c r="AD62" s="36">
        <f t="shared" si="3"/>
        <v>33984853.07434982</v>
      </c>
      <c r="AE62" s="36">
        <f>AE49-AE63</f>
        <v>33855464.21263477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887354.7935831333</v>
      </c>
      <c r="G63" s="36">
        <f aca="true" t="shared" si="4" ref="G63:AD63">G33</f>
        <v>844645.0158971552</v>
      </c>
      <c r="H63" s="36">
        <f t="shared" si="4"/>
        <v>1040344.0201577006</v>
      </c>
      <c r="I63" s="36">
        <f t="shared" si="4"/>
        <v>1077066.1356990589</v>
      </c>
      <c r="J63" s="36">
        <f t="shared" si="4"/>
        <v>514243.5945545674</v>
      </c>
      <c r="K63" s="36">
        <f t="shared" si="4"/>
        <v>520813.2770430626</v>
      </c>
      <c r="L63" s="36">
        <f t="shared" si="4"/>
        <v>490718.8273672461</v>
      </c>
      <c r="M63" s="36">
        <f t="shared" si="4"/>
        <v>533896.8721968498</v>
      </c>
      <c r="N63" s="36">
        <f t="shared" si="4"/>
        <v>616737.9164231257</v>
      </c>
      <c r="O63" s="36">
        <f t="shared" si="4"/>
        <v>862557.7216462279</v>
      </c>
      <c r="P63" s="36">
        <f t="shared" si="4"/>
        <v>687623.0214602774</v>
      </c>
      <c r="Q63" s="36">
        <f t="shared" si="4"/>
        <v>792042.0752386403</v>
      </c>
      <c r="R63" s="36">
        <f t="shared" si="4"/>
        <v>718858.3343175318</v>
      </c>
      <c r="S63" s="36">
        <f t="shared" si="4"/>
        <v>773791.7612367284</v>
      </c>
      <c r="T63" s="36">
        <f t="shared" si="4"/>
        <v>768595.4891254856</v>
      </c>
      <c r="U63" s="36">
        <f t="shared" si="4"/>
        <v>888818.6832315313</v>
      </c>
      <c r="V63" s="36">
        <f t="shared" si="4"/>
        <v>877037.2148614026</v>
      </c>
      <c r="W63" s="36">
        <f t="shared" si="4"/>
        <v>440274.8302326514</v>
      </c>
      <c r="X63" s="36">
        <f t="shared" si="4"/>
        <v>318165.74947324785</v>
      </c>
      <c r="Y63" s="36">
        <f t="shared" si="4"/>
        <v>669896.3104848927</v>
      </c>
      <c r="Z63" s="36">
        <f t="shared" si="4"/>
        <v>1456453.081172558</v>
      </c>
      <c r="AA63" s="36">
        <f t="shared" si="4"/>
        <v>1465555.8978243063</v>
      </c>
      <c r="AB63" s="36">
        <f t="shared" si="4"/>
        <v>1259429.542024866</v>
      </c>
      <c r="AC63" s="36">
        <f t="shared" si="4"/>
        <v>1574278.8410076222</v>
      </c>
      <c r="AD63" s="36">
        <f t="shared" si="4"/>
        <v>1615448.8184556507</v>
      </c>
      <c r="AE63" s="36">
        <f>AE33</f>
        <v>1286713.2096610658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13506577.107054902</v>
      </c>
      <c r="G64" s="36">
        <f t="shared" si="5"/>
        <v>11168917.336468466</v>
      </c>
      <c r="H64" s="36">
        <f t="shared" si="5"/>
        <v>11937268.616863333</v>
      </c>
      <c r="I64" s="36">
        <f t="shared" si="5"/>
        <v>11412191.892747432</v>
      </c>
      <c r="J64" s="36">
        <f t="shared" si="5"/>
        <v>12208612.492791366</v>
      </c>
      <c r="K64" s="36">
        <f t="shared" si="5"/>
        <v>11604735.037996832</v>
      </c>
      <c r="L64" s="36">
        <f t="shared" si="5"/>
        <v>10528529.831042666</v>
      </c>
      <c r="M64" s="36">
        <f t="shared" si="5"/>
        <v>11149728.670336667</v>
      </c>
      <c r="N64" s="36">
        <f t="shared" si="5"/>
        <v>12147334.345981266</v>
      </c>
      <c r="O64" s="36">
        <f t="shared" si="5"/>
        <v>13256079.166279033</v>
      </c>
      <c r="P64" s="36">
        <f t="shared" si="5"/>
        <v>13145092.358988333</v>
      </c>
      <c r="Q64" s="36">
        <f t="shared" si="5"/>
        <v>14630941.6036289</v>
      </c>
      <c r="R64" s="36">
        <f t="shared" si="5"/>
        <v>14132283.353181766</v>
      </c>
      <c r="S64" s="36">
        <f t="shared" si="5"/>
        <v>15647323.245184766</v>
      </c>
      <c r="T64" s="36">
        <f t="shared" si="5"/>
        <v>14875278.7782973</v>
      </c>
      <c r="U64" s="36">
        <f t="shared" si="5"/>
        <v>15688131.7856571</v>
      </c>
      <c r="V64" s="36">
        <f t="shared" si="5"/>
        <v>17127407.16566587</v>
      </c>
      <c r="W64" s="36">
        <f t="shared" si="5"/>
        <v>16887495.637507003</v>
      </c>
      <c r="X64" s="36">
        <f t="shared" si="5"/>
        <v>17734551.507247668</v>
      </c>
      <c r="Y64" s="36">
        <f t="shared" si="5"/>
        <v>17798304.993210133</v>
      </c>
      <c r="Z64" s="36">
        <f t="shared" si="5"/>
        <v>19679304.55351557</v>
      </c>
      <c r="AA64" s="36">
        <f t="shared" si="5"/>
        <v>24924248.40636023</v>
      </c>
      <c r="AB64" s="36">
        <f t="shared" si="5"/>
        <v>24495949.729564503</v>
      </c>
      <c r="AC64" s="36">
        <f t="shared" si="5"/>
        <v>23261882.568936735</v>
      </c>
      <c r="AD64" s="36">
        <f t="shared" si="5"/>
        <v>23224809.948388036</v>
      </c>
      <c r="AE64" s="36">
        <f>AE55</f>
        <v>25652377.329600267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60326704.23661106</v>
      </c>
      <c r="G65" s="38">
        <f t="shared" si="6"/>
        <v>58819864.406284966</v>
      </c>
      <c r="H65" s="38">
        <f t="shared" si="6"/>
        <v>59829984.195975095</v>
      </c>
      <c r="I65" s="38">
        <f t="shared" si="6"/>
        <v>58107394.213459566</v>
      </c>
      <c r="J65" s="38">
        <f t="shared" si="6"/>
        <v>62579470.54713206</v>
      </c>
      <c r="K65" s="38">
        <f t="shared" si="6"/>
        <v>63159350.08113426</v>
      </c>
      <c r="L65" s="38">
        <f t="shared" si="6"/>
        <v>62174915.133761674</v>
      </c>
      <c r="M65" s="38">
        <f t="shared" si="6"/>
        <v>62889403.4214593</v>
      </c>
      <c r="N65" s="38">
        <f t="shared" si="6"/>
        <v>65518160.87904136</v>
      </c>
      <c r="O65" s="38">
        <f t="shared" si="6"/>
        <v>66594592.71814868</v>
      </c>
      <c r="P65" s="38">
        <f t="shared" si="6"/>
        <v>68250831.9856722</v>
      </c>
      <c r="Q65" s="38">
        <f t="shared" si="6"/>
        <v>69449597.68123324</v>
      </c>
      <c r="R65" s="38">
        <f t="shared" si="6"/>
        <v>70507496.00878002</v>
      </c>
      <c r="S65" s="38">
        <f t="shared" si="6"/>
        <v>74670745.28643972</v>
      </c>
      <c r="T65" s="38">
        <f t="shared" si="6"/>
        <v>75584203.64105105</v>
      </c>
      <c r="U65" s="38">
        <f t="shared" si="6"/>
        <v>75397861.8769456</v>
      </c>
      <c r="V65" s="38">
        <f t="shared" si="6"/>
        <v>78598505.92985654</v>
      </c>
      <c r="W65" s="38">
        <f t="shared" si="6"/>
        <v>78130631.83089517</v>
      </c>
      <c r="X65" s="38">
        <f t="shared" si="6"/>
        <v>81500948.68268947</v>
      </c>
      <c r="Y65" s="38">
        <f t="shared" si="6"/>
        <v>82025237.58134696</v>
      </c>
      <c r="Z65" s="38">
        <f t="shared" si="6"/>
        <v>88009295.13710982</v>
      </c>
      <c r="AA65" s="38">
        <f t="shared" si="6"/>
        <v>95669261.8530708</v>
      </c>
      <c r="AB65" s="38">
        <f t="shared" si="6"/>
        <v>92940461.59186971</v>
      </c>
      <c r="AC65" s="38">
        <f t="shared" si="6"/>
        <v>93579704.75232223</v>
      </c>
      <c r="AD65" s="38">
        <f t="shared" si="6"/>
        <v>95767917.09374563</v>
      </c>
      <c r="AE65" s="38">
        <f t="shared" si="6"/>
        <v>97406244.52590099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5202840.168106189</v>
      </c>
      <c r="G69" s="36">
        <f t="shared" si="8"/>
        <v>4512852.790805483</v>
      </c>
      <c r="H69" s="36">
        <f t="shared" si="8"/>
        <v>5146578.037272932</v>
      </c>
      <c r="I69" s="36">
        <f t="shared" si="8"/>
        <v>5295610.327730721</v>
      </c>
      <c r="J69" s="36">
        <f t="shared" si="8"/>
        <v>5420967.085894164</v>
      </c>
      <c r="K69" s="36">
        <f t="shared" si="8"/>
        <v>5220889.404731331</v>
      </c>
      <c r="L69" s="36">
        <f t="shared" si="8"/>
        <v>4713626.026987763</v>
      </c>
      <c r="M69" s="36">
        <f t="shared" si="8"/>
        <v>4986862.631981499</v>
      </c>
      <c r="N69" s="36">
        <f t="shared" si="8"/>
        <v>5358652.241627492</v>
      </c>
      <c r="O69" s="36">
        <f t="shared" si="8"/>
        <v>5336696.629982093</v>
      </c>
      <c r="P69" s="36">
        <f t="shared" si="8"/>
        <v>5318896.703256933</v>
      </c>
      <c r="Q69" s="36">
        <f t="shared" si="8"/>
        <v>5792268.400863714</v>
      </c>
      <c r="R69" s="36">
        <f t="shared" si="8"/>
        <v>5542719.194611936</v>
      </c>
      <c r="S69" s="36">
        <f t="shared" si="8"/>
        <v>6122244.407577387</v>
      </c>
      <c r="T69" s="36">
        <f t="shared" si="8"/>
        <v>5710524.14591949</v>
      </c>
      <c r="U69" s="36">
        <f t="shared" si="8"/>
        <v>6134042.6629874185</v>
      </c>
      <c r="V69" s="36">
        <f t="shared" si="8"/>
        <v>6477915.544828534</v>
      </c>
      <c r="W69" s="36">
        <f t="shared" si="8"/>
        <v>6305470.438834488</v>
      </c>
      <c r="X69" s="36">
        <f t="shared" si="8"/>
        <v>5978119.660907342</v>
      </c>
      <c r="Y69" s="36">
        <f t="shared" si="8"/>
        <v>6421440.075891831</v>
      </c>
      <c r="Z69" s="36">
        <f t="shared" si="8"/>
        <v>6851921.157272398</v>
      </c>
      <c r="AA69" s="36">
        <f t="shared" si="8"/>
        <v>7282142.575365152</v>
      </c>
      <c r="AB69" s="36">
        <f t="shared" si="8"/>
        <v>7528790.11046794</v>
      </c>
      <c r="AC69" s="36">
        <f t="shared" si="8"/>
        <v>7554287.688103249</v>
      </c>
      <c r="AD69" s="36">
        <f t="shared" si="8"/>
        <v>7128961.535244985</v>
      </c>
      <c r="AE69" s="36">
        <f>SUM(AE11,AE21,AE27,AE32,AE54)</f>
        <v>7581682.478010326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4024317.2126609557</v>
      </c>
      <c r="G70" s="36">
        <f t="shared" si="9"/>
        <v>3594519.5390212513</v>
      </c>
      <c r="H70" s="36">
        <f t="shared" si="9"/>
        <v>4053058.7687352905</v>
      </c>
      <c r="I70" s="36">
        <f t="shared" si="9"/>
        <v>4163439.5710662417</v>
      </c>
      <c r="J70" s="36">
        <f t="shared" si="9"/>
        <v>4516507.4235439915</v>
      </c>
      <c r="K70" s="36">
        <f t="shared" si="9"/>
        <v>4284724.15045455</v>
      </c>
      <c r="L70" s="36">
        <f t="shared" si="9"/>
        <v>3769466.9167451225</v>
      </c>
      <c r="M70" s="36">
        <f t="shared" si="9"/>
        <v>4046217.70497018</v>
      </c>
      <c r="N70" s="36">
        <f t="shared" si="9"/>
        <v>4332763.848243551</v>
      </c>
      <c r="O70" s="36">
        <f t="shared" si="9"/>
        <v>4127129.164123671</v>
      </c>
      <c r="P70" s="36">
        <f t="shared" si="9"/>
        <v>3979428.9688136294</v>
      </c>
      <c r="Q70" s="36">
        <f t="shared" si="9"/>
        <v>4280129.516625293</v>
      </c>
      <c r="R70" s="36">
        <f t="shared" si="9"/>
        <v>4110289.037766965</v>
      </c>
      <c r="S70" s="36">
        <f t="shared" si="9"/>
        <v>4268983.032495665</v>
      </c>
      <c r="T70" s="36">
        <f t="shared" si="9"/>
        <v>4064467.416000952</v>
      </c>
      <c r="U70" s="36">
        <f t="shared" si="9"/>
        <v>4031400.408882458</v>
      </c>
      <c r="V70" s="36">
        <f t="shared" si="9"/>
        <v>4232003.799286202</v>
      </c>
      <c r="W70" s="36">
        <f t="shared" si="9"/>
        <v>4208043.026136345</v>
      </c>
      <c r="X70" s="36">
        <f t="shared" si="9"/>
        <v>3799209.7083426635</v>
      </c>
      <c r="Y70" s="36">
        <f t="shared" si="9"/>
        <v>3831296.669301653</v>
      </c>
      <c r="Z70" s="36">
        <f t="shared" si="9"/>
        <v>3788356.253186632</v>
      </c>
      <c r="AA70" s="36">
        <f t="shared" si="9"/>
        <v>4405638.262813112</v>
      </c>
      <c r="AB70" s="36">
        <f t="shared" si="9"/>
        <v>4320565.171042835</v>
      </c>
      <c r="AC70" s="36">
        <f t="shared" si="9"/>
        <v>4127681.324433368</v>
      </c>
      <c r="AD70" s="36">
        <f t="shared" si="9"/>
        <v>3939812.3633513567</v>
      </c>
      <c r="AE70" s="36">
        <f>SUM(AE8,AE18,AE25,AE30,AE38,AE45,AE51)</f>
        <v>4063847.4639853807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12441442.441773463</v>
      </c>
      <c r="G71" s="36">
        <f t="shared" si="10"/>
        <v>10007871.680383915</v>
      </c>
      <c r="H71" s="36">
        <f t="shared" si="10"/>
        <v>8591490.379647229</v>
      </c>
      <c r="I71" s="36">
        <f t="shared" si="10"/>
        <v>7932712.312594505</v>
      </c>
      <c r="J71" s="36">
        <f t="shared" si="10"/>
        <v>8506195.549876759</v>
      </c>
      <c r="K71" s="36">
        <f t="shared" si="10"/>
        <v>7561858.324956583</v>
      </c>
      <c r="L71" s="36">
        <f t="shared" si="10"/>
        <v>7710787.035173794</v>
      </c>
      <c r="M71" s="36">
        <f t="shared" si="10"/>
        <v>7273201.146974628</v>
      </c>
      <c r="N71" s="36">
        <f t="shared" si="10"/>
        <v>8290967.913570959</v>
      </c>
      <c r="O71" s="36">
        <f t="shared" si="10"/>
        <v>8558799.942046558</v>
      </c>
      <c r="P71" s="36">
        <f t="shared" si="10"/>
        <v>8834106.37638214</v>
      </c>
      <c r="Q71" s="36">
        <f t="shared" si="10"/>
        <v>9714524.623846438</v>
      </c>
      <c r="R71" s="36">
        <f t="shared" si="10"/>
        <v>9988044.903275307</v>
      </c>
      <c r="S71" s="36">
        <f t="shared" si="10"/>
        <v>10833988.989349257</v>
      </c>
      <c r="T71" s="36">
        <f t="shared" si="10"/>
        <v>10703047.320450226</v>
      </c>
      <c r="U71" s="36">
        <f t="shared" si="10"/>
        <v>10354179.951538563</v>
      </c>
      <c r="V71" s="36">
        <f t="shared" si="10"/>
        <v>10775444.319703354</v>
      </c>
      <c r="W71" s="36">
        <f t="shared" si="10"/>
        <v>10440037.13484903</v>
      </c>
      <c r="X71" s="36">
        <f t="shared" si="10"/>
        <v>12062873.031930294</v>
      </c>
      <c r="Y71" s="36">
        <f t="shared" si="10"/>
        <v>10475352.161540572</v>
      </c>
      <c r="Z71" s="36">
        <f t="shared" si="10"/>
        <v>12159446.282467507</v>
      </c>
      <c r="AA71" s="36">
        <f t="shared" si="10"/>
        <v>15057501.55039199</v>
      </c>
      <c r="AB71" s="36">
        <f t="shared" si="10"/>
        <v>13661019.482288223</v>
      </c>
      <c r="AC71" s="36">
        <f t="shared" si="10"/>
        <v>14866093.001726236</v>
      </c>
      <c r="AD71" s="36">
        <f t="shared" si="10"/>
        <v>14695190.657270614</v>
      </c>
      <c r="AE71" s="36">
        <f>SUM(AE10,AE13,AE19,AE26,AE31,AE35,AE39,AE42,AE47,AE53)</f>
        <v>14979772.159711871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17818429.519040756</v>
      </c>
      <c r="G72" s="36">
        <f t="shared" si="11"/>
        <v>17682095.938623447</v>
      </c>
      <c r="H72" s="36">
        <f t="shared" si="11"/>
        <v>18345452.627795458</v>
      </c>
      <c r="I72" s="36">
        <f t="shared" si="11"/>
        <v>18083779.12227094</v>
      </c>
      <c r="J72" s="36">
        <f t="shared" si="11"/>
        <v>18871196.478661433</v>
      </c>
      <c r="K72" s="36">
        <f t="shared" si="11"/>
        <v>19575615.45085605</v>
      </c>
      <c r="L72" s="36">
        <f t="shared" si="11"/>
        <v>19708079.42510786</v>
      </c>
      <c r="M72" s="36">
        <f t="shared" si="11"/>
        <v>19891790.360952426</v>
      </c>
      <c r="N72" s="36">
        <f t="shared" si="11"/>
        <v>19302773.28507655</v>
      </c>
      <c r="O72" s="36">
        <f t="shared" si="11"/>
        <v>18761567.07616109</v>
      </c>
      <c r="P72" s="36">
        <f t="shared" si="11"/>
        <v>19180611.320536416</v>
      </c>
      <c r="Q72" s="36">
        <f t="shared" si="11"/>
        <v>19359792.55397642</v>
      </c>
      <c r="R72" s="36">
        <f t="shared" si="11"/>
        <v>19623565.36358317</v>
      </c>
      <c r="S72" s="36">
        <f t="shared" si="11"/>
        <v>21633198.51732454</v>
      </c>
      <c r="T72" s="36">
        <f t="shared" si="11"/>
        <v>21909867.660856854</v>
      </c>
      <c r="U72" s="36">
        <f t="shared" si="11"/>
        <v>22628369.06566953</v>
      </c>
      <c r="V72" s="36">
        <f t="shared" si="11"/>
        <v>23218898.59212038</v>
      </c>
      <c r="W72" s="36">
        <f t="shared" si="11"/>
        <v>23049395.450630136</v>
      </c>
      <c r="X72" s="36">
        <f t="shared" si="11"/>
        <v>24146092.83730208</v>
      </c>
      <c r="Y72" s="36">
        <f t="shared" si="11"/>
        <v>25659142.62184195</v>
      </c>
      <c r="Z72" s="36">
        <f t="shared" si="11"/>
        <v>25967052.695581146</v>
      </c>
      <c r="AA72" s="36">
        <f t="shared" si="11"/>
        <v>27404630.298597313</v>
      </c>
      <c r="AB72" s="36">
        <f t="shared" si="11"/>
        <v>27163276.03068383</v>
      </c>
      <c r="AC72" s="36">
        <f t="shared" si="11"/>
        <v>26624323.65192287</v>
      </c>
      <c r="AD72" s="36">
        <f t="shared" si="11"/>
        <v>29541271.56540799</v>
      </c>
      <c r="AE72" s="36">
        <f>SUM(AE7,AE15,AE17,AE23,AE29,AE34,AE37,AE44,AE50)</f>
        <v>29994084.51673503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20839708.987121426</v>
      </c>
      <c r="G73" s="36">
        <f t="shared" si="12"/>
        <v>23022491.46044873</v>
      </c>
      <c r="H73" s="36">
        <f t="shared" si="12"/>
        <v>23693358.709753826</v>
      </c>
      <c r="I73" s="36">
        <f t="shared" si="12"/>
        <v>22631879.50310193</v>
      </c>
      <c r="J73" s="36">
        <f t="shared" si="12"/>
        <v>25264661.707219586</v>
      </c>
      <c r="K73" s="36">
        <f t="shared" si="12"/>
        <v>26516267.69236425</v>
      </c>
      <c r="L73" s="36">
        <f t="shared" si="12"/>
        <v>26272990.4770887</v>
      </c>
      <c r="M73" s="36">
        <f t="shared" si="12"/>
        <v>26691287.087504435</v>
      </c>
      <c r="N73" s="36">
        <f t="shared" si="12"/>
        <v>28232962.581964</v>
      </c>
      <c r="O73" s="36">
        <f t="shared" si="12"/>
        <v>29810356.599392235</v>
      </c>
      <c r="P73" s="36">
        <f t="shared" si="12"/>
        <v>30937836.042445727</v>
      </c>
      <c r="Q73" s="36">
        <f t="shared" si="12"/>
        <v>30302950.000252634</v>
      </c>
      <c r="R73" s="36">
        <f t="shared" si="12"/>
        <v>31242893.18195141</v>
      </c>
      <c r="S73" s="36">
        <f t="shared" si="12"/>
        <v>31812355.4880223</v>
      </c>
      <c r="T73" s="36">
        <f t="shared" si="12"/>
        <v>33196319.310527604</v>
      </c>
      <c r="U73" s="36">
        <f t="shared" si="12"/>
        <v>32249899.925115444</v>
      </c>
      <c r="V73" s="36">
        <f t="shared" si="12"/>
        <v>33894252.547115006</v>
      </c>
      <c r="W73" s="36">
        <f t="shared" si="12"/>
        <v>34127711.71931895</v>
      </c>
      <c r="X73" s="36">
        <f t="shared" si="12"/>
        <v>35514611.377698354</v>
      </c>
      <c r="Y73" s="36">
        <f t="shared" si="12"/>
        <v>35638071.34801892</v>
      </c>
      <c r="Z73" s="36">
        <f t="shared" si="12"/>
        <v>39242492.15607023</v>
      </c>
      <c r="AA73" s="36">
        <f t="shared" si="12"/>
        <v>41519379.36363562</v>
      </c>
      <c r="AB73" s="36">
        <f t="shared" si="12"/>
        <v>40266843.84903738</v>
      </c>
      <c r="AC73" s="36">
        <f t="shared" si="12"/>
        <v>40407272.208979815</v>
      </c>
      <c r="AD73" s="36">
        <f t="shared" si="12"/>
        <v>40462662.37504788</v>
      </c>
      <c r="AE73" s="36">
        <f>SUM(AE9,AE20,AE41,AE46,AE52)</f>
        <v>40786796.51930337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60326738.328702785</v>
      </c>
      <c r="G74" s="38">
        <f t="shared" si="13"/>
        <v>58819831.40928282</v>
      </c>
      <c r="H74" s="38">
        <f t="shared" si="13"/>
        <v>59829938.52320474</v>
      </c>
      <c r="I74" s="38">
        <f t="shared" si="13"/>
        <v>58107420.836764336</v>
      </c>
      <c r="J74" s="38">
        <f t="shared" si="13"/>
        <v>62579528.24519593</v>
      </c>
      <c r="K74" s="38">
        <f t="shared" si="13"/>
        <v>63159355.023362756</v>
      </c>
      <c r="L74" s="38">
        <f t="shared" si="13"/>
        <v>62174949.88110325</v>
      </c>
      <c r="M74" s="38">
        <f t="shared" si="13"/>
        <v>62889358.932383165</v>
      </c>
      <c r="N74" s="38">
        <f t="shared" si="13"/>
        <v>65518119.87048256</v>
      </c>
      <c r="O74" s="38">
        <f t="shared" si="13"/>
        <v>66594549.41170564</v>
      </c>
      <c r="P74" s="38">
        <f t="shared" si="13"/>
        <v>68250879.41143486</v>
      </c>
      <c r="Q74" s="38">
        <f t="shared" si="13"/>
        <v>69449665.0955645</v>
      </c>
      <c r="R74" s="38">
        <f t="shared" si="13"/>
        <v>70507511.68118879</v>
      </c>
      <c r="S74" s="38">
        <f t="shared" si="13"/>
        <v>74670770.43476915</v>
      </c>
      <c r="T74" s="38">
        <f t="shared" si="13"/>
        <v>75584225.85375513</v>
      </c>
      <c r="U74" s="38">
        <f t="shared" si="13"/>
        <v>75397892.01419342</v>
      </c>
      <c r="V74" s="38">
        <f t="shared" si="13"/>
        <v>78598514.80305347</v>
      </c>
      <c r="W74" s="38">
        <f t="shared" si="13"/>
        <v>78130657.76976895</v>
      </c>
      <c r="X74" s="38">
        <f t="shared" si="13"/>
        <v>81500906.61618073</v>
      </c>
      <c r="Y74" s="38">
        <f t="shared" si="13"/>
        <v>82025302.87659493</v>
      </c>
      <c r="Z74" s="38">
        <f t="shared" si="13"/>
        <v>88009268.54457791</v>
      </c>
      <c r="AA74" s="38">
        <f t="shared" si="13"/>
        <v>95669292.05080318</v>
      </c>
      <c r="AB74" s="38">
        <f t="shared" si="13"/>
        <v>92940494.6435202</v>
      </c>
      <c r="AC74" s="38">
        <f t="shared" si="13"/>
        <v>93579657.87516554</v>
      </c>
      <c r="AD74" s="38">
        <f t="shared" si="13"/>
        <v>95767898.49632283</v>
      </c>
      <c r="AE74" s="38">
        <f t="shared" si="13"/>
        <v>97406183.13774598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23195131.17768648</v>
      </c>
      <c r="G82" s="16">
        <f aca="true" t="shared" si="15" ref="G82:AD82">(G61-G100)</f>
        <v>26125379.35338185</v>
      </c>
      <c r="H82" s="16">
        <f t="shared" si="15"/>
        <v>25951372.610138927</v>
      </c>
      <c r="I82" s="16">
        <f t="shared" si="15"/>
        <v>23924914.746654022</v>
      </c>
      <c r="J82" s="16">
        <f t="shared" si="15"/>
        <v>26950359.95505409</v>
      </c>
      <c r="K82" s="16">
        <f t="shared" si="15"/>
        <v>28110941.323890094</v>
      </c>
      <c r="L82" s="16">
        <f t="shared" si="15"/>
        <v>27752922.627282426</v>
      </c>
      <c r="M82" s="16">
        <f t="shared" si="15"/>
        <v>27874416.911506996</v>
      </c>
      <c r="N82" s="16">
        <f t="shared" si="15"/>
        <v>29296528.945235256</v>
      </c>
      <c r="O82" s="16">
        <f t="shared" si="15"/>
        <v>30436786.606723875</v>
      </c>
      <c r="P82" s="16">
        <f t="shared" si="15"/>
        <v>31761796.605750494</v>
      </c>
      <c r="Q82" s="16">
        <f t="shared" si="15"/>
        <v>31139702.97359619</v>
      </c>
      <c r="R82" s="16">
        <f t="shared" si="15"/>
        <v>31992011.86530066</v>
      </c>
      <c r="S82" s="16">
        <f t="shared" si="15"/>
        <v>32720794.772725306</v>
      </c>
      <c r="T82" s="16">
        <f t="shared" si="15"/>
        <v>33881777.54882034</v>
      </c>
      <c r="U82" s="16">
        <f t="shared" si="15"/>
        <v>32481310.608427636</v>
      </c>
      <c r="V82" s="16">
        <f t="shared" si="15"/>
        <v>33098558.078105092</v>
      </c>
      <c r="W82" s="16">
        <f t="shared" si="15"/>
        <v>34216841.9943853</v>
      </c>
      <c r="X82" s="16">
        <f t="shared" si="15"/>
        <v>34453680.40863882</v>
      </c>
      <c r="Y82" s="16">
        <f t="shared" si="15"/>
        <v>34390698.69142394</v>
      </c>
      <c r="Z82" s="16">
        <f t="shared" si="15"/>
        <v>36646345.443080805</v>
      </c>
      <c r="AA82" s="16">
        <f t="shared" si="15"/>
        <v>37849574.59530902</v>
      </c>
      <c r="AB82" s="16">
        <f t="shared" si="15"/>
        <v>36949588.19473914</v>
      </c>
      <c r="AC82" s="16">
        <f t="shared" si="15"/>
        <v>37300759.95109662</v>
      </c>
      <c r="AD82" s="16">
        <f t="shared" si="15"/>
        <v>36941371.2475575</v>
      </c>
      <c r="AE82" s="16">
        <f>(AE61-AE100)</f>
        <v>36610271.882378824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21356924.17399755</v>
      </c>
      <c r="G83" s="18">
        <f aca="true" t="shared" si="16" ref="G83:AD83">(G62-G101)</f>
        <v>19543590.589953177</v>
      </c>
      <c r="H83" s="18">
        <f t="shared" si="16"/>
        <v>19899301.431942966</v>
      </c>
      <c r="I83" s="18">
        <f t="shared" si="16"/>
        <v>20561847.762021534</v>
      </c>
      <c r="J83" s="18">
        <f t="shared" si="16"/>
        <v>21142636.408066403</v>
      </c>
      <c r="K83" s="18">
        <f t="shared" si="16"/>
        <v>21158683.786139738</v>
      </c>
      <c r="L83" s="18">
        <f t="shared" si="16"/>
        <v>21638230.568801835</v>
      </c>
      <c r="M83" s="18">
        <f t="shared" si="16"/>
        <v>21544204.310396235</v>
      </c>
      <c r="N83" s="18">
        <f t="shared" si="16"/>
        <v>21437398.16747327</v>
      </c>
      <c r="O83" s="18">
        <f t="shared" si="16"/>
        <v>20336651.819124624</v>
      </c>
      <c r="P83" s="18">
        <f t="shared" si="16"/>
        <v>20776320.57157923</v>
      </c>
      <c r="Q83" s="18">
        <f t="shared" si="16"/>
        <v>21110592.434794284</v>
      </c>
      <c r="R83" s="18">
        <f t="shared" si="16"/>
        <v>21833325.340915203</v>
      </c>
      <c r="S83" s="18">
        <f t="shared" si="16"/>
        <v>23512005.42446338</v>
      </c>
      <c r="T83" s="18">
        <f t="shared" si="16"/>
        <v>23649842.380047973</v>
      </c>
      <c r="U83" s="18">
        <f t="shared" si="16"/>
        <v>24153891.586853735</v>
      </c>
      <c r="V83" s="18">
        <f t="shared" si="16"/>
        <v>25215772.447717745</v>
      </c>
      <c r="W83" s="18">
        <f t="shared" si="16"/>
        <v>24966192.924851403</v>
      </c>
      <c r="X83" s="18">
        <f t="shared" si="16"/>
        <v>26303739.278959766</v>
      </c>
      <c r="Y83" s="18">
        <f t="shared" si="16"/>
        <v>27765007.58796188</v>
      </c>
      <c r="Z83" s="18">
        <f t="shared" si="16"/>
        <v>27972136.344563253</v>
      </c>
      <c r="AA83" s="18">
        <f t="shared" si="16"/>
        <v>29857180.339479115</v>
      </c>
      <c r="AB83" s="18">
        <f t="shared" si="16"/>
        <v>29348654.833052177</v>
      </c>
      <c r="AC83" s="18">
        <f t="shared" si="16"/>
        <v>28736904.786085814</v>
      </c>
      <c r="AD83" s="18">
        <f t="shared" si="16"/>
        <v>31825387.84668132</v>
      </c>
      <c r="AE83" s="18">
        <f>(AE62-AE101)</f>
        <v>32486175.735144675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817159.3754663055</v>
      </c>
      <c r="G84" s="18">
        <f aca="true" t="shared" si="17" ref="G84:AD84">(G63-G102)</f>
        <v>774755.5864097921</v>
      </c>
      <c r="H84" s="18">
        <f t="shared" si="17"/>
        <v>962198.5614415447</v>
      </c>
      <c r="I84" s="18">
        <f t="shared" si="17"/>
        <v>996437.3330987805</v>
      </c>
      <c r="J84" s="18">
        <f t="shared" si="17"/>
        <v>237694.50111788255</v>
      </c>
      <c r="K84" s="18">
        <f t="shared" si="17"/>
        <v>220911.29858372716</v>
      </c>
      <c r="L84" s="18">
        <f t="shared" si="17"/>
        <v>206310.96039826638</v>
      </c>
      <c r="M84" s="18">
        <f t="shared" si="17"/>
        <v>178900.31264957192</v>
      </c>
      <c r="N84" s="18">
        <f t="shared" si="17"/>
        <v>245633.08603612968</v>
      </c>
      <c r="O84" s="18">
        <f t="shared" si="17"/>
        <v>465442.4213313806</v>
      </c>
      <c r="P84" s="18">
        <f t="shared" si="17"/>
        <v>286550.87458911067</v>
      </c>
      <c r="Q84" s="18">
        <f t="shared" si="17"/>
        <v>331787.0113237124</v>
      </c>
      <c r="R84" s="18">
        <f t="shared" si="17"/>
        <v>254225.46220050636</v>
      </c>
      <c r="S84" s="18">
        <f t="shared" si="17"/>
        <v>323411.65505800175</v>
      </c>
      <c r="T84" s="18">
        <f t="shared" si="17"/>
        <v>250777.4271711631</v>
      </c>
      <c r="U84" s="18">
        <f t="shared" si="17"/>
        <v>357558.21930908924</v>
      </c>
      <c r="V84" s="18">
        <f t="shared" si="17"/>
        <v>324569.5760894752</v>
      </c>
      <c r="W84" s="18">
        <f t="shared" si="17"/>
        <v>-118991.90270105615</v>
      </c>
      <c r="X84" s="18">
        <f t="shared" si="17"/>
        <v>-265900.4151089021</v>
      </c>
      <c r="Y84" s="18">
        <f t="shared" si="17"/>
        <v>61728.10842393874</v>
      </c>
      <c r="Z84" s="18">
        <f t="shared" si="17"/>
        <v>900936.1033995368</v>
      </c>
      <c r="AA84" s="18">
        <f t="shared" si="17"/>
        <v>946897.6124322333</v>
      </c>
      <c r="AB84" s="18">
        <f t="shared" si="17"/>
        <v>726227.1356001168</v>
      </c>
      <c r="AC84" s="18">
        <f t="shared" si="17"/>
        <v>1322522.778832502</v>
      </c>
      <c r="AD84" s="18">
        <f t="shared" si="17"/>
        <v>1599134.760020687</v>
      </c>
      <c r="AE84" s="18">
        <f>(AE63-AE102)</f>
        <v>1286713.2096610658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13497059.686458865</v>
      </c>
      <c r="G85" s="18">
        <f aca="true" t="shared" si="18" ref="G85:AD85">(G64-G103)</f>
        <v>11158616.557449307</v>
      </c>
      <c r="H85" s="18">
        <f t="shared" si="18"/>
        <v>11928014.029071176</v>
      </c>
      <c r="I85" s="18">
        <f t="shared" si="18"/>
        <v>11401296.678467004</v>
      </c>
      <c r="J85" s="18">
        <f t="shared" si="18"/>
        <v>12197089.75658571</v>
      </c>
      <c r="K85" s="18">
        <f t="shared" si="18"/>
        <v>11593390.438115926</v>
      </c>
      <c r="L85" s="18">
        <f t="shared" si="18"/>
        <v>10516316.01731333</v>
      </c>
      <c r="M85" s="18">
        <f t="shared" si="18"/>
        <v>11136028.196366925</v>
      </c>
      <c r="N85" s="18">
        <f t="shared" si="18"/>
        <v>12132709.302610897</v>
      </c>
      <c r="O85" s="18">
        <f t="shared" si="18"/>
        <v>13240589.079209652</v>
      </c>
      <c r="P85" s="18">
        <f t="shared" si="18"/>
        <v>13131402.038995197</v>
      </c>
      <c r="Q85" s="18">
        <f t="shared" si="18"/>
        <v>14617246.828441594</v>
      </c>
      <c r="R85" s="18">
        <f t="shared" si="18"/>
        <v>14120119.421087239</v>
      </c>
      <c r="S85" s="18">
        <f t="shared" si="18"/>
        <v>15633099.853069939</v>
      </c>
      <c r="T85" s="18">
        <f t="shared" si="18"/>
        <v>14857682.922797263</v>
      </c>
      <c r="U85" s="18">
        <f t="shared" si="18"/>
        <v>15670436.335840555</v>
      </c>
      <c r="V85" s="18">
        <f t="shared" si="18"/>
        <v>17109621.311435256</v>
      </c>
      <c r="W85" s="18">
        <f t="shared" si="18"/>
        <v>16868426.6967735</v>
      </c>
      <c r="X85" s="18">
        <f t="shared" si="18"/>
        <v>17713522.63185832</v>
      </c>
      <c r="Y85" s="18">
        <f t="shared" si="18"/>
        <v>17776721.839390267</v>
      </c>
      <c r="Z85" s="18">
        <f t="shared" si="18"/>
        <v>19657602.642409015</v>
      </c>
      <c r="AA85" s="18">
        <f t="shared" si="18"/>
        <v>24903949.895082198</v>
      </c>
      <c r="AB85" s="18">
        <f t="shared" si="18"/>
        <v>24478982.857295197</v>
      </c>
      <c r="AC85" s="18">
        <f t="shared" si="18"/>
        <v>23244740.360980175</v>
      </c>
      <c r="AD85" s="18">
        <f t="shared" si="18"/>
        <v>23206724.19554045</v>
      </c>
      <c r="AE85" s="18">
        <f>(AE64-AE103)</f>
        <v>25634120.877264045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58866274.4136092</v>
      </c>
      <c r="G86" s="19">
        <f aca="true" t="shared" si="19" ref="G86:AE86">SUM(G82:G85)</f>
        <v>57602342.08719413</v>
      </c>
      <c r="H86" s="19">
        <f t="shared" si="19"/>
        <v>58740886.632594615</v>
      </c>
      <c r="I86" s="19">
        <f t="shared" si="19"/>
        <v>56884496.52024135</v>
      </c>
      <c r="J86" s="19">
        <f t="shared" si="19"/>
        <v>60527780.62082409</v>
      </c>
      <c r="K86" s="19">
        <f t="shared" si="19"/>
        <v>61083926.84672948</v>
      </c>
      <c r="L86" s="19">
        <f t="shared" si="19"/>
        <v>60113780.17379586</v>
      </c>
      <c r="M86" s="19">
        <f t="shared" si="19"/>
        <v>60733549.73091973</v>
      </c>
      <c r="N86" s="19">
        <f t="shared" si="19"/>
        <v>63112269.50135555</v>
      </c>
      <c r="O86" s="19">
        <f t="shared" si="19"/>
        <v>64479469.92638953</v>
      </c>
      <c r="P86" s="19">
        <f t="shared" si="19"/>
        <v>65956070.090914026</v>
      </c>
      <c r="Q86" s="19">
        <f t="shared" si="19"/>
        <v>67199329.24815579</v>
      </c>
      <c r="R86" s="19">
        <f t="shared" si="19"/>
        <v>68199682.0895036</v>
      </c>
      <c r="S86" s="19">
        <f t="shared" si="19"/>
        <v>72189311.70531663</v>
      </c>
      <c r="T86" s="19">
        <f t="shared" si="19"/>
        <v>72640080.27883673</v>
      </c>
      <c r="U86" s="19">
        <f t="shared" si="19"/>
        <v>72663196.75043102</v>
      </c>
      <c r="V86" s="19">
        <f t="shared" si="19"/>
        <v>75748521.41334756</v>
      </c>
      <c r="W86" s="19">
        <f t="shared" si="19"/>
        <v>75932469.71330914</v>
      </c>
      <c r="X86" s="19">
        <f t="shared" si="19"/>
        <v>78205041.904348</v>
      </c>
      <c r="Y86" s="19">
        <f t="shared" si="19"/>
        <v>79994156.22720003</v>
      </c>
      <c r="Z86" s="19">
        <f t="shared" si="19"/>
        <v>85177020.53345262</v>
      </c>
      <c r="AA86" s="19">
        <f t="shared" si="19"/>
        <v>93557602.44230255</v>
      </c>
      <c r="AB86" s="19">
        <f t="shared" si="19"/>
        <v>91503453.02068664</v>
      </c>
      <c r="AC86" s="19">
        <f t="shared" si="19"/>
        <v>90604927.87699512</v>
      </c>
      <c r="AD86" s="19">
        <f t="shared" si="19"/>
        <v>93572618.04979995</v>
      </c>
      <c r="AE86" s="19">
        <f t="shared" si="19"/>
        <v>96017281.70444861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5202840.168106189</v>
      </c>
      <c r="G90" s="18">
        <f aca="true" t="shared" si="21" ref="G90:AD90">(G69-G108)</f>
        <v>4512852.790805483</v>
      </c>
      <c r="H90" s="18">
        <f t="shared" si="21"/>
        <v>5146578.037272932</v>
      </c>
      <c r="I90" s="18">
        <f t="shared" si="21"/>
        <v>5295610.327730721</v>
      </c>
      <c r="J90" s="18">
        <f t="shared" si="21"/>
        <v>5420967.085894164</v>
      </c>
      <c r="K90" s="18">
        <f t="shared" si="21"/>
        <v>5220889.404731331</v>
      </c>
      <c r="L90" s="18">
        <f t="shared" si="21"/>
        <v>4713626.026987763</v>
      </c>
      <c r="M90" s="18">
        <f t="shared" si="21"/>
        <v>4986862.631981499</v>
      </c>
      <c r="N90" s="18">
        <f t="shared" si="21"/>
        <v>5358652.241627492</v>
      </c>
      <c r="O90" s="18">
        <f t="shared" si="21"/>
        <v>5336696.629982093</v>
      </c>
      <c r="P90" s="18">
        <f t="shared" si="21"/>
        <v>5318896.703256933</v>
      </c>
      <c r="Q90" s="18">
        <f t="shared" si="21"/>
        <v>5792268.400863714</v>
      </c>
      <c r="R90" s="18">
        <f t="shared" si="21"/>
        <v>5542719.194611936</v>
      </c>
      <c r="S90" s="18">
        <f t="shared" si="21"/>
        <v>6122244.407577387</v>
      </c>
      <c r="T90" s="18">
        <f t="shared" si="21"/>
        <v>5710524.14591949</v>
      </c>
      <c r="U90" s="18">
        <f t="shared" si="21"/>
        <v>6134042.6629874185</v>
      </c>
      <c r="V90" s="18">
        <f t="shared" si="21"/>
        <v>6477915.544828534</v>
      </c>
      <c r="W90" s="18">
        <f t="shared" si="21"/>
        <v>6305470.438834488</v>
      </c>
      <c r="X90" s="18">
        <f t="shared" si="21"/>
        <v>5978119.660907342</v>
      </c>
      <c r="Y90" s="18">
        <f t="shared" si="21"/>
        <v>6421440.075891831</v>
      </c>
      <c r="Z90" s="18">
        <f t="shared" si="21"/>
        <v>6851921.157272398</v>
      </c>
      <c r="AA90" s="18">
        <f t="shared" si="21"/>
        <v>7282142.575365152</v>
      </c>
      <c r="AB90" s="18">
        <f t="shared" si="21"/>
        <v>7528790.11046794</v>
      </c>
      <c r="AC90" s="18">
        <f t="shared" si="21"/>
        <v>7554287.688103249</v>
      </c>
      <c r="AD90" s="18">
        <f t="shared" si="21"/>
        <v>7128961.535244985</v>
      </c>
      <c r="AE90" s="18">
        <f>(AE69-AE108)</f>
        <v>7581682.478010326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4024317.2126609557</v>
      </c>
      <c r="G91" s="18">
        <f aca="true" t="shared" si="22" ref="G91:AD91">(G70-G109)</f>
        <v>3594519.5390212513</v>
      </c>
      <c r="H91" s="18">
        <f t="shared" si="22"/>
        <v>4053058.7687352905</v>
      </c>
      <c r="I91" s="18">
        <f t="shared" si="22"/>
        <v>4163439.5710662417</v>
      </c>
      <c r="J91" s="18">
        <f t="shared" si="22"/>
        <v>4516507.4235439915</v>
      </c>
      <c r="K91" s="18">
        <f t="shared" si="22"/>
        <v>4284724.15045455</v>
      </c>
      <c r="L91" s="18">
        <f t="shared" si="22"/>
        <v>3769466.9167451225</v>
      </c>
      <c r="M91" s="18">
        <f t="shared" si="22"/>
        <v>4046217.70497018</v>
      </c>
      <c r="N91" s="18">
        <f t="shared" si="22"/>
        <v>4332763.848243551</v>
      </c>
      <c r="O91" s="18">
        <f t="shared" si="22"/>
        <v>4127129.164123671</v>
      </c>
      <c r="P91" s="18">
        <f t="shared" si="22"/>
        <v>3979428.9688136294</v>
      </c>
      <c r="Q91" s="18">
        <f t="shared" si="22"/>
        <v>4280129.516625293</v>
      </c>
      <c r="R91" s="18">
        <f t="shared" si="22"/>
        <v>4110289.037766965</v>
      </c>
      <c r="S91" s="18">
        <f t="shared" si="22"/>
        <v>4268983.032495665</v>
      </c>
      <c r="T91" s="18">
        <f t="shared" si="22"/>
        <v>4064467.416000952</v>
      </c>
      <c r="U91" s="18">
        <f t="shared" si="22"/>
        <v>4031400.408882458</v>
      </c>
      <c r="V91" s="18">
        <f t="shared" si="22"/>
        <v>4232003.799286202</v>
      </c>
      <c r="W91" s="18">
        <f t="shared" si="22"/>
        <v>4208043.026136345</v>
      </c>
      <c r="X91" s="18">
        <f t="shared" si="22"/>
        <v>3799209.7083426635</v>
      </c>
      <c r="Y91" s="18">
        <f t="shared" si="22"/>
        <v>3831296.669301653</v>
      </c>
      <c r="Z91" s="18">
        <f t="shared" si="22"/>
        <v>3788356.253186632</v>
      </c>
      <c r="AA91" s="18">
        <f t="shared" si="22"/>
        <v>4405638.262813112</v>
      </c>
      <c r="AB91" s="18">
        <f t="shared" si="22"/>
        <v>4320565.171042835</v>
      </c>
      <c r="AC91" s="18">
        <f t="shared" si="22"/>
        <v>4127681.324433368</v>
      </c>
      <c r="AD91" s="18">
        <f t="shared" si="22"/>
        <v>3939812.3633513567</v>
      </c>
      <c r="AE91" s="18">
        <f>(AE70-AE109)</f>
        <v>4063847.4639853807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11071594.385905342</v>
      </c>
      <c r="G92" s="18">
        <f aca="true" t="shared" si="23" ref="G92:AD92">(G71-G110)</f>
        <v>8877220.798317606</v>
      </c>
      <c r="H92" s="18">
        <f t="shared" si="23"/>
        <v>7581612.276049948</v>
      </c>
      <c r="I92" s="18">
        <f t="shared" si="23"/>
        <v>6792755.27929561</v>
      </c>
      <c r="J92" s="18">
        <f t="shared" si="23"/>
        <v>6542951.233744779</v>
      </c>
      <c r="K92" s="18">
        <f t="shared" si="23"/>
        <v>5568863.444328072</v>
      </c>
      <c r="L92" s="18">
        <f t="shared" si="23"/>
        <v>5730248.548919572</v>
      </c>
      <c r="M92" s="18">
        <f t="shared" si="23"/>
        <v>5208466.368543448</v>
      </c>
      <c r="N92" s="18">
        <f t="shared" si="23"/>
        <v>5972946.190852752</v>
      </c>
      <c r="O92" s="18">
        <f t="shared" si="23"/>
        <v>6533804.053511275</v>
      </c>
      <c r="P92" s="18">
        <f t="shared" si="23"/>
        <v>6632091.903289025</v>
      </c>
      <c r="Q92" s="18">
        <f t="shared" si="23"/>
        <v>7547229.451492433</v>
      </c>
      <c r="R92" s="18">
        <f t="shared" si="23"/>
        <v>7764824.9900801</v>
      </c>
      <c r="S92" s="18">
        <f t="shared" si="23"/>
        <v>8438694.092111638</v>
      </c>
      <c r="T92" s="18">
        <f t="shared" si="23"/>
        <v>7848956.161906842</v>
      </c>
      <c r="U92" s="18">
        <f t="shared" si="23"/>
        <v>7708000.7983477125</v>
      </c>
      <c r="V92" s="18">
        <f t="shared" si="23"/>
        <v>8011334.57296345</v>
      </c>
      <c r="W92" s="18">
        <f t="shared" si="23"/>
        <v>8332591.847097403</v>
      </c>
      <c r="X92" s="18">
        <f t="shared" si="23"/>
        <v>8861933.66396403</v>
      </c>
      <c r="Y92" s="18">
        <f t="shared" si="23"/>
        <v>8540231.779196307</v>
      </c>
      <c r="Z92" s="18">
        <f t="shared" si="23"/>
        <v>9421693.537935767</v>
      </c>
      <c r="AA92" s="18">
        <f t="shared" si="23"/>
        <v>13032445.00416097</v>
      </c>
      <c r="AB92" s="18">
        <f t="shared" si="23"/>
        <v>12309589.163727267</v>
      </c>
      <c r="AC92" s="18">
        <f t="shared" si="23"/>
        <v>11970433.124656847</v>
      </c>
      <c r="AD92" s="18">
        <f t="shared" si="23"/>
        <v>12580044.089071877</v>
      </c>
      <c r="AE92" s="18">
        <f>(AE71-AE110)</f>
        <v>13670544.207416298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17727847.75190702</v>
      </c>
      <c r="G93" s="18">
        <f aca="true" t="shared" si="24" ref="G93:AD93">(G72-G111)</f>
        <v>17595224.501598913</v>
      </c>
      <c r="H93" s="18">
        <f t="shared" si="24"/>
        <v>18266233.168012258</v>
      </c>
      <c r="I93" s="18">
        <f t="shared" si="24"/>
        <v>18000838.46235161</v>
      </c>
      <c r="J93" s="18">
        <f t="shared" si="24"/>
        <v>18782750.868485432</v>
      </c>
      <c r="K93" s="18">
        <f t="shared" si="24"/>
        <v>19493187.097079784</v>
      </c>
      <c r="L93" s="18">
        <f t="shared" si="24"/>
        <v>19627482.95139626</v>
      </c>
      <c r="M93" s="18">
        <f t="shared" si="24"/>
        <v>19800671.448844027</v>
      </c>
      <c r="N93" s="18">
        <f t="shared" si="24"/>
        <v>19214903.630108953</v>
      </c>
      <c r="O93" s="18">
        <f t="shared" si="24"/>
        <v>18671440.17293722</v>
      </c>
      <c r="P93" s="18">
        <f t="shared" si="24"/>
        <v>19087863.89887135</v>
      </c>
      <c r="Q93" s="18">
        <f t="shared" si="24"/>
        <v>19276819.293252952</v>
      </c>
      <c r="R93" s="18">
        <f t="shared" si="24"/>
        <v>19538971.35750197</v>
      </c>
      <c r="S93" s="18">
        <f t="shared" si="24"/>
        <v>21547059.833439074</v>
      </c>
      <c r="T93" s="18">
        <f t="shared" si="24"/>
        <v>21819835.45718592</v>
      </c>
      <c r="U93" s="18">
        <f t="shared" si="24"/>
        <v>22539883.092345797</v>
      </c>
      <c r="V93" s="18">
        <f t="shared" si="24"/>
        <v>23133023.822351314</v>
      </c>
      <c r="W93" s="18">
        <f t="shared" si="24"/>
        <v>22958678.620795734</v>
      </c>
      <c r="X93" s="18">
        <f t="shared" si="24"/>
        <v>24051125.42692688</v>
      </c>
      <c r="Y93" s="18">
        <f t="shared" si="24"/>
        <v>25563181.65003928</v>
      </c>
      <c r="Z93" s="18">
        <f t="shared" si="24"/>
        <v>25872530.83645568</v>
      </c>
      <c r="AA93" s="18">
        <f t="shared" si="24"/>
        <v>27318027.43406011</v>
      </c>
      <c r="AB93" s="18">
        <f t="shared" si="24"/>
        <v>27077697.778061695</v>
      </c>
      <c r="AC93" s="18">
        <f t="shared" si="24"/>
        <v>26545206.653665137</v>
      </c>
      <c r="AD93" s="18">
        <f t="shared" si="24"/>
        <v>29461119.089661058</v>
      </c>
      <c r="AE93" s="18">
        <f>(AE72-AE111)</f>
        <v>29914349.64757823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20839708.987121426</v>
      </c>
      <c r="G94" s="18">
        <f aca="true" t="shared" si="25" ref="G94:AD94">(G73-G112)</f>
        <v>23022491.46044873</v>
      </c>
      <c r="H94" s="18">
        <f t="shared" si="25"/>
        <v>23693358.709753826</v>
      </c>
      <c r="I94" s="18">
        <f t="shared" si="25"/>
        <v>22631879.50310193</v>
      </c>
      <c r="J94" s="18">
        <f t="shared" si="25"/>
        <v>25264661.707219586</v>
      </c>
      <c r="K94" s="18">
        <f t="shared" si="25"/>
        <v>26516267.69236425</v>
      </c>
      <c r="L94" s="18">
        <f t="shared" si="25"/>
        <v>26272990.4770887</v>
      </c>
      <c r="M94" s="18">
        <f t="shared" si="25"/>
        <v>26691287.087504435</v>
      </c>
      <c r="N94" s="18">
        <f t="shared" si="25"/>
        <v>28232962.581964</v>
      </c>
      <c r="O94" s="18">
        <f t="shared" si="25"/>
        <v>29810356.599392235</v>
      </c>
      <c r="P94" s="18">
        <f t="shared" si="25"/>
        <v>30937836.042445727</v>
      </c>
      <c r="Q94" s="18">
        <f t="shared" si="25"/>
        <v>30302950.000252634</v>
      </c>
      <c r="R94" s="18">
        <f t="shared" si="25"/>
        <v>31242893.18195141</v>
      </c>
      <c r="S94" s="18">
        <f t="shared" si="25"/>
        <v>31812355.4880223</v>
      </c>
      <c r="T94" s="18">
        <f t="shared" si="25"/>
        <v>33196319.310527604</v>
      </c>
      <c r="U94" s="18">
        <f t="shared" si="25"/>
        <v>32249899.925115444</v>
      </c>
      <c r="V94" s="18">
        <f t="shared" si="25"/>
        <v>33894252.547115006</v>
      </c>
      <c r="W94" s="18">
        <f t="shared" si="25"/>
        <v>34127711.71931895</v>
      </c>
      <c r="X94" s="18">
        <f t="shared" si="25"/>
        <v>35514611.377698354</v>
      </c>
      <c r="Y94" s="18">
        <f t="shared" si="25"/>
        <v>35638071.34801892</v>
      </c>
      <c r="Z94" s="18">
        <f t="shared" si="25"/>
        <v>39242492.15607023</v>
      </c>
      <c r="AA94" s="18">
        <f t="shared" si="25"/>
        <v>41519379.36363562</v>
      </c>
      <c r="AB94" s="18">
        <f t="shared" si="25"/>
        <v>40266843.84903738</v>
      </c>
      <c r="AC94" s="18">
        <f t="shared" si="25"/>
        <v>40407272.208979815</v>
      </c>
      <c r="AD94" s="18">
        <f t="shared" si="25"/>
        <v>40462662.37504788</v>
      </c>
      <c r="AE94" s="18">
        <f>(AE73-AE112)</f>
        <v>40786796.51930337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58866308.50570093</v>
      </c>
      <c r="G95" s="19">
        <f aca="true" t="shared" si="26" ref="G95:AE95">SUM(G90:G94)</f>
        <v>57602309.090191975</v>
      </c>
      <c r="H95" s="19">
        <f t="shared" si="26"/>
        <v>58740840.95982426</v>
      </c>
      <c r="I95" s="19">
        <f t="shared" si="26"/>
        <v>56884523.14354611</v>
      </c>
      <c r="J95" s="19">
        <f t="shared" si="26"/>
        <v>60527838.31888795</v>
      </c>
      <c r="K95" s="19">
        <f t="shared" si="26"/>
        <v>61083931.78895798</v>
      </c>
      <c r="L95" s="19">
        <f t="shared" si="26"/>
        <v>60113814.92113742</v>
      </c>
      <c r="M95" s="19">
        <f t="shared" si="26"/>
        <v>60733505.24184358</v>
      </c>
      <c r="N95" s="19">
        <f t="shared" si="26"/>
        <v>63112228.49279675</v>
      </c>
      <c r="O95" s="19">
        <f t="shared" si="26"/>
        <v>64479426.619946495</v>
      </c>
      <c r="P95" s="19">
        <f t="shared" si="26"/>
        <v>65956117.516676664</v>
      </c>
      <c r="Q95" s="19">
        <f t="shared" si="26"/>
        <v>67199396.66248703</v>
      </c>
      <c r="R95" s="19">
        <f t="shared" si="26"/>
        <v>68199697.76191238</v>
      </c>
      <c r="S95" s="19">
        <f t="shared" si="26"/>
        <v>72189336.85364607</v>
      </c>
      <c r="T95" s="19">
        <f t="shared" si="26"/>
        <v>72640102.4915408</v>
      </c>
      <c r="U95" s="19">
        <f t="shared" si="26"/>
        <v>72663226.88767883</v>
      </c>
      <c r="V95" s="19">
        <f t="shared" si="26"/>
        <v>75748530.2865445</v>
      </c>
      <c r="W95" s="19">
        <f t="shared" si="26"/>
        <v>75932495.65218292</v>
      </c>
      <c r="X95" s="19">
        <f t="shared" si="26"/>
        <v>78204999.83783928</v>
      </c>
      <c r="Y95" s="19">
        <f t="shared" si="26"/>
        <v>79994221.522448</v>
      </c>
      <c r="Z95" s="19">
        <f t="shared" si="26"/>
        <v>85176993.94092071</v>
      </c>
      <c r="AA95" s="19">
        <f t="shared" si="26"/>
        <v>93557632.64003497</v>
      </c>
      <c r="AB95" s="19">
        <f t="shared" si="26"/>
        <v>91503486.07233712</v>
      </c>
      <c r="AC95" s="19">
        <f t="shared" si="26"/>
        <v>90604880.99983841</v>
      </c>
      <c r="AD95" s="19">
        <f t="shared" si="26"/>
        <v>93572599.45237716</v>
      </c>
      <c r="AE95" s="19">
        <f t="shared" si="26"/>
        <v>96017220.3162936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v>1981</v>
      </c>
      <c r="H99" s="41">
        <v>1982</v>
      </c>
      <c r="I99" s="41">
        <v>1983</v>
      </c>
      <c r="J99" s="41">
        <v>1984</v>
      </c>
      <c r="K99" s="41">
        <v>1985</v>
      </c>
      <c r="L99" s="41">
        <v>1986</v>
      </c>
      <c r="M99" s="41">
        <v>1987</v>
      </c>
      <c r="N99" s="41">
        <v>1988</v>
      </c>
      <c r="O99" s="41">
        <v>1989</v>
      </c>
      <c r="P99" s="41">
        <v>1990</v>
      </c>
      <c r="Q99" s="41">
        <v>1991</v>
      </c>
      <c r="R99" s="41">
        <v>1992</v>
      </c>
      <c r="S99" s="41">
        <v>1993</v>
      </c>
      <c r="T99" s="41">
        <v>1994</v>
      </c>
      <c r="U99" s="41">
        <v>1995</v>
      </c>
      <c r="V99" s="41">
        <v>1996</v>
      </c>
      <c r="W99" s="41">
        <v>1997</v>
      </c>
      <c r="X99" s="41">
        <v>1998</v>
      </c>
      <c r="Y99" s="41">
        <v>1999</v>
      </c>
      <c r="Z99" s="41">
        <v>2000</v>
      </c>
      <c r="AA99" s="41">
        <v>2001</v>
      </c>
      <c r="AB99" s="41">
        <v>2002</v>
      </c>
      <c r="AC99" s="41">
        <v>2003</v>
      </c>
      <c r="AD99" s="41">
        <v>2004</v>
      </c>
      <c r="AE99" s="41">
        <f>AD99+1</f>
        <v>2005</v>
      </c>
    </row>
    <row r="100" spans="3:31" ht="12.75">
      <c r="C100" s="44" t="s">
        <v>6</v>
      </c>
      <c r="D100" s="42"/>
      <c r="E100" s="42"/>
      <c r="F100" s="45">
        <f>F117</f>
        <v>5096.07788323893</v>
      </c>
      <c r="G100" s="45">
        <f aca="true" t="shared" si="27" ref="G100:AD100">G117</f>
        <v>4430.88370330353</v>
      </c>
      <c r="H100" s="45">
        <f t="shared" si="27"/>
        <v>2970.74160650016</v>
      </c>
      <c r="I100" s="45">
        <f t="shared" si="27"/>
        <v>2663.695102378191</v>
      </c>
      <c r="J100" s="45">
        <f t="shared" si="27"/>
        <v>3218.1967861382564</v>
      </c>
      <c r="K100" s="45">
        <f t="shared" si="27"/>
        <v>2263.5139989781383</v>
      </c>
      <c r="L100" s="45">
        <f t="shared" si="27"/>
        <v>1586.5703398457017</v>
      </c>
      <c r="M100" s="45">
        <f t="shared" si="27"/>
        <v>1773.1919879457107</v>
      </c>
      <c r="N100" s="45">
        <f t="shared" si="27"/>
        <v>1525.4771500082536</v>
      </c>
      <c r="O100" s="45">
        <f t="shared" si="27"/>
        <v>1366.948521481684</v>
      </c>
      <c r="P100" s="45">
        <f t="shared" si="27"/>
        <v>1384.730445314955</v>
      </c>
      <c r="Q100" s="45">
        <f t="shared" si="27"/>
        <v>1244.0723482283227</v>
      </c>
      <c r="R100" s="45">
        <f t="shared" si="27"/>
        <v>2697.207887912198</v>
      </c>
      <c r="S100" s="45">
        <f t="shared" si="27"/>
        <v>1955.7509195785979</v>
      </c>
      <c r="T100" s="45">
        <f t="shared" si="27"/>
        <v>1915.8729367045748</v>
      </c>
      <c r="U100" s="45">
        <f t="shared" si="27"/>
        <v>2005.6451720795628</v>
      </c>
      <c r="V100" s="45">
        <f t="shared" si="27"/>
        <v>1946.8436682738056</v>
      </c>
      <c r="W100" s="45">
        <f t="shared" si="27"/>
        <v>1867.7354257320978</v>
      </c>
      <c r="X100" s="45">
        <f t="shared" si="27"/>
        <v>1692.4979954375558</v>
      </c>
      <c r="Y100" s="45">
        <f t="shared" si="27"/>
        <v>1690.3867010966576</v>
      </c>
      <c r="Z100" s="45">
        <f t="shared" si="27"/>
        <v>1764.6682789049826</v>
      </c>
      <c r="AA100" s="45">
        <f t="shared" si="27"/>
        <v>1607.0116886279557</v>
      </c>
      <c r="AB100" s="45">
        <f t="shared" si="27"/>
        <v>1422.8952510317083</v>
      </c>
      <c r="AC100" s="45">
        <f t="shared" si="27"/>
        <v>1456.3940961954659</v>
      </c>
      <c r="AD100" s="45">
        <f t="shared" si="27"/>
        <v>1434.0049946176634</v>
      </c>
      <c r="AE100" s="45">
        <f>AE117</f>
        <v>1417.8916260578815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1375620.906405752</v>
      </c>
      <c r="G101" s="45">
        <f aca="true" t="shared" si="28" ref="G101:AD101">G119</f>
        <v>1132901.2268810172</v>
      </c>
      <c r="H101" s="45">
        <f t="shared" si="28"/>
        <v>998726.7752656689</v>
      </c>
      <c r="I101" s="45">
        <f t="shared" si="28"/>
        <v>1128709.9812351428</v>
      </c>
      <c r="J101" s="45">
        <f t="shared" si="28"/>
        <v>1760399.899879501</v>
      </c>
      <c r="K101" s="45">
        <f t="shared" si="28"/>
        <v>1761913.1420655583</v>
      </c>
      <c r="L101" s="45">
        <f t="shared" si="28"/>
        <v>1762926.708927661</v>
      </c>
      <c r="M101" s="45">
        <f t="shared" si="28"/>
        <v>1785383.4650346125</v>
      </c>
      <c r="N101" s="45">
        <f t="shared" si="28"/>
        <v>2018636.0267784323</v>
      </c>
      <c r="O101" s="45">
        <f t="shared" si="28"/>
        <v>1701150.4558534403</v>
      </c>
      <c r="P101" s="45">
        <f t="shared" si="28"/>
        <v>1878614.6974485642</v>
      </c>
      <c r="Q101" s="45">
        <f t="shared" si="28"/>
        <v>1775074.5216270078</v>
      </c>
      <c r="R101" s="45">
        <f t="shared" si="28"/>
        <v>1828319.9071769437</v>
      </c>
      <c r="S101" s="45">
        <f t="shared" si="28"/>
        <v>2014874.331909954</v>
      </c>
      <c r="T101" s="45">
        <f t="shared" si="28"/>
        <v>2406793.5718232538</v>
      </c>
      <c r="U101" s="45">
        <f t="shared" si="28"/>
        <v>2183703.5676035164</v>
      </c>
      <c r="V101" s="45">
        <f t="shared" si="28"/>
        <v>2277784.1798381573</v>
      </c>
      <c r="W101" s="45">
        <f t="shared" si="28"/>
        <v>1617958.7084930849</v>
      </c>
      <c r="X101" s="45">
        <f t="shared" si="28"/>
        <v>2689119.2403745297</v>
      </c>
      <c r="Y101" s="45">
        <f t="shared" si="28"/>
        <v>1399639.6115650113</v>
      </c>
      <c r="Z101" s="45">
        <f t="shared" si="28"/>
        <v>2253291.0464987275</v>
      </c>
      <c r="AA101" s="45">
        <f t="shared" si="28"/>
        <v>1571095.6024094878</v>
      </c>
      <c r="AB101" s="45">
        <f t="shared" si="28"/>
        <v>885416.3972380013</v>
      </c>
      <c r="AC101" s="45">
        <f t="shared" si="28"/>
        <v>2704422.2110992456</v>
      </c>
      <c r="AD101" s="45">
        <f t="shared" si="28"/>
        <v>2159465.227668502</v>
      </c>
      <c r="AE101" s="45">
        <f>AE119</f>
        <v>1369288.4774900954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70195.41811682774</v>
      </c>
      <c r="G102" s="45">
        <f aca="true" t="shared" si="29" ref="G102:AD102">G121</f>
        <v>69889.42948736307</v>
      </c>
      <c r="H102" s="45">
        <f t="shared" si="29"/>
        <v>78145.45871615598</v>
      </c>
      <c r="I102" s="45">
        <f t="shared" si="29"/>
        <v>80628.80260027839</v>
      </c>
      <c r="J102" s="45">
        <f t="shared" si="29"/>
        <v>276549.09343668487</v>
      </c>
      <c r="K102" s="45">
        <f t="shared" si="29"/>
        <v>299901.97845933546</v>
      </c>
      <c r="L102" s="45">
        <f t="shared" si="29"/>
        <v>284407.8669689797</v>
      </c>
      <c r="M102" s="45">
        <f t="shared" si="29"/>
        <v>354996.55954727787</v>
      </c>
      <c r="N102" s="45">
        <f t="shared" si="29"/>
        <v>371104.830386996</v>
      </c>
      <c r="O102" s="45">
        <f t="shared" si="29"/>
        <v>397115.30031484726</v>
      </c>
      <c r="P102" s="45">
        <f t="shared" si="29"/>
        <v>401072.1468711667</v>
      </c>
      <c r="Q102" s="45">
        <f t="shared" si="29"/>
        <v>460255.0639149279</v>
      </c>
      <c r="R102" s="45">
        <f t="shared" si="29"/>
        <v>464632.8721170254</v>
      </c>
      <c r="S102" s="45">
        <f t="shared" si="29"/>
        <v>450380.10617872665</v>
      </c>
      <c r="T102" s="45">
        <f t="shared" si="29"/>
        <v>517818.06195432256</v>
      </c>
      <c r="U102" s="45">
        <f t="shared" si="29"/>
        <v>531260.463922442</v>
      </c>
      <c r="V102" s="45">
        <f t="shared" si="29"/>
        <v>552467.6387719274</v>
      </c>
      <c r="W102" s="45">
        <f t="shared" si="29"/>
        <v>559266.7329337075</v>
      </c>
      <c r="X102" s="45">
        <f t="shared" si="29"/>
        <v>584066.1645821499</v>
      </c>
      <c r="Y102" s="45">
        <f t="shared" si="29"/>
        <v>608168.202060954</v>
      </c>
      <c r="Z102" s="45">
        <f t="shared" si="29"/>
        <v>555516.9777730212</v>
      </c>
      <c r="AA102" s="45">
        <f t="shared" si="29"/>
        <v>518658.28539207304</v>
      </c>
      <c r="AB102" s="45">
        <f t="shared" si="29"/>
        <v>533202.4064247492</v>
      </c>
      <c r="AC102" s="45">
        <f t="shared" si="29"/>
        <v>251756.0621751203</v>
      </c>
      <c r="AD102" s="45">
        <f t="shared" si="29"/>
        <v>16314.058434963772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9517.4205960362</v>
      </c>
      <c r="G103" s="45">
        <f aca="true" t="shared" si="30" ref="G103:AD103">G134</f>
        <v>10300.77901915924</v>
      </c>
      <c r="H103" s="45">
        <f t="shared" si="30"/>
        <v>9254.587792155502</v>
      </c>
      <c r="I103" s="45">
        <f t="shared" si="30"/>
        <v>10895.214280428754</v>
      </c>
      <c r="J103" s="45">
        <f t="shared" si="30"/>
        <v>11522.736205655905</v>
      </c>
      <c r="K103" s="45">
        <f t="shared" si="30"/>
        <v>11344.59988090615</v>
      </c>
      <c r="L103" s="45">
        <f t="shared" si="30"/>
        <v>12213.81372933593</v>
      </c>
      <c r="M103" s="45">
        <f t="shared" si="30"/>
        <v>13700.473969742923</v>
      </c>
      <c r="N103" s="45">
        <f t="shared" si="30"/>
        <v>14625.043370370373</v>
      </c>
      <c r="O103" s="45">
        <f t="shared" si="30"/>
        <v>15490.087069380348</v>
      </c>
      <c r="P103" s="45">
        <f t="shared" si="30"/>
        <v>13690.31999313714</v>
      </c>
      <c r="Q103" s="45">
        <f t="shared" si="30"/>
        <v>13694.775187306723</v>
      </c>
      <c r="R103" s="45">
        <f t="shared" si="30"/>
        <v>12163.93209452715</v>
      </c>
      <c r="S103" s="45">
        <f t="shared" si="30"/>
        <v>14223.39211482675</v>
      </c>
      <c r="T103" s="45">
        <f t="shared" si="30"/>
        <v>17595.85550003596</v>
      </c>
      <c r="U103" s="45">
        <f t="shared" si="30"/>
        <v>17695.449816546017</v>
      </c>
      <c r="V103" s="45">
        <f t="shared" si="30"/>
        <v>17785.854230611796</v>
      </c>
      <c r="W103" s="45">
        <f t="shared" si="30"/>
        <v>19068.940733503267</v>
      </c>
      <c r="X103" s="45">
        <f t="shared" si="30"/>
        <v>21028.875389348355</v>
      </c>
      <c r="Y103" s="45">
        <f t="shared" si="30"/>
        <v>21583.15381986824</v>
      </c>
      <c r="Z103" s="45">
        <f t="shared" si="30"/>
        <v>21701.911106552077</v>
      </c>
      <c r="AA103" s="45">
        <f t="shared" si="30"/>
        <v>20298.511278032118</v>
      </c>
      <c r="AB103" s="45">
        <f t="shared" si="30"/>
        <v>16966.872269307605</v>
      </c>
      <c r="AC103" s="45">
        <f t="shared" si="30"/>
        <v>17142.207956561244</v>
      </c>
      <c r="AD103" s="45">
        <f t="shared" si="30"/>
        <v>18085.75284758719</v>
      </c>
      <c r="AE103" s="45">
        <f>AE134</f>
        <v>18256.452336220544</v>
      </c>
    </row>
    <row r="104" spans="3:31" ht="12.75">
      <c r="C104" s="41" t="s">
        <v>79</v>
      </c>
      <c r="D104" s="43"/>
      <c r="E104" s="41"/>
      <c r="F104" s="47">
        <f>SUM(F100:F103)</f>
        <v>1460429.8230018548</v>
      </c>
      <c r="G104" s="47">
        <f aca="true" t="shared" si="31" ref="G104:AE104">SUM(G100:G103)</f>
        <v>1217522.319090843</v>
      </c>
      <c r="H104" s="47">
        <f t="shared" si="31"/>
        <v>1089097.5633804805</v>
      </c>
      <c r="I104" s="47">
        <f t="shared" si="31"/>
        <v>1222897.6932182282</v>
      </c>
      <c r="J104" s="47">
        <f t="shared" si="31"/>
        <v>2051689.92630798</v>
      </c>
      <c r="K104" s="47">
        <f t="shared" si="31"/>
        <v>2075423.2344047779</v>
      </c>
      <c r="L104" s="47">
        <f t="shared" si="31"/>
        <v>2061134.9599658223</v>
      </c>
      <c r="M104" s="47">
        <f t="shared" si="31"/>
        <v>2155853.6905395794</v>
      </c>
      <c r="N104" s="47">
        <f t="shared" si="31"/>
        <v>2405891.3776858067</v>
      </c>
      <c r="O104" s="47">
        <f t="shared" si="31"/>
        <v>2115122.7917591496</v>
      </c>
      <c r="P104" s="47">
        <f t="shared" si="31"/>
        <v>2294761.8947581826</v>
      </c>
      <c r="Q104" s="47">
        <f t="shared" si="31"/>
        <v>2250268.433077471</v>
      </c>
      <c r="R104" s="47">
        <f t="shared" si="31"/>
        <v>2307813.9192764084</v>
      </c>
      <c r="S104" s="47">
        <f t="shared" si="31"/>
        <v>2481433.581123086</v>
      </c>
      <c r="T104" s="47">
        <f t="shared" si="31"/>
        <v>2944123.362214317</v>
      </c>
      <c r="U104" s="47">
        <f t="shared" si="31"/>
        <v>2734665.126514584</v>
      </c>
      <c r="V104" s="47">
        <f t="shared" si="31"/>
        <v>2849984.51650897</v>
      </c>
      <c r="W104" s="47">
        <f t="shared" si="31"/>
        <v>2198162.1175860274</v>
      </c>
      <c r="X104" s="47">
        <f t="shared" si="31"/>
        <v>3295906.7783414656</v>
      </c>
      <c r="Y104" s="47">
        <f t="shared" si="31"/>
        <v>2031081.3541469302</v>
      </c>
      <c r="Z104" s="47">
        <f t="shared" si="31"/>
        <v>2832274.6036572056</v>
      </c>
      <c r="AA104" s="47">
        <f t="shared" si="31"/>
        <v>2111659.410768221</v>
      </c>
      <c r="AB104" s="47">
        <f t="shared" si="31"/>
        <v>1437008.5711830899</v>
      </c>
      <c r="AC104" s="47">
        <f t="shared" si="31"/>
        <v>2974776.875327123</v>
      </c>
      <c r="AD104" s="47">
        <f t="shared" si="31"/>
        <v>2195299.0439456706</v>
      </c>
      <c r="AE104" s="47">
        <f t="shared" si="31"/>
        <v>1388962.8214523739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1369848.0558681216</v>
      </c>
      <c r="G110" s="45">
        <f aca="true" t="shared" si="32" ref="G110:AD110">(G104-G111)</f>
        <v>1130650.8820663097</v>
      </c>
      <c r="H110" s="45">
        <f t="shared" si="32"/>
        <v>1009878.1035972806</v>
      </c>
      <c r="I110" s="45">
        <f t="shared" si="32"/>
        <v>1139957.0332988948</v>
      </c>
      <c r="J110" s="45">
        <f t="shared" si="32"/>
        <v>1963244.31613198</v>
      </c>
      <c r="K110" s="45">
        <f t="shared" si="32"/>
        <v>1992994.8806285113</v>
      </c>
      <c r="L110" s="45">
        <f t="shared" si="32"/>
        <v>1980538.4862542222</v>
      </c>
      <c r="M110" s="45">
        <f t="shared" si="32"/>
        <v>2064734.7784311795</v>
      </c>
      <c r="N110" s="45">
        <f t="shared" si="32"/>
        <v>2318021.7227182067</v>
      </c>
      <c r="O110" s="45">
        <f t="shared" si="32"/>
        <v>2024995.888535283</v>
      </c>
      <c r="P110" s="45">
        <f t="shared" si="32"/>
        <v>2202014.4730931157</v>
      </c>
      <c r="Q110" s="45">
        <f t="shared" si="32"/>
        <v>2167295.1723540043</v>
      </c>
      <c r="R110" s="45">
        <f t="shared" si="32"/>
        <v>2223219.913195208</v>
      </c>
      <c r="S110" s="45">
        <f t="shared" si="32"/>
        <v>2395294.8972376194</v>
      </c>
      <c r="T110" s="45">
        <f t="shared" si="32"/>
        <v>2854091.1585433837</v>
      </c>
      <c r="U110" s="45">
        <f t="shared" si="32"/>
        <v>2646179.1531908503</v>
      </c>
      <c r="V110" s="45">
        <f t="shared" si="32"/>
        <v>2764109.7467399035</v>
      </c>
      <c r="W110" s="45">
        <f t="shared" si="32"/>
        <v>2107445.287751627</v>
      </c>
      <c r="X110" s="45">
        <f t="shared" si="32"/>
        <v>3200939.3679662654</v>
      </c>
      <c r="Y110" s="45">
        <f t="shared" si="32"/>
        <v>1935120.3823442636</v>
      </c>
      <c r="Z110" s="45">
        <f t="shared" si="32"/>
        <v>2737752.744531739</v>
      </c>
      <c r="AA110" s="45">
        <f t="shared" si="32"/>
        <v>2025056.5462310212</v>
      </c>
      <c r="AB110" s="45">
        <f t="shared" si="32"/>
        <v>1351430.3185609565</v>
      </c>
      <c r="AC110" s="45">
        <f t="shared" si="32"/>
        <v>2895659.8770693894</v>
      </c>
      <c r="AD110" s="45">
        <f t="shared" si="32"/>
        <v>2115146.568198737</v>
      </c>
      <c r="AE110" s="45">
        <f>(AE104-AE111)</f>
        <v>1309227.952295574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90581.76713373333</v>
      </c>
      <c r="G111" s="45">
        <f aca="true" t="shared" si="33" ref="G111:AD111">G133</f>
        <v>86871.43702453333</v>
      </c>
      <c r="H111" s="45">
        <f t="shared" si="33"/>
        <v>79219.45978319999</v>
      </c>
      <c r="I111" s="45">
        <f t="shared" si="33"/>
        <v>82940.65991933332</v>
      </c>
      <c r="J111" s="45">
        <f t="shared" si="33"/>
        <v>88445.610176</v>
      </c>
      <c r="K111" s="45">
        <f t="shared" si="33"/>
        <v>82428.35377626665</v>
      </c>
      <c r="L111" s="45">
        <f t="shared" si="33"/>
        <v>80596.47371159999</v>
      </c>
      <c r="M111" s="45">
        <f t="shared" si="33"/>
        <v>91118.91210839999</v>
      </c>
      <c r="N111" s="45">
        <f t="shared" si="33"/>
        <v>87869.65496759998</v>
      </c>
      <c r="O111" s="45">
        <f t="shared" si="33"/>
        <v>90126.90322386666</v>
      </c>
      <c r="P111" s="45">
        <f t="shared" si="33"/>
        <v>92747.42166506666</v>
      </c>
      <c r="Q111" s="45">
        <f t="shared" si="33"/>
        <v>82973.26072346666</v>
      </c>
      <c r="R111" s="45">
        <f t="shared" si="33"/>
        <v>84594.00608119999</v>
      </c>
      <c r="S111" s="45">
        <f t="shared" si="33"/>
        <v>86138.68388546666</v>
      </c>
      <c r="T111" s="45">
        <f t="shared" si="33"/>
        <v>90032.20367093332</v>
      </c>
      <c r="U111" s="45">
        <f t="shared" si="33"/>
        <v>88485.97332373331</v>
      </c>
      <c r="V111" s="45">
        <f t="shared" si="33"/>
        <v>85874.76976906665</v>
      </c>
      <c r="W111" s="45">
        <f t="shared" si="33"/>
        <v>90716.82983439999</v>
      </c>
      <c r="X111" s="45">
        <f t="shared" si="33"/>
        <v>94967.41037519998</v>
      </c>
      <c r="Y111" s="45">
        <f t="shared" si="33"/>
        <v>95960.97180266665</v>
      </c>
      <c r="Z111" s="45">
        <f t="shared" si="33"/>
        <v>94521.85912546665</v>
      </c>
      <c r="AA111" s="45">
        <f t="shared" si="33"/>
        <v>86602.8645372</v>
      </c>
      <c r="AB111" s="45">
        <f t="shared" si="33"/>
        <v>85578.25262213332</v>
      </c>
      <c r="AC111" s="45">
        <f t="shared" si="33"/>
        <v>79116.99825773333</v>
      </c>
      <c r="AD111" s="45">
        <f t="shared" si="33"/>
        <v>80152.47574693333</v>
      </c>
      <c r="AE111" s="45">
        <f>AE133</f>
        <v>79734.86915679999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1460429.8230018548</v>
      </c>
      <c r="G113" s="47">
        <f aca="true" t="shared" si="34" ref="G113:AD113">(G110+G111)</f>
        <v>1217522.319090843</v>
      </c>
      <c r="H113" s="47">
        <f t="shared" si="34"/>
        <v>1089097.5633804805</v>
      </c>
      <c r="I113" s="47">
        <f t="shared" si="34"/>
        <v>1222897.6932182282</v>
      </c>
      <c r="J113" s="47">
        <f t="shared" si="34"/>
        <v>2051689.92630798</v>
      </c>
      <c r="K113" s="47">
        <f t="shared" si="34"/>
        <v>2075423.2344047779</v>
      </c>
      <c r="L113" s="47">
        <f t="shared" si="34"/>
        <v>2061134.9599658223</v>
      </c>
      <c r="M113" s="47">
        <f t="shared" si="34"/>
        <v>2155853.6905395794</v>
      </c>
      <c r="N113" s="47">
        <f t="shared" si="34"/>
        <v>2405891.3776858067</v>
      </c>
      <c r="O113" s="47">
        <f t="shared" si="34"/>
        <v>2115122.7917591496</v>
      </c>
      <c r="P113" s="47">
        <f t="shared" si="34"/>
        <v>2294761.8947581826</v>
      </c>
      <c r="Q113" s="47">
        <f t="shared" si="34"/>
        <v>2250268.433077471</v>
      </c>
      <c r="R113" s="47">
        <f t="shared" si="34"/>
        <v>2307813.9192764084</v>
      </c>
      <c r="S113" s="47">
        <f t="shared" si="34"/>
        <v>2481433.581123086</v>
      </c>
      <c r="T113" s="47">
        <f t="shared" si="34"/>
        <v>2944123.362214317</v>
      </c>
      <c r="U113" s="47">
        <f t="shared" si="34"/>
        <v>2734665.126514584</v>
      </c>
      <c r="V113" s="47">
        <f t="shared" si="34"/>
        <v>2849984.51650897</v>
      </c>
      <c r="W113" s="47">
        <f t="shared" si="34"/>
        <v>2198162.1175860274</v>
      </c>
      <c r="X113" s="47">
        <f t="shared" si="34"/>
        <v>3295906.7783414656</v>
      </c>
      <c r="Y113" s="47">
        <f t="shared" si="34"/>
        <v>2031081.3541469302</v>
      </c>
      <c r="Z113" s="47">
        <f t="shared" si="34"/>
        <v>2832274.6036572056</v>
      </c>
      <c r="AA113" s="47">
        <f t="shared" si="34"/>
        <v>2111659.410768221</v>
      </c>
      <c r="AB113" s="47">
        <f t="shared" si="34"/>
        <v>1437008.5711830899</v>
      </c>
      <c r="AC113" s="47">
        <f t="shared" si="34"/>
        <v>2974776.875327123</v>
      </c>
      <c r="AD113" s="47">
        <f t="shared" si="34"/>
        <v>2195299.0439456706</v>
      </c>
      <c r="AE113" s="47">
        <f>(AE110+AE111)</f>
        <v>1388962.8214523739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5" ref="G116:AD116">F116+1</f>
        <v>1981</v>
      </c>
      <c r="H116" s="53">
        <f t="shared" si="35"/>
        <v>1982</v>
      </c>
      <c r="I116" s="53">
        <f t="shared" si="35"/>
        <v>1983</v>
      </c>
      <c r="J116" s="53">
        <f t="shared" si="35"/>
        <v>1984</v>
      </c>
      <c r="K116" s="53">
        <f t="shared" si="35"/>
        <v>1985</v>
      </c>
      <c r="L116" s="53">
        <f t="shared" si="35"/>
        <v>1986</v>
      </c>
      <c r="M116" s="53">
        <f t="shared" si="35"/>
        <v>1987</v>
      </c>
      <c r="N116" s="53">
        <f t="shared" si="35"/>
        <v>1988</v>
      </c>
      <c r="O116" s="53">
        <f t="shared" si="35"/>
        <v>1989</v>
      </c>
      <c r="P116" s="53">
        <f t="shared" si="35"/>
        <v>1990</v>
      </c>
      <c r="Q116" s="53">
        <f t="shared" si="35"/>
        <v>1991</v>
      </c>
      <c r="R116" s="53">
        <f t="shared" si="35"/>
        <v>1992</v>
      </c>
      <c r="S116" s="53">
        <f t="shared" si="35"/>
        <v>1993</v>
      </c>
      <c r="T116" s="53">
        <f t="shared" si="35"/>
        <v>1994</v>
      </c>
      <c r="U116" s="53">
        <f t="shared" si="35"/>
        <v>1995</v>
      </c>
      <c r="V116" s="53">
        <f t="shared" si="35"/>
        <v>1996</v>
      </c>
      <c r="W116" s="53">
        <f t="shared" si="35"/>
        <v>1997</v>
      </c>
      <c r="X116" s="53">
        <f t="shared" si="35"/>
        <v>1998</v>
      </c>
      <c r="Y116" s="53">
        <f t="shared" si="35"/>
        <v>1999</v>
      </c>
      <c r="Z116" s="53">
        <f t="shared" si="35"/>
        <v>2000</v>
      </c>
      <c r="AA116" s="53">
        <f t="shared" si="35"/>
        <v>2001</v>
      </c>
      <c r="AB116" s="53">
        <f t="shared" si="35"/>
        <v>2002</v>
      </c>
      <c r="AC116" s="53">
        <f t="shared" si="35"/>
        <v>2003</v>
      </c>
      <c r="AD116" s="53">
        <f t="shared" si="35"/>
        <v>2004</v>
      </c>
      <c r="AE116" s="53">
        <f>AD116+1</f>
        <v>2005</v>
      </c>
    </row>
    <row r="117" spans="3:32" ht="12.75">
      <c r="C117" s="51" t="s">
        <v>6</v>
      </c>
      <c r="D117" s="54">
        <v>0.000959214583810053</v>
      </c>
      <c r="E117" s="52"/>
      <c r="F117" s="55">
        <f aca="true" t="shared" si="36" ref="F117:AD117">(F139*$D117)*10^6</f>
        <v>5096.07788323893</v>
      </c>
      <c r="G117" s="55">
        <f t="shared" si="36"/>
        <v>4430.88370330353</v>
      </c>
      <c r="H117" s="55">
        <f t="shared" si="36"/>
        <v>2970.74160650016</v>
      </c>
      <c r="I117" s="55">
        <f t="shared" si="36"/>
        <v>2663.695102378191</v>
      </c>
      <c r="J117" s="55">
        <f t="shared" si="36"/>
        <v>3218.1967861382564</v>
      </c>
      <c r="K117" s="55">
        <f t="shared" si="36"/>
        <v>2263.5139989781383</v>
      </c>
      <c r="L117" s="55">
        <f t="shared" si="36"/>
        <v>1586.5703398457017</v>
      </c>
      <c r="M117" s="55">
        <f t="shared" si="36"/>
        <v>1773.1919879457107</v>
      </c>
      <c r="N117" s="55">
        <f t="shared" si="36"/>
        <v>1525.4771500082536</v>
      </c>
      <c r="O117" s="55">
        <f t="shared" si="36"/>
        <v>1366.948521481684</v>
      </c>
      <c r="P117" s="55">
        <f t="shared" si="36"/>
        <v>1384.730445314955</v>
      </c>
      <c r="Q117" s="55">
        <f t="shared" si="36"/>
        <v>1244.0723482283227</v>
      </c>
      <c r="R117" s="55">
        <f t="shared" si="36"/>
        <v>2697.207887912198</v>
      </c>
      <c r="S117" s="55">
        <f t="shared" si="36"/>
        <v>1955.7509195785979</v>
      </c>
      <c r="T117" s="55">
        <f t="shared" si="36"/>
        <v>1915.8729367045748</v>
      </c>
      <c r="U117" s="55">
        <f t="shared" si="36"/>
        <v>2005.6451720795628</v>
      </c>
      <c r="V117" s="55">
        <f t="shared" si="36"/>
        <v>1946.8436682738056</v>
      </c>
      <c r="W117" s="55">
        <f t="shared" si="36"/>
        <v>1867.7354257320978</v>
      </c>
      <c r="X117" s="55">
        <f t="shared" si="36"/>
        <v>1692.4979954375558</v>
      </c>
      <c r="Y117" s="55">
        <f t="shared" si="36"/>
        <v>1690.3867010966576</v>
      </c>
      <c r="Z117" s="55">
        <f t="shared" si="36"/>
        <v>1764.6682789049826</v>
      </c>
      <c r="AA117" s="55">
        <f t="shared" si="36"/>
        <v>1607.0116886279557</v>
      </c>
      <c r="AB117" s="55">
        <f t="shared" si="36"/>
        <v>1422.8952510317083</v>
      </c>
      <c r="AC117" s="55">
        <f t="shared" si="36"/>
        <v>1456.3940961954659</v>
      </c>
      <c r="AD117" s="55">
        <f t="shared" si="36"/>
        <v>1434.0049946176634</v>
      </c>
      <c r="AE117" s="55">
        <f>(AE139*$D117)*10^6</f>
        <v>1417.8916260578815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1375620.906405752</v>
      </c>
      <c r="G119" s="55">
        <f aca="true" t="shared" si="37" ref="G119:AD119">SUM(G120,G122,G123,G124,G125,G126,G127,G128,G129,G130,G131,G132,G133)</f>
        <v>1132901.2268810172</v>
      </c>
      <c r="H119" s="55">
        <f t="shared" si="37"/>
        <v>998726.7752656689</v>
      </c>
      <c r="I119" s="55">
        <f t="shared" si="37"/>
        <v>1128709.9812351428</v>
      </c>
      <c r="J119" s="55">
        <f t="shared" si="37"/>
        <v>1760399.899879501</v>
      </c>
      <c r="K119" s="55">
        <f t="shared" si="37"/>
        <v>1761913.1420655583</v>
      </c>
      <c r="L119" s="55">
        <f t="shared" si="37"/>
        <v>1762926.708927661</v>
      </c>
      <c r="M119" s="55">
        <f t="shared" si="37"/>
        <v>1785383.4650346125</v>
      </c>
      <c r="N119" s="55">
        <f t="shared" si="37"/>
        <v>2018636.0267784323</v>
      </c>
      <c r="O119" s="55">
        <f t="shared" si="37"/>
        <v>1701150.4558534403</v>
      </c>
      <c r="P119" s="55">
        <f t="shared" si="37"/>
        <v>1878614.6974485642</v>
      </c>
      <c r="Q119" s="55">
        <f t="shared" si="37"/>
        <v>1775074.5216270078</v>
      </c>
      <c r="R119" s="55">
        <f t="shared" si="37"/>
        <v>1828319.9071769437</v>
      </c>
      <c r="S119" s="55">
        <f t="shared" si="37"/>
        <v>2014874.331909954</v>
      </c>
      <c r="T119" s="55">
        <f t="shared" si="37"/>
        <v>2406793.5718232538</v>
      </c>
      <c r="U119" s="55">
        <f t="shared" si="37"/>
        <v>2183703.5676035164</v>
      </c>
      <c r="V119" s="55">
        <f t="shared" si="37"/>
        <v>2277784.1798381573</v>
      </c>
      <c r="W119" s="55">
        <f t="shared" si="37"/>
        <v>1617958.7084930849</v>
      </c>
      <c r="X119" s="55">
        <f t="shared" si="37"/>
        <v>2689119.2403745297</v>
      </c>
      <c r="Y119" s="55">
        <f t="shared" si="37"/>
        <v>1399639.6115650113</v>
      </c>
      <c r="Z119" s="55">
        <f t="shared" si="37"/>
        <v>2253291.0464987275</v>
      </c>
      <c r="AA119" s="55">
        <f t="shared" si="37"/>
        <v>1571095.6024094878</v>
      </c>
      <c r="AB119" s="55">
        <f t="shared" si="37"/>
        <v>885416.3972380013</v>
      </c>
      <c r="AC119" s="55">
        <f t="shared" si="37"/>
        <v>2704422.2110992456</v>
      </c>
      <c r="AD119" s="55">
        <f t="shared" si="37"/>
        <v>2159465.227668502</v>
      </c>
      <c r="AE119" s="55">
        <f>SUM(AE120,AE122,AE123,AE124,AE125,AE126,AE127,AE128,AE129,AE130,AE131,AE132,AE133)</f>
        <v>1369288.4774900954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1145741.6196673333</v>
      </c>
      <c r="G120" s="55">
        <f aca="true" t="shared" si="38" ref="G120:AD120">G13</f>
        <v>917766.4193588</v>
      </c>
      <c r="H120" s="55">
        <f t="shared" si="38"/>
        <v>812800.0199227333</v>
      </c>
      <c r="I120" s="55">
        <f t="shared" si="38"/>
        <v>943389.4423294</v>
      </c>
      <c r="J120" s="55">
        <f t="shared" si="38"/>
        <v>1549979.5553044</v>
      </c>
      <c r="K120" s="55">
        <f t="shared" si="38"/>
        <v>1556919.2462721334</v>
      </c>
      <c r="L120" s="55">
        <f t="shared" si="38"/>
        <v>1550747.075625</v>
      </c>
      <c r="M120" s="55">
        <f t="shared" si="38"/>
        <v>1560606.9969739334</v>
      </c>
      <c r="N120" s="55">
        <f t="shared" si="38"/>
        <v>1782164.7071961334</v>
      </c>
      <c r="O120" s="55">
        <f t="shared" si="38"/>
        <v>1469250.0916477998</v>
      </c>
      <c r="P120" s="55">
        <f t="shared" si="38"/>
        <v>1634154.335374</v>
      </c>
      <c r="Q120" s="55">
        <f t="shared" si="38"/>
        <v>1559033.9155944665</v>
      </c>
      <c r="R120" s="55">
        <f t="shared" si="38"/>
        <v>1600753.6183122</v>
      </c>
      <c r="S120" s="55">
        <f t="shared" si="38"/>
        <v>1712264.7251240667</v>
      </c>
      <c r="T120" s="55">
        <f t="shared" si="38"/>
        <v>2101420.6262609996</v>
      </c>
      <c r="U120" s="55">
        <f t="shared" si="38"/>
        <v>1866663.0906036666</v>
      </c>
      <c r="V120" s="55">
        <f t="shared" si="38"/>
        <v>1958702.1517873334</v>
      </c>
      <c r="W120" s="55">
        <f t="shared" si="38"/>
        <v>1291192.7640399334</v>
      </c>
      <c r="X120" s="55">
        <f t="shared" si="38"/>
        <v>2382933.8870986</v>
      </c>
      <c r="Y120" s="55">
        <f t="shared" si="38"/>
        <v>1072020.8047948666</v>
      </c>
      <c r="Z120" s="55">
        <f t="shared" si="38"/>
        <v>1941659.7543669331</v>
      </c>
      <c r="AA120" s="55">
        <f t="shared" si="38"/>
        <v>1287544.6849122</v>
      </c>
      <c r="AB120" s="55">
        <f t="shared" si="38"/>
        <v>611849.3633648001</v>
      </c>
      <c r="AC120" s="55">
        <f t="shared" si="38"/>
        <v>2470800.3607576666</v>
      </c>
      <c r="AD120" s="55">
        <f t="shared" si="38"/>
        <v>1939291.6333523332</v>
      </c>
      <c r="AE120" s="55">
        <f>AE13</f>
        <v>1157258.7763960669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70195.41811682774</v>
      </c>
      <c r="G121" s="55">
        <v>69889.42948736307</v>
      </c>
      <c r="H121" s="55">
        <v>78145.45871615598</v>
      </c>
      <c r="I121" s="55">
        <v>80628.80260027839</v>
      </c>
      <c r="J121" s="55">
        <v>276549.09343668487</v>
      </c>
      <c r="K121" s="55">
        <v>299901.97845933546</v>
      </c>
      <c r="L121" s="55">
        <v>284407.8669689797</v>
      </c>
      <c r="M121" s="55">
        <v>354996.55954727787</v>
      </c>
      <c r="N121" s="55">
        <v>371104.830386996</v>
      </c>
      <c r="O121" s="55">
        <v>397115.30031484726</v>
      </c>
      <c r="P121" s="55">
        <v>401072.1468711667</v>
      </c>
      <c r="Q121" s="55">
        <v>460255.0639149279</v>
      </c>
      <c r="R121" s="55">
        <v>464632.8721170254</v>
      </c>
      <c r="S121" s="55">
        <v>450380.10617872665</v>
      </c>
      <c r="T121" s="55">
        <v>517818.06195432256</v>
      </c>
      <c r="U121" s="55">
        <v>531260.463922442</v>
      </c>
      <c r="V121" s="55">
        <v>552467.6387719274</v>
      </c>
      <c r="W121" s="55">
        <v>559266.7329337075</v>
      </c>
      <c r="X121" s="55">
        <v>584066.1645821499</v>
      </c>
      <c r="Y121" s="55">
        <v>608168.202060954</v>
      </c>
      <c r="Z121" s="55">
        <v>555516.9777730212</v>
      </c>
      <c r="AA121" s="55">
        <v>518658.28539207304</v>
      </c>
      <c r="AB121" s="55">
        <v>533202.4064247492</v>
      </c>
      <c r="AC121" s="55">
        <v>251756.0621751203</v>
      </c>
      <c r="AD121" s="55">
        <v>16314.058434963772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17338.13579095462</v>
      </c>
      <c r="K122" s="56">
        <v>21734.887756470485</v>
      </c>
      <c r="L122" s="56">
        <v>28422.545527692168</v>
      </c>
      <c r="M122" s="56">
        <v>20421.797999080492</v>
      </c>
      <c r="N122" s="56">
        <v>34807.82562968647</v>
      </c>
      <c r="O122" s="56">
        <v>28091.864735397292</v>
      </c>
      <c r="P122" s="56">
        <v>29879.53934962363</v>
      </c>
      <c r="Q122" s="56">
        <v>16201.647100519203</v>
      </c>
      <c r="R122" s="56">
        <v>22261.063116113386</v>
      </c>
      <c r="S122" s="56">
        <v>99843.26727299397</v>
      </c>
      <c r="T122" s="56">
        <v>93331.95666800154</v>
      </c>
      <c r="U122" s="56">
        <v>109794.62145903207</v>
      </c>
      <c r="V122" s="56">
        <v>114526.13933217138</v>
      </c>
      <c r="W122" s="56">
        <v>108172.86444951079</v>
      </c>
      <c r="X122" s="56">
        <v>73939.22200846777</v>
      </c>
      <c r="Y122" s="56">
        <v>94614.1160081996</v>
      </c>
      <c r="Z122" s="56">
        <v>85657.15404552434</v>
      </c>
      <c r="AA122" s="56">
        <v>72945.66025194405</v>
      </c>
      <c r="AB122" s="56">
        <v>61185.42729443187</v>
      </c>
      <c r="AC122" s="56">
        <v>29845.951990135312</v>
      </c>
      <c r="AD122" s="56">
        <v>1913.2115165820924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53663.1407268</v>
      </c>
      <c r="G123" s="55">
        <f aca="true" t="shared" si="39" ref="G123:AD123">(G35*0.5)</f>
        <v>51465.038270799996</v>
      </c>
      <c r="H123" s="55">
        <f t="shared" si="39"/>
        <v>46931.79472813333</v>
      </c>
      <c r="I123" s="55">
        <f t="shared" si="39"/>
        <v>49136.335932933325</v>
      </c>
      <c r="J123" s="55">
        <f t="shared" si="39"/>
        <v>52397.62194186666</v>
      </c>
      <c r="K123" s="55">
        <f t="shared" si="39"/>
        <v>48832.833084933336</v>
      </c>
      <c r="L123" s="55">
        <f t="shared" si="39"/>
        <v>47747.57626026666</v>
      </c>
      <c r="M123" s="55">
        <f t="shared" si="39"/>
        <v>53981.35970773333</v>
      </c>
      <c r="N123" s="55">
        <f t="shared" si="39"/>
        <v>52056.411670266665</v>
      </c>
      <c r="O123" s="55">
        <f t="shared" si="39"/>
        <v>53393.66580533333</v>
      </c>
      <c r="P123" s="55">
        <f t="shared" si="39"/>
        <v>54946.13452533333</v>
      </c>
      <c r="Q123" s="55">
        <f t="shared" si="39"/>
        <v>49155.64958186666</v>
      </c>
      <c r="R123" s="55">
        <f t="shared" si="39"/>
        <v>50115.82688346666</v>
      </c>
      <c r="S123" s="55">
        <f t="shared" si="39"/>
        <v>51030.93554093333</v>
      </c>
      <c r="T123" s="55">
        <f t="shared" si="39"/>
        <v>53337.56460706666</v>
      </c>
      <c r="U123" s="55">
        <f t="shared" si="39"/>
        <v>52421.53570426666</v>
      </c>
      <c r="V123" s="55">
        <f t="shared" si="39"/>
        <v>50874.58511666667</v>
      </c>
      <c r="W123" s="55">
        <f t="shared" si="39"/>
        <v>53743.155687466664</v>
      </c>
      <c r="X123" s="55">
        <f t="shared" si="39"/>
        <v>56261.31798613333</v>
      </c>
      <c r="Y123" s="55">
        <f t="shared" si="39"/>
        <v>56849.92990746666</v>
      </c>
      <c r="Z123" s="55">
        <f t="shared" si="39"/>
        <v>55997.36119706667</v>
      </c>
      <c r="AA123" s="55">
        <f t="shared" si="39"/>
        <v>51305.92859479999</v>
      </c>
      <c r="AB123" s="55">
        <f t="shared" si="39"/>
        <v>50698.92104346667</v>
      </c>
      <c r="AC123" s="55">
        <f t="shared" si="39"/>
        <v>46871.0956428</v>
      </c>
      <c r="AD123" s="55">
        <f t="shared" si="39"/>
        <v>47484.54008759999</v>
      </c>
      <c r="AE123" s="55">
        <f>(AE35*0.5)</f>
        <v>47237.138437866655</v>
      </c>
    </row>
    <row r="124" spans="1:31" ht="12.75">
      <c r="A124" s="4"/>
      <c r="B124" s="4"/>
      <c r="C124" s="57" t="s">
        <v>95</v>
      </c>
      <c r="D124" s="54">
        <v>0.000959214583810053</v>
      </c>
      <c r="E124" s="56"/>
      <c r="F124" s="55">
        <f aca="true" t="shared" si="40" ref="F124:F132">(F146*$D124)*10^6</f>
        <v>22719.23830708986</v>
      </c>
      <c r="G124" s="55">
        <f aca="true" t="shared" si="41" ref="G124:AD124">(G146*$D124)*10^6</f>
        <v>21078.928994340626</v>
      </c>
      <c r="H124" s="55">
        <f t="shared" si="41"/>
        <v>15126.906415400945</v>
      </c>
      <c r="I124" s="55">
        <f t="shared" si="41"/>
        <v>13577.251062231526</v>
      </c>
      <c r="J124" s="55">
        <f t="shared" si="41"/>
        <v>13211.872915373098</v>
      </c>
      <c r="K124" s="55">
        <f t="shared" si="41"/>
        <v>11283.027856380295</v>
      </c>
      <c r="L124" s="55">
        <f t="shared" si="41"/>
        <v>16335.291060221254</v>
      </c>
      <c r="M124" s="55">
        <f t="shared" si="41"/>
        <v>16647.18084921048</v>
      </c>
      <c r="N124" s="55">
        <f t="shared" si="41"/>
        <v>17014.819068040368</v>
      </c>
      <c r="O124" s="55">
        <f t="shared" si="41"/>
        <v>18593.855352532282</v>
      </c>
      <c r="P124" s="55">
        <f t="shared" si="41"/>
        <v>16642.409592965007</v>
      </c>
      <c r="Q124" s="55">
        <f t="shared" si="41"/>
        <v>14304.742813712537</v>
      </c>
      <c r="R124" s="55">
        <f t="shared" si="41"/>
        <v>18045.662572504585</v>
      </c>
      <c r="S124" s="55">
        <f t="shared" si="41"/>
        <v>16776.004899905452</v>
      </c>
      <c r="T124" s="55">
        <f t="shared" si="41"/>
        <v>19060.68557125454</v>
      </c>
      <c r="U124" s="55">
        <f t="shared" si="41"/>
        <v>17846.525211886987</v>
      </c>
      <c r="V124" s="55">
        <f t="shared" si="41"/>
        <v>22935.200651342166</v>
      </c>
      <c r="W124" s="55">
        <f t="shared" si="41"/>
        <v>25665.868683420373</v>
      </c>
      <c r="X124" s="55">
        <f t="shared" si="41"/>
        <v>27944.27137972931</v>
      </c>
      <c r="Y124" s="55">
        <f t="shared" si="41"/>
        <v>24024.554883659115</v>
      </c>
      <c r="Z124" s="55">
        <f t="shared" si="41"/>
        <v>29357.82023977025</v>
      </c>
      <c r="AA124" s="55">
        <f t="shared" si="41"/>
        <v>23624.522314100544</v>
      </c>
      <c r="AB124" s="55">
        <f t="shared" si="41"/>
        <v>27875.464773289226</v>
      </c>
      <c r="AC124" s="55">
        <f t="shared" si="41"/>
        <v>29330.197149593576</v>
      </c>
      <c r="AD124" s="55">
        <f t="shared" si="41"/>
        <v>35860.54678636116</v>
      </c>
      <c r="AE124" s="55">
        <f aca="true" t="shared" si="42" ref="AE124:AE132">(AE146*$D124)*10^6</f>
        <v>33431.472683825</v>
      </c>
    </row>
    <row r="125" spans="1:31" ht="12.75">
      <c r="A125" s="4"/>
      <c r="B125" s="4"/>
      <c r="C125" s="57" t="s">
        <v>96</v>
      </c>
      <c r="D125" s="54">
        <v>0.000959214583810053</v>
      </c>
      <c r="E125" s="52"/>
      <c r="F125" s="55">
        <f t="shared" si="40"/>
        <v>30130.235280451485</v>
      </c>
      <c r="G125" s="55">
        <f aca="true" t="shared" si="43" ref="G125:AD125">(G147*$D125)*10^6</f>
        <v>25528.863998658122</v>
      </c>
      <c r="H125" s="55">
        <f t="shared" si="43"/>
        <v>18307.59664919331</v>
      </c>
      <c r="I125" s="55">
        <f t="shared" si="43"/>
        <v>17952.827578203964</v>
      </c>
      <c r="J125" s="55">
        <f t="shared" si="43"/>
        <v>16489.609497197856</v>
      </c>
      <c r="K125" s="55">
        <f t="shared" si="43"/>
        <v>17726.192258706218</v>
      </c>
      <c r="L125" s="55">
        <f t="shared" si="43"/>
        <v>21407.330163592076</v>
      </c>
      <c r="M125" s="55">
        <f t="shared" si="43"/>
        <v>19481.645247215565</v>
      </c>
      <c r="N125" s="55">
        <f t="shared" si="43"/>
        <v>20457.66892502595</v>
      </c>
      <c r="O125" s="55">
        <f t="shared" si="43"/>
        <v>19136.276736527856</v>
      </c>
      <c r="P125" s="55">
        <f t="shared" si="43"/>
        <v>26450.119187130134</v>
      </c>
      <c r="Q125" s="55">
        <f t="shared" si="43"/>
        <v>29024.238597560554</v>
      </c>
      <c r="R125" s="55">
        <f t="shared" si="43"/>
        <v>28575.872608957594</v>
      </c>
      <c r="S125" s="55">
        <f t="shared" si="43"/>
        <v>29612.999945568565</v>
      </c>
      <c r="T125" s="55">
        <f t="shared" si="43"/>
        <v>29422.332010944232</v>
      </c>
      <c r="U125" s="55">
        <f t="shared" si="43"/>
        <v>28102.165976185745</v>
      </c>
      <c r="V125" s="55">
        <f t="shared" si="43"/>
        <v>25598.34642584247</v>
      </c>
      <c r="W125" s="55">
        <f t="shared" si="43"/>
        <v>30215.24907663043</v>
      </c>
      <c r="X125" s="55">
        <f t="shared" si="43"/>
        <v>28721.58133678533</v>
      </c>
      <c r="Y125" s="55">
        <f t="shared" si="43"/>
        <v>28457.548129482795</v>
      </c>
      <c r="Z125" s="55">
        <f t="shared" si="43"/>
        <v>25335.539377191206</v>
      </c>
      <c r="AA125" s="55">
        <f t="shared" si="43"/>
        <v>23241.053044649703</v>
      </c>
      <c r="AB125" s="55">
        <f t="shared" si="43"/>
        <v>22174.906572128577</v>
      </c>
      <c r="AC125" s="55">
        <f t="shared" si="43"/>
        <v>24536.491512986184</v>
      </c>
      <c r="AD125" s="55">
        <f t="shared" si="43"/>
        <v>27347.05552229863</v>
      </c>
      <c r="AE125" s="55">
        <f t="shared" si="42"/>
        <v>24838.33133278946</v>
      </c>
    </row>
    <row r="126" spans="1:31" ht="12.75">
      <c r="A126" s="4"/>
      <c r="B126" s="4"/>
      <c r="C126" s="57" t="s">
        <v>97</v>
      </c>
      <c r="D126" s="54">
        <v>0.000959214583810053</v>
      </c>
      <c r="E126" s="52"/>
      <c r="F126" s="55">
        <f t="shared" si="40"/>
        <v>4528.697916049383</v>
      </c>
      <c r="G126" s="55">
        <f aca="true" t="shared" si="44" ref="G126:AD126">(G148*$D126)*10^6</f>
        <v>2106.4948661728395</v>
      </c>
      <c r="H126" s="55">
        <f t="shared" si="44"/>
        <v>2197.5417955555554</v>
      </c>
      <c r="I126" s="55">
        <f t="shared" si="44"/>
        <v>2706.2812938271604</v>
      </c>
      <c r="J126" s="55">
        <f t="shared" si="44"/>
        <v>3418.9895624691358</v>
      </c>
      <c r="K126" s="55">
        <f t="shared" si="44"/>
        <v>3729.0812148148143</v>
      </c>
      <c r="L126" s="55">
        <f t="shared" si="44"/>
        <v>-101.6897636279793</v>
      </c>
      <c r="M126" s="55">
        <f t="shared" si="44"/>
        <v>2585.4488640286427</v>
      </c>
      <c r="N126" s="55">
        <f t="shared" si="44"/>
        <v>1665.7957038781926</v>
      </c>
      <c r="O126" s="55">
        <f t="shared" si="44"/>
        <v>1241.9356908799953</v>
      </c>
      <c r="P126" s="55">
        <f t="shared" si="44"/>
        <v>1048.8545665471663</v>
      </c>
      <c r="Q126" s="55">
        <f t="shared" si="44"/>
        <v>1084.7441033892972</v>
      </c>
      <c r="R126" s="55">
        <f t="shared" si="44"/>
        <v>555.4737688809888</v>
      </c>
      <c r="S126" s="55">
        <f t="shared" si="44"/>
        <v>1401.0648338857693</v>
      </c>
      <c r="T126" s="55">
        <f t="shared" si="44"/>
        <v>1079.1566400444417</v>
      </c>
      <c r="U126" s="55">
        <f t="shared" si="44"/>
        <v>1977.1995553132454</v>
      </c>
      <c r="V126" s="55">
        <f t="shared" si="44"/>
        <v>0</v>
      </c>
      <c r="W126" s="55">
        <f t="shared" si="44"/>
        <v>103.70176281744753</v>
      </c>
      <c r="X126" s="55">
        <f t="shared" si="44"/>
        <v>0</v>
      </c>
      <c r="Y126" s="55">
        <f t="shared" si="44"/>
        <v>790.8042649981949</v>
      </c>
      <c r="Z126" s="55">
        <f t="shared" si="44"/>
        <v>620.3198750854357</v>
      </c>
      <c r="AA126" s="55">
        <f t="shared" si="44"/>
        <v>1762.5742049761297</v>
      </c>
      <c r="AB126" s="55">
        <f t="shared" si="44"/>
        <v>2848.001229310752</v>
      </c>
      <c r="AC126" s="55">
        <f t="shared" si="44"/>
        <v>2907.589601975304</v>
      </c>
      <c r="AD126" s="55">
        <f t="shared" si="44"/>
        <v>3130.477214814824</v>
      </c>
      <c r="AE126" s="55">
        <f t="shared" si="42"/>
        <v>3333.8547713580306</v>
      </c>
    </row>
    <row r="127" spans="1:31" ht="12.75">
      <c r="A127" s="4"/>
      <c r="B127" s="4"/>
      <c r="C127" s="57" t="s">
        <v>98</v>
      </c>
      <c r="D127" s="54">
        <v>0.000959214583810053</v>
      </c>
      <c r="E127" s="52"/>
      <c r="F127" s="55">
        <f t="shared" si="40"/>
        <v>7007.999117908345</v>
      </c>
      <c r="G127" s="55">
        <f aca="true" t="shared" si="45" ref="G127:AD127">(G149*$D127)*10^6</f>
        <v>8489.562898492897</v>
      </c>
      <c r="H127" s="55">
        <f t="shared" si="45"/>
        <v>6850.812125063031</v>
      </c>
      <c r="I127" s="55">
        <f t="shared" si="45"/>
        <v>2857.9540361611903</v>
      </c>
      <c r="J127" s="55">
        <f t="shared" si="45"/>
        <v>4584.95465537223</v>
      </c>
      <c r="K127" s="55">
        <f t="shared" si="45"/>
        <v>4550.294616111848</v>
      </c>
      <c r="L127" s="55">
        <f t="shared" si="45"/>
        <v>4082.2260000528763</v>
      </c>
      <c r="M127" s="55">
        <f t="shared" si="45"/>
        <v>7070.891531222124</v>
      </c>
      <c r="N127" s="55">
        <f t="shared" si="45"/>
        <v>7292.822366532577</v>
      </c>
      <c r="O127" s="55">
        <f t="shared" si="45"/>
        <v>6659.997797015578</v>
      </c>
      <c r="P127" s="55">
        <f t="shared" si="45"/>
        <v>8717.302659551922</v>
      </c>
      <c r="Q127" s="55">
        <f t="shared" si="45"/>
        <v>7494.110507679145</v>
      </c>
      <c r="R127" s="55">
        <f t="shared" si="45"/>
        <v>11319.24058062607</v>
      </c>
      <c r="S127" s="55">
        <f t="shared" si="45"/>
        <v>6048.670820968616</v>
      </c>
      <c r="T127" s="55">
        <f t="shared" si="45"/>
        <v>6680.139173449886</v>
      </c>
      <c r="U127" s="55">
        <f t="shared" si="45"/>
        <v>6493.684855163406</v>
      </c>
      <c r="V127" s="55">
        <f t="shared" si="45"/>
        <v>7256.455856746988</v>
      </c>
      <c r="W127" s="55">
        <f t="shared" si="45"/>
        <v>5764.438477281061</v>
      </c>
      <c r="X127" s="55">
        <f t="shared" si="45"/>
        <v>10467.237338913199</v>
      </c>
      <c r="Y127" s="55">
        <f t="shared" si="45"/>
        <v>13898.092404129298</v>
      </c>
      <c r="Z127" s="55">
        <f t="shared" si="45"/>
        <v>6891.19457971698</v>
      </c>
      <c r="AA127" s="55">
        <f t="shared" si="45"/>
        <v>10165.957434717218</v>
      </c>
      <c r="AB127" s="55">
        <f t="shared" si="45"/>
        <v>9408.942984110616</v>
      </c>
      <c r="AC127" s="55">
        <f t="shared" si="45"/>
        <v>7885.888098446759</v>
      </c>
      <c r="AD127" s="55">
        <f t="shared" si="45"/>
        <v>12042.20120275569</v>
      </c>
      <c r="AE127" s="55">
        <f t="shared" si="42"/>
        <v>11213.229175111246</v>
      </c>
    </row>
    <row r="128" spans="1:31" ht="12.75">
      <c r="A128" s="1"/>
      <c r="B128" s="1"/>
      <c r="C128" s="57" t="s">
        <v>99</v>
      </c>
      <c r="D128" s="54">
        <v>0.000959214583810053</v>
      </c>
      <c r="E128" s="51"/>
      <c r="F128" s="55">
        <f t="shared" si="40"/>
        <v>0</v>
      </c>
      <c r="G128" s="55">
        <f aca="true" t="shared" si="46" ref="G128:AD128">(G150*$D128)*10^6</f>
        <v>0</v>
      </c>
      <c r="H128" s="55">
        <f t="shared" si="46"/>
        <v>0</v>
      </c>
      <c r="I128" s="55">
        <f t="shared" si="46"/>
        <v>0</v>
      </c>
      <c r="J128" s="55">
        <f t="shared" si="46"/>
        <v>0</v>
      </c>
      <c r="K128" s="55">
        <f t="shared" si="46"/>
        <v>0</v>
      </c>
      <c r="L128" s="55">
        <f t="shared" si="46"/>
        <v>0</v>
      </c>
      <c r="M128" s="55">
        <f t="shared" si="46"/>
        <v>0</v>
      </c>
      <c r="N128" s="55">
        <f t="shared" si="46"/>
        <v>0</v>
      </c>
      <c r="O128" s="55">
        <f t="shared" si="46"/>
        <v>0</v>
      </c>
      <c r="P128" s="55">
        <f t="shared" si="46"/>
        <v>0</v>
      </c>
      <c r="Q128" s="55">
        <f t="shared" si="46"/>
        <v>0</v>
      </c>
      <c r="R128" s="55">
        <f t="shared" si="46"/>
        <v>0</v>
      </c>
      <c r="S128" s="55">
        <f t="shared" si="46"/>
        <v>0</v>
      </c>
      <c r="T128" s="55">
        <f t="shared" si="46"/>
        <v>0</v>
      </c>
      <c r="U128" s="55">
        <f t="shared" si="46"/>
        <v>0</v>
      </c>
      <c r="V128" s="55">
        <f t="shared" si="46"/>
        <v>0</v>
      </c>
      <c r="W128" s="55">
        <f t="shared" si="46"/>
        <v>0</v>
      </c>
      <c r="X128" s="55">
        <f t="shared" si="46"/>
        <v>0</v>
      </c>
      <c r="Y128" s="55">
        <f t="shared" si="46"/>
        <v>0</v>
      </c>
      <c r="Z128" s="55">
        <f t="shared" si="46"/>
        <v>0</v>
      </c>
      <c r="AA128" s="55">
        <f t="shared" si="46"/>
        <v>0</v>
      </c>
      <c r="AB128" s="55">
        <f t="shared" si="46"/>
        <v>0</v>
      </c>
      <c r="AC128" s="55">
        <f t="shared" si="46"/>
        <v>0</v>
      </c>
      <c r="AD128" s="55">
        <f t="shared" si="46"/>
        <v>0</v>
      </c>
      <c r="AE128" s="55">
        <f t="shared" si="42"/>
        <v>0</v>
      </c>
    </row>
    <row r="129" spans="1:31" ht="12.75">
      <c r="A129" s="4"/>
      <c r="B129" s="4"/>
      <c r="C129" s="57" t="s">
        <v>100</v>
      </c>
      <c r="D129" s="54">
        <v>0.000959214583810053</v>
      </c>
      <c r="E129" s="56"/>
      <c r="F129" s="55">
        <f t="shared" si="40"/>
        <v>2293.1106238260213</v>
      </c>
      <c r="G129" s="55">
        <f aca="true" t="shared" si="47" ref="G129:AD129">(G151*$D129)*10^6</f>
        <v>2538.8561311701314</v>
      </c>
      <c r="H129" s="55">
        <f t="shared" si="47"/>
        <v>1985.253570830528</v>
      </c>
      <c r="I129" s="55">
        <f t="shared" si="47"/>
        <v>2158.471366939883</v>
      </c>
      <c r="J129" s="55">
        <f t="shared" si="47"/>
        <v>2137.638935442364</v>
      </c>
      <c r="K129" s="55">
        <f t="shared" si="47"/>
        <v>2187.40531560038</v>
      </c>
      <c r="L129" s="55">
        <f t="shared" si="47"/>
        <v>2131.4663617533192</v>
      </c>
      <c r="M129" s="55">
        <f t="shared" si="47"/>
        <v>2280.3796809250794</v>
      </c>
      <c r="N129" s="55">
        <f t="shared" si="47"/>
        <v>2365.2525527760117</v>
      </c>
      <c r="O129" s="55">
        <f t="shared" si="47"/>
        <v>2331.3033967895262</v>
      </c>
      <c r="P129" s="55">
        <f t="shared" si="47"/>
        <v>2320.115619954945</v>
      </c>
      <c r="Q129" s="55">
        <f t="shared" si="47"/>
        <v>2447.424897074717</v>
      </c>
      <c r="R129" s="55">
        <f t="shared" si="47"/>
        <v>2595.9524151496908</v>
      </c>
      <c r="S129" s="55">
        <f t="shared" si="47"/>
        <v>2788.8453279523783</v>
      </c>
      <c r="T129" s="55">
        <f t="shared" si="47"/>
        <v>2827.8096836006935</v>
      </c>
      <c r="U129" s="55">
        <f t="shared" si="47"/>
        <v>2828.1954637952335</v>
      </c>
      <c r="V129" s="55">
        <f t="shared" si="47"/>
        <v>3390.671117711951</v>
      </c>
      <c r="W129" s="55">
        <f t="shared" si="47"/>
        <v>3047.7075639659024</v>
      </c>
      <c r="X129" s="55">
        <f t="shared" si="47"/>
        <v>2952.0327003521197</v>
      </c>
      <c r="Y129" s="55">
        <f t="shared" si="47"/>
        <v>2608.297580643058</v>
      </c>
      <c r="Z129" s="55">
        <f t="shared" si="47"/>
        <v>2305.0699666236164</v>
      </c>
      <c r="AA129" s="55">
        <f t="shared" si="47"/>
        <v>2531.9119984854888</v>
      </c>
      <c r="AB129" s="55">
        <f t="shared" si="47"/>
        <v>2241.4153148256423</v>
      </c>
      <c r="AC129" s="55">
        <f t="shared" si="47"/>
        <v>2162.7150180572376</v>
      </c>
      <c r="AD129" s="55">
        <f t="shared" si="47"/>
        <v>2143.0399438651366</v>
      </c>
      <c r="AE129" s="55">
        <f t="shared" si="42"/>
        <v>2185.47637839712</v>
      </c>
    </row>
    <row r="130" spans="3:31" ht="12.75">
      <c r="C130" s="57" t="s">
        <v>101</v>
      </c>
      <c r="D130" s="54">
        <v>0.000959214583810053</v>
      </c>
      <c r="E130" s="52"/>
      <c r="F130" s="55">
        <f t="shared" si="40"/>
        <v>16474.493179080222</v>
      </c>
      <c r="G130" s="55">
        <f aca="true" t="shared" si="48" ref="G130:AD130">(G152*$D130)*10^6</f>
        <v>14575.020884569101</v>
      </c>
      <c r="H130" s="55">
        <f t="shared" si="48"/>
        <v>12826.785822078951</v>
      </c>
      <c r="I130" s="55">
        <f t="shared" si="48"/>
        <v>11492.355530343631</v>
      </c>
      <c r="J130" s="55">
        <f t="shared" si="48"/>
        <v>9879.323680936153</v>
      </c>
      <c r="K130" s="55">
        <f t="shared" si="48"/>
        <v>9985.225753319532</v>
      </c>
      <c r="L130" s="55">
        <f t="shared" si="48"/>
        <v>9579.840374298066</v>
      </c>
      <c r="M130" s="55">
        <f t="shared" si="48"/>
        <v>9624.58791724775</v>
      </c>
      <c r="N130" s="55">
        <f t="shared" si="48"/>
        <v>11689.48934731169</v>
      </c>
      <c r="O130" s="55">
        <f t="shared" si="48"/>
        <v>10737.064945513011</v>
      </c>
      <c r="P130" s="55">
        <f t="shared" si="48"/>
        <v>9673.908031408731</v>
      </c>
      <c r="Q130" s="55">
        <f t="shared" si="48"/>
        <v>10725.109944539185</v>
      </c>
      <c r="R130" s="55">
        <f t="shared" si="48"/>
        <v>7044.785869939884</v>
      </c>
      <c r="S130" s="55">
        <f t="shared" si="48"/>
        <v>6670.053721507727</v>
      </c>
      <c r="T130" s="55">
        <f t="shared" si="48"/>
        <v>7450.236405955714</v>
      </c>
      <c r="U130" s="55">
        <f t="shared" si="48"/>
        <v>6840.661080980532</v>
      </c>
      <c r="V130" s="55">
        <f t="shared" si="48"/>
        <v>6276.892173293275</v>
      </c>
      <c r="W130" s="55">
        <f t="shared" si="48"/>
        <v>6888.108071185647</v>
      </c>
      <c r="X130" s="55">
        <f t="shared" si="48"/>
        <v>8385.206065385768</v>
      </c>
      <c r="Y130" s="55">
        <f t="shared" si="48"/>
        <v>7867.41770393579</v>
      </c>
      <c r="Z130" s="55">
        <f t="shared" si="48"/>
        <v>8397.899640386262</v>
      </c>
      <c r="AA130" s="55">
        <f t="shared" si="48"/>
        <v>8823.371031451125</v>
      </c>
      <c r="AB130" s="55">
        <f t="shared" si="48"/>
        <v>9483.817721167914</v>
      </c>
      <c r="AC130" s="55">
        <f t="shared" si="48"/>
        <v>8893.03875151476</v>
      </c>
      <c r="AD130" s="55">
        <f t="shared" si="48"/>
        <v>8028.161976620785</v>
      </c>
      <c r="AE130" s="55">
        <f t="shared" si="42"/>
        <v>7983.444839544202</v>
      </c>
    </row>
    <row r="131" spans="3:31" ht="12.75">
      <c r="C131" s="57" t="s">
        <v>102</v>
      </c>
      <c r="D131" s="54">
        <v>0.000959214583810053</v>
      </c>
      <c r="E131" s="52"/>
      <c r="F131" s="55">
        <f t="shared" si="40"/>
        <v>817.4402702864676</v>
      </c>
      <c r="G131" s="55">
        <f aca="true" t="shared" si="49" ref="G131:AD131">(G153*$D131)*10^6</f>
        <v>817.4402702864676</v>
      </c>
      <c r="H131" s="55">
        <f t="shared" si="49"/>
        <v>817.4402702864676</v>
      </c>
      <c r="I131" s="55">
        <f t="shared" si="49"/>
        <v>835.2380025753295</v>
      </c>
      <c r="J131" s="55">
        <f t="shared" si="49"/>
        <v>853.4232362953537</v>
      </c>
      <c r="K131" s="55">
        <f t="shared" si="49"/>
        <v>872.0044083280894</v>
      </c>
      <c r="L131" s="55">
        <f t="shared" si="49"/>
        <v>570.674139629229</v>
      </c>
      <c r="M131" s="55">
        <f t="shared" si="49"/>
        <v>373.4717055685214</v>
      </c>
      <c r="N131" s="55">
        <f t="shared" si="49"/>
        <v>244.41464081565377</v>
      </c>
      <c r="O131" s="55">
        <f t="shared" si="49"/>
        <v>245.76951683560125</v>
      </c>
      <c r="P131" s="55">
        <f t="shared" si="49"/>
        <v>247.1319034082035</v>
      </c>
      <c r="Q131" s="55">
        <f t="shared" si="49"/>
        <v>248.5018421670861</v>
      </c>
      <c r="R131" s="55">
        <f t="shared" si="49"/>
        <v>245.6769299710893</v>
      </c>
      <c r="S131" s="55">
        <f t="shared" si="49"/>
        <v>242.8841307318637</v>
      </c>
      <c r="T131" s="55">
        <f t="shared" si="49"/>
        <v>240.12307939664987</v>
      </c>
      <c r="U131" s="55">
        <f t="shared" si="49"/>
        <v>282.2723433332959</v>
      </c>
      <c r="V131" s="55">
        <f t="shared" si="49"/>
        <v>324.42160726994183</v>
      </c>
      <c r="W131" s="55">
        <f t="shared" si="49"/>
        <v>366.5708712065879</v>
      </c>
      <c r="X131" s="55">
        <f t="shared" si="49"/>
        <v>408.7201351432338</v>
      </c>
      <c r="Y131" s="55">
        <f t="shared" si="49"/>
        <v>408.7201351432338</v>
      </c>
      <c r="Z131" s="55">
        <f t="shared" si="49"/>
        <v>408.7201351432338</v>
      </c>
      <c r="AA131" s="55">
        <f t="shared" si="49"/>
        <v>408.7201351432338</v>
      </c>
      <c r="AB131" s="55">
        <f t="shared" si="49"/>
        <v>408.7201351432338</v>
      </c>
      <c r="AC131" s="55">
        <f t="shared" si="49"/>
        <v>408.7201351432338</v>
      </c>
      <c r="AD131" s="55">
        <f t="shared" si="49"/>
        <v>408.7201351432338</v>
      </c>
      <c r="AE131" s="55">
        <f t="shared" si="42"/>
        <v>408.7201351432338</v>
      </c>
    </row>
    <row r="132" spans="1:31" ht="12.75">
      <c r="A132" s="4"/>
      <c r="B132" s="4"/>
      <c r="C132" s="57" t="s">
        <v>103</v>
      </c>
      <c r="D132" s="54">
        <v>0.000959214583810053</v>
      </c>
      <c r="E132" s="52"/>
      <c r="F132" s="55">
        <f t="shared" si="40"/>
        <v>1663.1641831934955</v>
      </c>
      <c r="G132" s="55">
        <f aca="true" t="shared" si="50" ref="G132:AD132">(G154*$D132)*10^6</f>
        <v>1663.1641831934955</v>
      </c>
      <c r="H132" s="55">
        <f t="shared" si="50"/>
        <v>1663.1641831934955</v>
      </c>
      <c r="I132" s="55">
        <f t="shared" si="50"/>
        <v>1663.1641831934955</v>
      </c>
      <c r="J132" s="55">
        <f t="shared" si="50"/>
        <v>1663.1641831934955</v>
      </c>
      <c r="K132" s="55">
        <f t="shared" si="50"/>
        <v>1664.5897524933757</v>
      </c>
      <c r="L132" s="55">
        <f t="shared" si="50"/>
        <v>1407.8994671832281</v>
      </c>
      <c r="M132" s="55">
        <f t="shared" si="50"/>
        <v>1190.7924500470606</v>
      </c>
      <c r="N132" s="55">
        <f t="shared" si="50"/>
        <v>1007.1647103653182</v>
      </c>
      <c r="O132" s="55">
        <f t="shared" si="50"/>
        <v>1341.7270049493118</v>
      </c>
      <c r="P132" s="55">
        <f t="shared" si="50"/>
        <v>1787.4249735748501</v>
      </c>
      <c r="Q132" s="55">
        <f t="shared" si="50"/>
        <v>2381.175920566459</v>
      </c>
      <c r="R132" s="55">
        <f t="shared" si="50"/>
        <v>2212.728037933636</v>
      </c>
      <c r="S132" s="55">
        <f t="shared" si="50"/>
        <v>2056.1964059727648</v>
      </c>
      <c r="T132" s="55">
        <f t="shared" si="50"/>
        <v>1910.7380516060127</v>
      </c>
      <c r="U132" s="55">
        <f t="shared" si="50"/>
        <v>1967.6420261595617</v>
      </c>
      <c r="V132" s="55">
        <f t="shared" si="50"/>
        <v>2024.546000713111</v>
      </c>
      <c r="W132" s="55">
        <f t="shared" si="50"/>
        <v>2081.4499752666593</v>
      </c>
      <c r="X132" s="55">
        <f t="shared" si="50"/>
        <v>2138.3539498202085</v>
      </c>
      <c r="Y132" s="55">
        <f t="shared" si="50"/>
        <v>2138.3539498202085</v>
      </c>
      <c r="Z132" s="55">
        <f t="shared" si="50"/>
        <v>2138.3539498202085</v>
      </c>
      <c r="AA132" s="55">
        <f t="shared" si="50"/>
        <v>2138.3539498202085</v>
      </c>
      <c r="AB132" s="55">
        <f t="shared" si="50"/>
        <v>1663.1641831934955</v>
      </c>
      <c r="AC132" s="55">
        <f t="shared" si="50"/>
        <v>1663.1641831934955</v>
      </c>
      <c r="AD132" s="55">
        <f t="shared" si="50"/>
        <v>1663.1641831934955</v>
      </c>
      <c r="AE132" s="55">
        <f t="shared" si="42"/>
        <v>1663.1641831934955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90581.76713373333</v>
      </c>
      <c r="G133" s="55">
        <f aca="true" t="shared" si="51" ref="G133:AD133">(G34*0.5)</f>
        <v>86871.43702453333</v>
      </c>
      <c r="H133" s="55">
        <f t="shared" si="51"/>
        <v>79219.45978319999</v>
      </c>
      <c r="I133" s="55">
        <f t="shared" si="51"/>
        <v>82940.65991933332</v>
      </c>
      <c r="J133" s="55">
        <f t="shared" si="51"/>
        <v>88445.610176</v>
      </c>
      <c r="K133" s="55">
        <f t="shared" si="51"/>
        <v>82428.35377626665</v>
      </c>
      <c r="L133" s="55">
        <f t="shared" si="51"/>
        <v>80596.47371159999</v>
      </c>
      <c r="M133" s="55">
        <f t="shared" si="51"/>
        <v>91118.91210839999</v>
      </c>
      <c r="N133" s="55">
        <f t="shared" si="51"/>
        <v>87869.65496759998</v>
      </c>
      <c r="O133" s="55">
        <f t="shared" si="51"/>
        <v>90126.90322386666</v>
      </c>
      <c r="P133" s="55">
        <f t="shared" si="51"/>
        <v>92747.42166506666</v>
      </c>
      <c r="Q133" s="55">
        <f t="shared" si="51"/>
        <v>82973.26072346666</v>
      </c>
      <c r="R133" s="55">
        <f t="shared" si="51"/>
        <v>84594.00608119999</v>
      </c>
      <c r="S133" s="55">
        <f t="shared" si="51"/>
        <v>86138.68388546666</v>
      </c>
      <c r="T133" s="55">
        <f t="shared" si="51"/>
        <v>90032.20367093332</v>
      </c>
      <c r="U133" s="55">
        <f t="shared" si="51"/>
        <v>88485.97332373331</v>
      </c>
      <c r="V133" s="55">
        <f t="shared" si="51"/>
        <v>85874.76976906665</v>
      </c>
      <c r="W133" s="55">
        <f t="shared" si="51"/>
        <v>90716.82983439999</v>
      </c>
      <c r="X133" s="55">
        <f t="shared" si="51"/>
        <v>94967.41037519998</v>
      </c>
      <c r="Y133" s="55">
        <f t="shared" si="51"/>
        <v>95960.97180266665</v>
      </c>
      <c r="Z133" s="55">
        <f t="shared" si="51"/>
        <v>94521.85912546665</v>
      </c>
      <c r="AA133" s="55">
        <f t="shared" si="51"/>
        <v>86602.8645372</v>
      </c>
      <c r="AB133" s="55">
        <f t="shared" si="51"/>
        <v>85578.25262213332</v>
      </c>
      <c r="AC133" s="55">
        <f t="shared" si="51"/>
        <v>79116.99825773333</v>
      </c>
      <c r="AD133" s="55">
        <f t="shared" si="51"/>
        <v>80152.47574693333</v>
      </c>
      <c r="AE133" s="55">
        <f>(AE34*0.5)</f>
        <v>79734.86915679999</v>
      </c>
    </row>
    <row r="134" spans="1:31" ht="12.75">
      <c r="A134" s="1"/>
      <c r="B134" s="1"/>
      <c r="C134" s="59" t="s">
        <v>69</v>
      </c>
      <c r="D134" s="54">
        <v>0.000959214583810053</v>
      </c>
      <c r="E134" s="51"/>
      <c r="F134" s="55">
        <f>(F156*$D134)*10^6</f>
        <v>9517.4205960362</v>
      </c>
      <c r="G134" s="55">
        <f aca="true" t="shared" si="52" ref="G134:AD134">(G156*$D134)*10^6</f>
        <v>10300.77901915924</v>
      </c>
      <c r="H134" s="55">
        <f t="shared" si="52"/>
        <v>9254.587792155502</v>
      </c>
      <c r="I134" s="55">
        <f t="shared" si="52"/>
        <v>10895.214280428754</v>
      </c>
      <c r="J134" s="55">
        <f t="shared" si="52"/>
        <v>11522.736205655905</v>
      </c>
      <c r="K134" s="55">
        <f t="shared" si="52"/>
        <v>11344.59988090615</v>
      </c>
      <c r="L134" s="55">
        <f t="shared" si="52"/>
        <v>12213.81372933593</v>
      </c>
      <c r="M134" s="55">
        <f t="shared" si="52"/>
        <v>13700.473969742923</v>
      </c>
      <c r="N134" s="55">
        <f t="shared" si="52"/>
        <v>14625.043370370373</v>
      </c>
      <c r="O134" s="55">
        <f t="shared" si="52"/>
        <v>15490.087069380348</v>
      </c>
      <c r="P134" s="55">
        <f t="shared" si="52"/>
        <v>13690.31999313714</v>
      </c>
      <c r="Q134" s="55">
        <f t="shared" si="52"/>
        <v>13694.775187306723</v>
      </c>
      <c r="R134" s="55">
        <f t="shared" si="52"/>
        <v>12163.93209452715</v>
      </c>
      <c r="S134" s="55">
        <f t="shared" si="52"/>
        <v>14223.39211482675</v>
      </c>
      <c r="T134" s="55">
        <f t="shared" si="52"/>
        <v>17595.85550003596</v>
      </c>
      <c r="U134" s="55">
        <f t="shared" si="52"/>
        <v>17695.449816546017</v>
      </c>
      <c r="V134" s="55">
        <f t="shared" si="52"/>
        <v>17785.854230611796</v>
      </c>
      <c r="W134" s="55">
        <f t="shared" si="52"/>
        <v>19068.940733503267</v>
      </c>
      <c r="X134" s="55">
        <f t="shared" si="52"/>
        <v>21028.875389348355</v>
      </c>
      <c r="Y134" s="55">
        <f t="shared" si="52"/>
        <v>21583.15381986824</v>
      </c>
      <c r="Z134" s="55">
        <f t="shared" si="52"/>
        <v>21701.911106552077</v>
      </c>
      <c r="AA134" s="55">
        <f t="shared" si="52"/>
        <v>20298.511278032118</v>
      </c>
      <c r="AB134" s="55">
        <f t="shared" si="52"/>
        <v>16966.872269307605</v>
      </c>
      <c r="AC134" s="55">
        <f t="shared" si="52"/>
        <v>17142.207956561244</v>
      </c>
      <c r="AD134" s="55">
        <f t="shared" si="52"/>
        <v>18085.75284758719</v>
      </c>
      <c r="AE134" s="55">
        <f>(AE156*$D134)*10^6</f>
        <v>18256.452336220544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v>1981</v>
      </c>
      <c r="H138" s="60">
        <v>1982</v>
      </c>
      <c r="I138" s="60">
        <v>1983</v>
      </c>
      <c r="J138" s="60">
        <v>1984</v>
      </c>
      <c r="K138" s="60">
        <v>1985</v>
      </c>
      <c r="L138" s="60">
        <v>1986</v>
      </c>
      <c r="M138" s="60">
        <v>1987</v>
      </c>
      <c r="N138" s="60">
        <v>1988</v>
      </c>
      <c r="O138" s="60">
        <v>1989</v>
      </c>
      <c r="P138" s="60">
        <v>1990</v>
      </c>
      <c r="Q138" s="60">
        <v>1991</v>
      </c>
      <c r="R138" s="60">
        <v>1992</v>
      </c>
      <c r="S138" s="60">
        <v>1993</v>
      </c>
      <c r="T138" s="60">
        <v>1994</v>
      </c>
      <c r="U138" s="60">
        <v>1995</v>
      </c>
      <c r="V138" s="60">
        <v>1996</v>
      </c>
      <c r="W138" s="60">
        <v>1997</v>
      </c>
      <c r="X138" s="60">
        <v>1998</v>
      </c>
      <c r="Y138" s="60">
        <v>1999</v>
      </c>
      <c r="Z138" s="60">
        <v>2000</v>
      </c>
      <c r="AA138" s="60">
        <v>2001</v>
      </c>
      <c r="AB138" s="60">
        <v>2002</v>
      </c>
      <c r="AC138" s="60">
        <v>2003</v>
      </c>
      <c r="AD138" s="60">
        <v>2004</v>
      </c>
      <c r="AE138" s="60">
        <f>AD138+1</f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2008-06-05T12:58:22Z</dcterms:modified>
  <cp:category/>
  <cp:version/>
  <cp:contentType/>
  <cp:contentStatus/>
</cp:coreProperties>
</file>