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tabRatio="935" activeTab="0"/>
  </bookViews>
  <sheets>
    <sheet name="Instructions" sheetId="1" r:id="rId1"/>
    <sheet name="Cost Reimbursable ECC Template" sheetId="2" r:id="rId2"/>
    <sheet name="Indirect Rate Calc Template" sheetId="3" r:id="rId3"/>
    <sheet name="Subcontractor Summary Template" sheetId="4" r:id="rId4"/>
    <sheet name="Sample Cost Reimbursable ECC" sheetId="5" r:id="rId5"/>
    <sheet name="Sample Subcontractor Summary " sheetId="6" r:id="rId6"/>
    <sheet name="Sample University ECC" sheetId="7" r:id="rId7"/>
    <sheet name="ECC Pivot Table Sample" sheetId="8" r:id="rId8"/>
    <sheet name="Geneal Ledger Detail Sample" sheetId="9" r:id="rId9"/>
  </sheets>
  <definedNames>
    <definedName name="_xlnm._FilterDatabase" localSheetId="8" hidden="1">'Geneal Ledger Detail Sample'!$A$1:$J$45</definedName>
    <definedName name="_xlnm.Print_Area" localSheetId="6">'Sample University ECC'!$A$1:$R$49</definedName>
  </definedNames>
  <calcPr fullCalcOnLoad="1"/>
  <pivotCaches>
    <pivotCache cacheId="1" r:id="rId10"/>
  </pivotCaches>
</workbook>
</file>

<file path=xl/comments5.xml><?xml version="1.0" encoding="utf-8"?>
<comments xmlns="http://schemas.openxmlformats.org/spreadsheetml/2006/main">
  <authors>
    <author>towen</author>
    <author>Terry Owen</author>
  </authors>
  <commentList>
    <comment ref="C34" authorId="0">
      <text>
        <r>
          <rPr>
            <sz val="10"/>
            <rFont val="Arial"/>
            <family val="2"/>
          </rPr>
          <t xml:space="preserve">As negotiated in your contract. </t>
        </r>
        <r>
          <rPr>
            <sz val="8"/>
            <rFont val="Tahoma"/>
            <family val="0"/>
          </rPr>
          <t xml:space="preserve">
</t>
        </r>
      </text>
    </comment>
    <comment ref="A25" authorId="1">
      <text>
        <r>
          <rPr>
            <sz val="8"/>
            <rFont val="Tahoma"/>
            <family val="0"/>
          </rPr>
          <t>In this example, G&amp;A is applied to Direct Material, Direct Travel and Subcontracts. See your contract for applicability and allowcability.</t>
        </r>
      </text>
    </comment>
  </commentList>
</comments>
</file>

<file path=xl/sharedStrings.xml><?xml version="1.0" encoding="utf-8"?>
<sst xmlns="http://schemas.openxmlformats.org/spreadsheetml/2006/main" count="501" uniqueCount="223">
  <si>
    <t>Faculty Salary</t>
  </si>
  <si>
    <t>GRA Salary</t>
  </si>
  <si>
    <t>GTA Fringe</t>
  </si>
  <si>
    <t>GRA Fringe</t>
  </si>
  <si>
    <t>Faculty Fringe</t>
  </si>
  <si>
    <t>Jones, Sam</t>
  </si>
  <si>
    <t>Smith, Jim</t>
  </si>
  <si>
    <t>Smith John</t>
  </si>
  <si>
    <t>Smith, John</t>
  </si>
  <si>
    <t>ABC Book</t>
  </si>
  <si>
    <t>Indirect Costs</t>
  </si>
  <si>
    <t>Jun</t>
  </si>
  <si>
    <t>Jul</t>
  </si>
  <si>
    <t>Sep</t>
  </si>
  <si>
    <t>Nov</t>
  </si>
  <si>
    <t>Dec</t>
  </si>
  <si>
    <t>Jan</t>
  </si>
  <si>
    <t>Feb</t>
  </si>
  <si>
    <t>Mar</t>
  </si>
  <si>
    <t>2005 Total</t>
  </si>
  <si>
    <t>2006 Total</t>
  </si>
  <si>
    <t>FY 2005</t>
  </si>
  <si>
    <t>Total all FYs</t>
  </si>
  <si>
    <t>11354-3</t>
  </si>
  <si>
    <t>Smith Jim</t>
  </si>
  <si>
    <t>COMMON CARRIER</t>
  </si>
  <si>
    <t>HOURLY</t>
  </si>
  <si>
    <t>MISC TRAVEL</t>
  </si>
  <si>
    <t>OBJECT CODE</t>
  </si>
  <si>
    <t>Contract Number: 1234  Project # 0000-0001</t>
  </si>
  <si>
    <t>Comments</t>
  </si>
  <si>
    <t>Accounting Period</t>
  </si>
  <si>
    <t>Direct Materials</t>
  </si>
  <si>
    <t xml:space="preserve">     If you made no payments or have chosen to net any audit findings at the close-out of your contract, please state this in the "Comments" section.</t>
  </si>
  <si>
    <t xml:space="preserve">     and report any credits you received as a result of findings in your favor. </t>
  </si>
  <si>
    <t>For use on Cost Reimbursable type contracts</t>
  </si>
  <si>
    <t>Total Costs</t>
  </si>
  <si>
    <t>(1) Refer to the Cost Reimbursable Electronic Cost Claim Instructions for assistance in filling this out.</t>
  </si>
  <si>
    <t>(2) Provide indirect rate substantiation as discussed in the Cost Reimbursable Electronic Cost Claim Instructions if you are claiming any indirect rates.</t>
  </si>
  <si>
    <t xml:space="preserve">Period of Performance: </t>
  </si>
  <si>
    <t>Fee @</t>
  </si>
  <si>
    <t>Direct Material Handling Rate @</t>
  </si>
  <si>
    <t>ABC University Cost Claim</t>
  </si>
  <si>
    <t>Graduate Assistants</t>
  </si>
  <si>
    <t>Supplies/Materials</t>
  </si>
  <si>
    <t>Tuition/Fees</t>
  </si>
  <si>
    <t>Other Direct Costs</t>
  </si>
  <si>
    <t>Subcontracts</t>
  </si>
  <si>
    <t>ABC Company</t>
  </si>
  <si>
    <t>Contract Number:  54321</t>
  </si>
  <si>
    <t>Period of Performance: 1/1/01-01/01/06</t>
  </si>
  <si>
    <t>Contract Ceiling Amount: $1,000</t>
  </si>
  <si>
    <t>Contract Number: 1234  Acct. # 0000-0001</t>
  </si>
  <si>
    <t>Period of Performance: 01/01/01-01/01/06</t>
  </si>
  <si>
    <t xml:space="preserve">Contract Ceiling Amount: $1,000 </t>
  </si>
  <si>
    <t xml:space="preserve">Send to: snlaudit@sandia.gov </t>
  </si>
  <si>
    <t>Total Claimed</t>
  </si>
  <si>
    <t>Total per General Ledger</t>
  </si>
  <si>
    <t>GL Acct. Number</t>
  </si>
  <si>
    <t>Indirect Rate</t>
  </si>
  <si>
    <t>Domestic Direct Travel</t>
  </si>
  <si>
    <t>Foreign Direct Travel</t>
  </si>
  <si>
    <t>Fee Withheld (if applicable)</t>
  </si>
  <si>
    <t>Consultants</t>
  </si>
  <si>
    <t>Temp. Labor</t>
  </si>
  <si>
    <r>
      <t xml:space="preserve">Enter amounts as recorded on your </t>
    </r>
    <r>
      <rPr>
        <b/>
        <u val="single"/>
        <sz val="10"/>
        <color indexed="10"/>
        <rFont val="Arial"/>
        <family val="2"/>
      </rPr>
      <t>General Ledger</t>
    </r>
    <r>
      <rPr>
        <b/>
        <sz val="10"/>
        <color indexed="10"/>
        <rFont val="Arial"/>
        <family val="2"/>
      </rPr>
      <t xml:space="preserve"> (make any corrections in the adjustment row with comments)</t>
    </r>
  </si>
  <si>
    <t xml:space="preserve">Please fill out one cost claim template for each auditable contract that you have with Sandia National Laboratories. </t>
  </si>
  <si>
    <t>(3) In the "Credits/Payments resulting from prior audit adjustments" column, report any payments you made to Sandia as a result of audit findings in Sandia's favor</t>
  </si>
  <si>
    <t>Total Amount Claimed</t>
  </si>
  <si>
    <t xml:space="preserve">On-Site Direct Labor </t>
  </si>
  <si>
    <t>Off-Site Direct Labor</t>
  </si>
  <si>
    <t>On-Site Direct Labor Overhead</t>
  </si>
  <si>
    <t>Off-Site Direct Labor Overhead</t>
  </si>
  <si>
    <t xml:space="preserve">On-Site G&amp;A @ </t>
  </si>
  <si>
    <t>Off-Site G&amp;A@</t>
  </si>
  <si>
    <t>Adjustments by Cost Element</t>
  </si>
  <si>
    <t>Adjustments by Month</t>
  </si>
  <si>
    <t>(4) The adjustments by month should agree with the Adjustments by Cost Elements.</t>
  </si>
  <si>
    <t>Total Per General Ledger</t>
  </si>
  <si>
    <t>booked in FY 2006</t>
  </si>
  <si>
    <t>FY 2006</t>
  </si>
  <si>
    <t>Prior audit adjustment for FY 2005</t>
  </si>
  <si>
    <t>Capital Equipment</t>
  </si>
  <si>
    <t>Non-Capital Equipment</t>
  </si>
  <si>
    <t>Account Title</t>
  </si>
  <si>
    <t>Fee (if applicable)</t>
  </si>
  <si>
    <t>Cost Structure - see Samples</t>
  </si>
  <si>
    <t>Month/Year</t>
  </si>
  <si>
    <t xml:space="preserve">Contract Number:  </t>
  </si>
  <si>
    <t xml:space="preserve">Contract Ceiling Amount: </t>
  </si>
  <si>
    <t>Contractor Name</t>
  </si>
  <si>
    <t>This is a Sample University ECC - (These numbers serve only as an example)</t>
  </si>
  <si>
    <t>Use the "Cost Reimbursable ECC Template" Sheet</t>
  </si>
  <si>
    <t>This is a Sample Cost Reimbursable ECC - (These numbers serve only as an example)</t>
  </si>
  <si>
    <t>Contractor's Name</t>
  </si>
  <si>
    <t>the rate sheets that your cognizant agency provided, as well as a contact name and phone number at the agency.</t>
  </si>
  <si>
    <t>Expenses for the entire company</t>
  </si>
  <si>
    <t>Indirect Rate Calculation</t>
  </si>
  <si>
    <t>GL Acct. #</t>
  </si>
  <si>
    <t>Indirect Pool Expenses</t>
  </si>
  <si>
    <t>FY 20XX</t>
  </si>
  <si>
    <t>Total Expenses</t>
  </si>
  <si>
    <t>Total Unallowble Costs</t>
  </si>
  <si>
    <t>Total Allowable Indirect Pool</t>
  </si>
  <si>
    <t xml:space="preserve">Indirect Base </t>
  </si>
  <si>
    <t>Total Indirect Base</t>
  </si>
  <si>
    <t>Indirect Rates (Total Pool Expenses/Base)</t>
  </si>
  <si>
    <r>
      <t>If you have a cognizant agency such as DCAA, ONR, DHHS, that sets your rates, DO NOT FILL OUT THIS Sheet</t>
    </r>
    <r>
      <rPr>
        <b/>
        <sz val="10"/>
        <color indexed="10"/>
        <rFont val="Arial"/>
        <family val="2"/>
      </rPr>
      <t xml:space="preserve">. Please provide us with copies of </t>
    </r>
  </si>
  <si>
    <t>Account Name</t>
  </si>
  <si>
    <t>less: Unallowable Costs</t>
  </si>
  <si>
    <r>
      <t xml:space="preserve">Indirect Calculation by </t>
    </r>
    <r>
      <rPr>
        <b/>
        <u val="single"/>
        <sz val="10"/>
        <rFont val="Arial"/>
        <family val="2"/>
      </rPr>
      <t>Contractor's</t>
    </r>
    <r>
      <rPr>
        <b/>
        <sz val="10"/>
        <rFont val="Arial"/>
        <family val="2"/>
      </rPr>
      <t xml:space="preserve"> Fiscal Year</t>
    </r>
  </si>
  <si>
    <t>Complete a rate calculation sheet for each indirect rate.</t>
  </si>
  <si>
    <t>Summary of Subcontractor/Consultant/Temp Labor Charges</t>
  </si>
  <si>
    <t>Dollar Amount</t>
  </si>
  <si>
    <t>Subcontractor A</t>
  </si>
  <si>
    <t>Subcontractor B</t>
  </si>
  <si>
    <t>Subcontractor C</t>
  </si>
  <si>
    <t>Subtotal</t>
  </si>
  <si>
    <t>Consultant A</t>
  </si>
  <si>
    <t>Consultant B</t>
  </si>
  <si>
    <t>Temp A</t>
  </si>
  <si>
    <t>Temp B</t>
  </si>
  <si>
    <t>Total Charges</t>
  </si>
  <si>
    <t>This is a Sample "Summary of Subcontractor/Consultant/Temp Labor Charges" - (These numbers serve only as an example)</t>
  </si>
  <si>
    <t>Use the "Subcontractor Summary Template" Sheet</t>
  </si>
  <si>
    <t>Total Charges need to reconcile to the total Subcontractor/Consultant/Temp Labor Charges on your ECC.</t>
  </si>
  <si>
    <t>During an audit, a detailed ECC may be required for any of the subcontractors/consultants/temp labor listed above.</t>
  </si>
  <si>
    <t>Hourly Employees</t>
  </si>
  <si>
    <t>Academic/Faculty Salaries</t>
  </si>
  <si>
    <t>Academic/Faculty Fringe</t>
  </si>
  <si>
    <t>Graduate Assistants Fringe</t>
  </si>
  <si>
    <t>Hourly Employees Fringe</t>
  </si>
  <si>
    <t>F&amp;A @ 20% Other</t>
  </si>
  <si>
    <t>Faculty Science Lab</t>
  </si>
  <si>
    <t>Grand Total</t>
  </si>
  <si>
    <t>Total</t>
  </si>
  <si>
    <t>Month</t>
  </si>
  <si>
    <t>Aug</t>
  </si>
  <si>
    <t>Oct</t>
  </si>
  <si>
    <t>DESCRIPTION</t>
  </si>
  <si>
    <t>REF.</t>
  </si>
  <si>
    <t>REV/EXP</t>
  </si>
  <si>
    <t>GRA SALARY</t>
  </si>
  <si>
    <t>GRA FRINGE</t>
  </si>
  <si>
    <t>FACULTY SALARY</t>
  </si>
  <si>
    <t>FACULTY FRINGE</t>
  </si>
  <si>
    <t>OSET MISC TRAVEL</t>
  </si>
  <si>
    <t>OSET PER DIEM</t>
  </si>
  <si>
    <t>LD TELEPHONE CHARGE</t>
  </si>
  <si>
    <t>FAC &amp; ADM CHARGE</t>
  </si>
  <si>
    <t>5511-3</t>
  </si>
  <si>
    <t>5504-2</t>
  </si>
  <si>
    <t>11354-2</t>
  </si>
  <si>
    <t>T879174</t>
  </si>
  <si>
    <t>T878951</t>
  </si>
  <si>
    <t>A724726</t>
  </si>
  <si>
    <t>T421423</t>
  </si>
  <si>
    <t>T355720</t>
  </si>
  <si>
    <t>T819047</t>
  </si>
  <si>
    <t>GTA FRINGE</t>
  </si>
  <si>
    <t>BOOKS/PERIOD/SUBSCRIP</t>
  </si>
  <si>
    <t>Contract #</t>
  </si>
  <si>
    <t xml:space="preserve">FY </t>
  </si>
  <si>
    <t>TRANSACTION DATE</t>
  </si>
  <si>
    <t>Sum of REV/EXP</t>
  </si>
  <si>
    <t xml:space="preserve">F&amp;A </t>
  </si>
  <si>
    <t>Cost Category</t>
  </si>
  <si>
    <t>Travel</t>
  </si>
  <si>
    <t>Materials/Services</t>
  </si>
  <si>
    <t xml:space="preserve"> Sandia National Laboratories</t>
  </si>
  <si>
    <t>Contract Audit</t>
  </si>
  <si>
    <t xml:space="preserve">ECC Instructions </t>
  </si>
  <si>
    <t>Cost Reimbursable Type Contracts</t>
  </si>
  <si>
    <t>User Information:</t>
  </si>
  <si>
    <t>Step by Step Instructions for Cost Reimbursable Electronic Cost Claim (ECC):</t>
  </si>
  <si>
    <t>Step by step instructions for filling out the Cost Reimbursable contract type ECC template are as follows:</t>
  </si>
  <si>
    <t>Unallowable Costs</t>
  </si>
  <si>
    <t>Indirect Rates</t>
  </si>
  <si>
    <t>When Do I Need to Submit a Cost Claim?</t>
  </si>
  <si>
    <t>Where Do I Send It?</t>
  </si>
  <si>
    <t>Send ECCs via e-mail to: snlaudit@sandia.gov</t>
  </si>
  <si>
    <t xml:space="preserve">Fax indirect rate sheets to 844-9728 attention Contract Audit Department. </t>
  </si>
  <si>
    <r>
      <t>·</t>
    </r>
    <r>
      <rPr>
        <sz val="7"/>
        <rFont val="Times New Roman"/>
        <family val="1"/>
      </rPr>
      <t xml:space="preserve">        </t>
    </r>
    <r>
      <rPr>
        <sz val="12"/>
        <rFont val="Arial"/>
        <family val="2"/>
      </rPr>
      <t>Company Name: Insert the name of your company, university, laboratory, etc.</t>
    </r>
  </si>
  <si>
    <r>
      <t>·</t>
    </r>
    <r>
      <rPr>
        <sz val="7"/>
        <rFont val="Times New Roman"/>
        <family val="1"/>
      </rPr>
      <t xml:space="preserve">        </t>
    </r>
    <r>
      <rPr>
        <sz val="12"/>
        <rFont val="Arial"/>
        <family val="2"/>
      </rPr>
      <t>Contract Number: Insert the contract number shown on the SNL contract cover page. You may also include in parentheses, your own unique contractor number if one has been assigned to it.</t>
    </r>
  </si>
  <si>
    <r>
      <t>·</t>
    </r>
    <r>
      <rPr>
        <sz val="7"/>
        <rFont val="Times New Roman"/>
        <family val="1"/>
      </rPr>
      <t xml:space="preserve">        </t>
    </r>
    <r>
      <rPr>
        <sz val="12"/>
        <rFont val="Arial"/>
        <family val="2"/>
      </rPr>
      <t>Fiscal Year: Insert your entity’s fiscal year to which the claimed costs apply.</t>
    </r>
  </si>
  <si>
    <r>
      <t>·</t>
    </r>
    <r>
      <rPr>
        <sz val="7"/>
        <rFont val="Times New Roman"/>
        <family val="1"/>
      </rPr>
      <t xml:space="preserve">        </t>
    </r>
    <r>
      <rPr>
        <sz val="12"/>
        <rFont val="Arial"/>
        <family val="2"/>
      </rPr>
      <t>Month: Insert the month of the year. The first month listed should be the first month of your fiscal year. For example, business entities with a June 30 FYE would show July as the first month.</t>
    </r>
  </si>
  <si>
    <r>
      <t>·</t>
    </r>
    <r>
      <rPr>
        <sz val="7"/>
        <rFont val="Times New Roman"/>
        <family val="1"/>
      </rPr>
      <t xml:space="preserve">        </t>
    </r>
    <r>
      <rPr>
        <sz val="12"/>
        <rFont val="Arial"/>
        <family val="2"/>
      </rPr>
      <t>Direct Materials: List the actual direct material costs for each accounting period.</t>
    </r>
  </si>
  <si>
    <r>
      <t>·</t>
    </r>
    <r>
      <rPr>
        <sz val="7"/>
        <rFont val="Times New Roman"/>
        <family val="1"/>
      </rPr>
      <t xml:space="preserve">        </t>
    </r>
    <r>
      <rPr>
        <sz val="12"/>
        <rFont val="Arial"/>
        <family val="2"/>
      </rPr>
      <t>Direct Travel: List applicable travel charges for each accounting period.</t>
    </r>
  </si>
  <si>
    <r>
      <t>·</t>
    </r>
    <r>
      <rPr>
        <sz val="7"/>
        <rFont val="Times New Roman"/>
        <family val="1"/>
      </rPr>
      <t xml:space="preserve">        </t>
    </r>
    <r>
      <rPr>
        <sz val="12"/>
        <rFont val="Arial"/>
        <family val="2"/>
      </rPr>
      <t>Total Costs: Total of all costs claimed.</t>
    </r>
  </si>
  <si>
    <r>
      <t>·</t>
    </r>
    <r>
      <rPr>
        <sz val="7"/>
        <rFont val="Times New Roman"/>
        <family val="1"/>
      </rPr>
      <t xml:space="preserve">        </t>
    </r>
    <r>
      <rPr>
        <sz val="12"/>
        <rFont val="Arial"/>
        <family val="2"/>
      </rPr>
      <t>Fee: Total amount of fee earned at the rate specified in your contract.</t>
    </r>
  </si>
  <si>
    <r>
      <t>·</t>
    </r>
    <r>
      <rPr>
        <sz val="7"/>
        <rFont val="Times New Roman"/>
        <family val="1"/>
      </rPr>
      <t xml:space="preserve">        </t>
    </r>
    <r>
      <rPr>
        <sz val="12"/>
        <rFont val="Arial"/>
        <family val="2"/>
      </rPr>
      <t>Fee Withheld: Amount of fee earned that has not yet been billed.</t>
    </r>
  </si>
  <si>
    <r>
      <t>·</t>
    </r>
    <r>
      <rPr>
        <sz val="7"/>
        <rFont val="Times New Roman"/>
        <family val="1"/>
      </rPr>
      <t xml:space="preserve">        </t>
    </r>
    <r>
      <rPr>
        <sz val="12"/>
        <rFont val="Arial"/>
        <family val="2"/>
      </rPr>
      <t>Amount per General Ledger: Amount of costs associated with the contract and booked to your General Ledger (G/L).</t>
    </r>
  </si>
  <si>
    <r>
      <t>·</t>
    </r>
    <r>
      <rPr>
        <sz val="7"/>
        <rFont val="Times New Roman"/>
        <family val="1"/>
      </rPr>
      <t xml:space="preserve">        </t>
    </r>
    <r>
      <rPr>
        <sz val="12"/>
        <rFont val="Arial"/>
        <family val="2"/>
      </rPr>
      <t>Total Amount Claimed: This amount should equal the amount shown “Per the General Ledger,” plus or minus any adjustments due to prior audit findings, and plus or minus any “Adjustments” as a result of errors or omissions.</t>
    </r>
  </si>
  <si>
    <r>
      <t>·</t>
    </r>
    <r>
      <rPr>
        <sz val="7"/>
        <rFont val="Times New Roman"/>
        <family val="1"/>
      </rPr>
      <t xml:space="preserve">        </t>
    </r>
    <r>
      <rPr>
        <sz val="12"/>
        <rFont val="Arial"/>
        <family val="2"/>
      </rPr>
      <t>Comments: Use this column to describe any adjustments or other important aspects of your electronic cost claim.</t>
    </r>
  </si>
  <si>
    <r>
      <t xml:space="preserve">Additional information and points of contact may be found at the Contract Audit website at:                                                               </t>
    </r>
    <r>
      <rPr>
        <u val="single"/>
        <sz val="12"/>
        <color indexed="12"/>
        <rFont val="Arial"/>
        <family val="2"/>
      </rPr>
      <t xml:space="preserve"> http://www.sandia.gov/bus-ops/scm/Contractor/ContractAudit.html</t>
    </r>
  </si>
  <si>
    <t>The following information does not supercede any statute, regulation or policy that is, was or will be in effect. It is designed as a tool to answer general questions that are commonly posed by contractors that are subject to audits from the Sandia Contract Audit Department, Organization 12820 (hereinafter, Contract Audit). For specific questions pertaining to your contract, contact the appropriate Sandia Contracting Representative (SCR) listed on your contract.</t>
  </si>
  <si>
    <r>
      <t>For universities and other educational institutions</t>
    </r>
    <r>
      <rPr>
        <sz val="12"/>
        <rFont val="Arial"/>
        <family val="2"/>
      </rPr>
      <t xml:space="preserve">, we have provided an “Example University Claim.” The primary difference between the requirements for a business and an educational institution is that faculty salaries and student salaries (or wages) and associated fringe costs must be segregated. This facilitates the correct application of labor overhead rates. It is imperative that the correct overhead rates are used with the appropriate cost bases. In addition, on-site, off-site, and other F&amp;A costs must be segregated according to their rates and basis. In lieu of completing the Sandia ECC template, universities may submit their cost claim in the form of an MS Excel pivot table, in the same structure as the Sandia cost claim template, created from their general ledger transaction detail. An example is included in the Sandia ECC template. Regardless if you choose to use the Sandia ECC template or create an ECC using a pivot table, </t>
    </r>
    <r>
      <rPr>
        <b/>
        <sz val="12"/>
        <rFont val="Arial"/>
        <family val="2"/>
      </rPr>
      <t>the general ledger detail must be submitted with the ECC</t>
    </r>
    <r>
      <rPr>
        <sz val="12"/>
        <rFont val="Arial"/>
        <family val="2"/>
      </rPr>
      <t>.</t>
    </r>
  </si>
  <si>
    <r>
      <t xml:space="preserve">All ECCs should be submitted in a single Excel workbook with separate worksheets for each contract.  There should be a separate submission for each fiscal year. If templates or examples have not previously been provided they are available at </t>
    </r>
    <r>
      <rPr>
        <u val="single"/>
        <sz val="12"/>
        <color indexed="12"/>
        <rFont val="Arial"/>
        <family val="2"/>
      </rPr>
      <t>http://www.sandia.gov/bus-ops/scm/Contractor/ContractAudit.html</t>
    </r>
  </si>
  <si>
    <r>
      <t>·</t>
    </r>
    <r>
      <rPr>
        <sz val="7"/>
        <rFont val="Times New Roman"/>
        <family val="1"/>
      </rPr>
      <t xml:space="preserve">        </t>
    </r>
    <r>
      <rPr>
        <sz val="12"/>
        <rFont val="Arial"/>
        <family val="2"/>
      </rPr>
      <t>Period of Performance: Insert the current period of performance beginning and ending dates from your contract. The period of performance end dates (POP end) routinely change so it is important that you refer to the most recent contract revision or amendment.</t>
    </r>
  </si>
  <si>
    <r>
      <t>·</t>
    </r>
    <r>
      <rPr>
        <sz val="7"/>
        <rFont val="Times New Roman"/>
        <family val="1"/>
      </rPr>
      <t xml:space="preserve">        </t>
    </r>
    <r>
      <rPr>
        <sz val="12"/>
        <rFont val="Arial"/>
        <family val="2"/>
      </rPr>
      <t>Contract Ceiling Amount:  The maximum authorized amount that may be billed to the contract can be found in your contract document. Use the most recent revised or amended amount. Contact your Sandia Contracting Representative (SCR) if you have any questions.</t>
    </r>
  </si>
  <si>
    <r>
      <t>·</t>
    </r>
    <r>
      <rPr>
        <sz val="7"/>
        <rFont val="Times New Roman"/>
        <family val="1"/>
      </rPr>
      <t xml:space="preserve">        </t>
    </r>
    <r>
      <rPr>
        <sz val="12"/>
        <rFont val="Arial"/>
        <family val="2"/>
      </rPr>
      <t>Indirect Rate: Insert the rate, if any, which you applied to your direct costs. This column may be used to calculate the amount of indirect costs claimed, by multiplying the appropriate rate times the applicable direct cost(s). Please see the “Indirect Rate” section below in this document for additional information.</t>
    </r>
  </si>
  <si>
    <r>
      <t>·</t>
    </r>
    <r>
      <rPr>
        <sz val="7"/>
        <rFont val="Times New Roman"/>
        <family val="1"/>
      </rPr>
      <t xml:space="preserve">        </t>
    </r>
    <r>
      <rPr>
        <sz val="12"/>
        <rFont val="Arial"/>
        <family val="2"/>
      </rPr>
      <t>Direct Labor: Insert actual direct labor costs by major labor cost category for each accounting period. Segregate university professor and professional labor from student labor. Examples of major labor cost categories would be Engineer III, Geologist I, Machinist IV, and Systems Analyst II. Insert zeros if direct labor is not charged to the contract.</t>
    </r>
  </si>
  <si>
    <r>
      <t>·</t>
    </r>
    <r>
      <rPr>
        <sz val="7"/>
        <rFont val="Times New Roman"/>
        <family val="1"/>
      </rPr>
      <t xml:space="preserve">        </t>
    </r>
    <r>
      <rPr>
        <sz val="12"/>
        <rFont val="Arial"/>
        <family val="2"/>
      </rPr>
      <t>Direct Labor Overhead: Insert the overhead rates associated with your claimed direct labor charges if this are being claimed and billed. If there is more than one direct labor overhead rate used, list them separately. Examples include: Off-site direct labor overhead, on-site direct labor overhead, overtime direct labor overhead. All claimed indirect rates must be allowable, allocable, and audited or approved by your cognizant agency. Please see the “Indirect Rate” section below in this document for additional information.</t>
    </r>
  </si>
  <si>
    <r>
      <t>·</t>
    </r>
    <r>
      <rPr>
        <sz val="7"/>
        <rFont val="Times New Roman"/>
        <family val="1"/>
      </rPr>
      <t xml:space="preserve">        </t>
    </r>
    <r>
      <rPr>
        <sz val="12"/>
        <rFont val="Arial"/>
        <family val="2"/>
      </rPr>
      <t>Direct Material Handling Rate: If you are claiming a direct material-handling rate, show that separately. All claimed indirect rates must be allowable, allocable, and audited or approved by your cognizant agency. Please see the “Indirect Rate” section below in this document for additional information.</t>
    </r>
  </si>
  <si>
    <r>
      <t>·</t>
    </r>
    <r>
      <rPr>
        <sz val="7"/>
        <rFont val="Times New Roman"/>
        <family val="1"/>
      </rPr>
      <t xml:space="preserve">        </t>
    </r>
    <r>
      <rPr>
        <sz val="12"/>
        <rFont val="Arial"/>
        <family val="2"/>
      </rPr>
      <t>G&amp;A (General and Administrative Rate): Insert amounts claimed for G&amp;A. All claimed indirect rates must be allowable, allocable, and audited or approved by your cognizant agency. Please see the “Indirect Rate” section below in this document for additional information.</t>
    </r>
  </si>
  <si>
    <r>
      <t>·</t>
    </r>
    <r>
      <rPr>
        <sz val="7"/>
        <rFont val="Times New Roman"/>
        <family val="1"/>
      </rPr>
      <t xml:space="preserve">        </t>
    </r>
    <r>
      <rPr>
        <sz val="12"/>
        <rFont val="Arial"/>
        <family val="2"/>
      </rPr>
      <t xml:space="preserve">Subcontracts/Consultant/Temporary Labor: List the costs associated with these items.  </t>
    </r>
    <r>
      <rPr>
        <b/>
        <i/>
        <sz val="12"/>
        <rFont val="Arial"/>
        <family val="2"/>
      </rPr>
      <t>If these charges account for more than 10% of all contract charges, the contractor is responsible for providing to Sandia, a cost claim that has been prepared by the subcontractor, consultant or temporary labor provider showing their claimed charges associated with the contract.</t>
    </r>
    <r>
      <rPr>
        <sz val="12"/>
        <rFont val="Arial"/>
        <family val="2"/>
      </rPr>
      <t xml:space="preserve"> These shall be submitted concurrently with your (the prime contractor’s) cost claim using the same or similar format. Subcontractor’s, Consultants and temporary Labor providers are also subject to audit.</t>
    </r>
  </si>
  <si>
    <r>
      <t>·</t>
    </r>
    <r>
      <rPr>
        <sz val="7"/>
        <rFont val="Times New Roman"/>
        <family val="1"/>
      </rPr>
      <t xml:space="preserve">        </t>
    </r>
    <r>
      <rPr>
        <sz val="12"/>
        <rFont val="Arial"/>
        <family val="2"/>
      </rPr>
      <t>Other Direct Costs (ODCs): For any other direct costs that you are claiming, segregate those costs accordingly. Some examples may include: Licensing fees, equipment leases, shipping and handling, taxes, etc. Feel free to add additional columns if deemed necessary for major cost categories which are unique to your contract.</t>
    </r>
  </si>
  <si>
    <r>
      <t>·</t>
    </r>
    <r>
      <rPr>
        <sz val="7"/>
        <rFont val="Times New Roman"/>
        <family val="1"/>
      </rPr>
      <t xml:space="preserve">        </t>
    </r>
    <r>
      <rPr>
        <sz val="12"/>
        <rFont val="Arial"/>
        <family val="2"/>
      </rPr>
      <t>Invoice/Credits/Payments Resulting from prior audit adjustments: If the contract(s) that you are submitting cost claim information for has (have) been previously audited, it is very important that you include amounts you billed to Sandia and/or amounts you paid to Sandia, i.e., issuing a check or credit memo to Sandia, reducing an invoice amount, etc., as a result of prior audit findings. These amounts should be reported separately from your regular invoice amounts in the appropriate column of the cost claim template. The check, invoice or credit number and date should be clearly identified. Use the column marked “Invoice /Credits/Payments…” to report these amounts. Use the “Comments” column to explain the origin of each. Omission of this information could result in a bill back or payment errors when the contract is closed out.</t>
    </r>
  </si>
  <si>
    <r>
      <t>·</t>
    </r>
    <r>
      <rPr>
        <sz val="7"/>
        <rFont val="Times New Roman"/>
        <family val="1"/>
      </rPr>
      <t xml:space="preserve">        </t>
    </r>
    <r>
      <rPr>
        <sz val="12"/>
        <rFont val="Arial"/>
        <family val="2"/>
      </rPr>
      <t>Adjustments: Include any amounts that you have over billed or under billed to Sandia and discovered subsequent to the billings. This could be due to errors or omissions. This is an opportunity to claim any corrections noted as part of your review.</t>
    </r>
  </si>
  <si>
    <t>Costs that are expressly unallowable per the FAR and other regulations, or costs mutually agreed to be unallowable must be excluded from any billing, claim or proposal. This includes direct as well as indirect costs. Costs that were incurred in conjunction with contract execution, which are unallowable, whether they are part of any base or pool must be identified and listed on the “Schedule of Unallowable Costs.” Regardless of whether any of these costs were claimed or billed, these costs must be included on the schedule. Note on the schedule if you had previously claimed these costs. Refer to FAR part 31 or your contract terms and conditions for more information on unallowable costs. These templates and instructions are available at our website.</t>
  </si>
  <si>
    <t>Proposed indirect rates must be part of, supported by, and consistent with the established accounting system. We apply indirect rates where applicable and appropriate and this is often dictated by the contract terms and conditions. The federal agency with which a contractor has the most business is generally responsible for auditing indirect rates and is referred to as the “cognizant agency.”</t>
  </si>
  <si>
    <t xml:space="preserve">If Sandia is the cognizant agency and you are claiming and billing indirect rates, then an indirect rate cost claim is required in conjunction with your Cost Reimbursable ECC. The Indirect Rate ECC template and instructions are available on our website.   </t>
  </si>
  <si>
    <r>
      <t xml:space="preserve">If Sandia is not the cognizant agency, it is not required that you provide the information for the rate calculation. The latest rates as set forth by a contractor’s cognizant agency (i.e., the Defense Contract Audit Agency, Department of Health &amp; Human Services, Office of Naval Research, or other) will be accepted.  </t>
    </r>
    <r>
      <rPr>
        <u val="single"/>
        <sz val="12"/>
        <rFont val="Arial"/>
        <family val="2"/>
      </rPr>
      <t>A contractor is required to provide the latest rate report(s) from the cognizant agency as part of their cost claim.</t>
    </r>
    <r>
      <rPr>
        <sz val="12"/>
        <rFont val="Arial"/>
        <family val="2"/>
      </rPr>
      <t xml:space="preserve">  The rate report sheets may be faxed to our fax number below or e-mailed to us. Additionally, please provide the cognizant agency’s contact information including auditor’s name and phone number.</t>
    </r>
  </si>
  <si>
    <t xml:space="preserve">ECCs should be submitted annually for each contract to which Sandia has audit rights. The annual submissions are due 90 days after a contractor’s fiscal year end.  Please note that it is imperative that you check for accuracy and completeness prior to your submission.  </t>
  </si>
  <si>
    <t>Student Employees</t>
  </si>
  <si>
    <t>Student Employee Fringe</t>
  </si>
  <si>
    <t>F&amp;A @ 49% On-Site - Research</t>
  </si>
  <si>
    <t>F&amp;A @ 49% On-Site - Instruction</t>
  </si>
  <si>
    <t>F&amp;A @ 26% Off-Site - Research</t>
  </si>
  <si>
    <t>F&amp;A @ 26% Off-Site - Instruction</t>
  </si>
  <si>
    <t xml:space="preserve">In preparing the ECC we require each contractor reconcile their claim to the general ledger amount to ensure that all costs are properly accounted for. Costs previously claimed/not claimed in error can be adjusted on your claim. </t>
  </si>
  <si>
    <t>Sandia is a multiprogram laboratory operated by Sandia Corporation, a Lockheed Martin Company,</t>
  </si>
  <si>
    <t>for the United States Department of Energy’s National Nuclear Security Administration under Contract DE-AC04-94AL85000.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</si>
</sst>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
    <numFmt numFmtId="167" formatCode="mmmm\ d\,\ yyyy"/>
    <numFmt numFmtId="168" formatCode="0_);\(0\)"/>
    <numFmt numFmtId="169" formatCode="0.00000"/>
    <numFmt numFmtId="170" formatCode="_(&quot;$&quot;* #,##0_);_(&quot;$&quot;* \(#,##0\);_(&quot;$&quot;* &quot;-&quot;??_);_(@_)"/>
    <numFmt numFmtId="171" formatCode="_(* #,##0_);_(* \(#,##0\);_(* \-??_);_(@_)"/>
    <numFmt numFmtId="172" formatCode="_(* #,##0_);_(* \(#,##0\);_(* &quot;-&quot;??_);_(@_)"/>
    <numFmt numFmtId="173" formatCode="_(&quot;$&quot;* #,##0_);_(&quot;$&quot;* \(#,##0\);_(&quot;$&quot;* \-??_);_(@_)"/>
    <numFmt numFmtId="174" formatCode="_(&quot;$&quot;* #,##0.00_);_(&quot;$&quot;* \(#,##0.00\);_(&quot;$&quot;* \-??_);_(@_)"/>
    <numFmt numFmtId="175" formatCode="_(* #,##0.00_);_(* \(#,##0.00\);_(* \-??_);_(@_)"/>
    <numFmt numFmtId="176" formatCode="_(* #,##0.00_);_(* \(#,##0.00\);_(* &quot; &quot;??_);_(@_)"/>
    <numFmt numFmtId="177" formatCode="\=\ \ \ \ \ _(&quot;$&quot;* #,##0.00_);\=\ \ \ \ \ _(&quot;$&quot;* \(#,##0.00\);\=\ \ \ \ \ _(&quot;$&quot;* &quot;-&quot;??_);\=\ \ \ \ \ _(@_)"/>
    <numFmt numFmtId="178" formatCode="_(&quot;$&quot;* #,##0.00_);_(&quot;$&quot;* \(#,##0.00\);_(&quot;$&quot;* &quot; &quot;??_);_(@_)"/>
    <numFmt numFmtId="179" formatCode="_(&quot;$&quot;* #,##0.0_);_(&quot;$&quot;* \(#,##0.0\);_(&quot;$&quot;* &quot;-&quot;??_);_(@_)"/>
  </numFmts>
  <fonts count="47">
    <font>
      <sz val="10"/>
      <name val="Arial"/>
      <family val="0"/>
    </font>
    <font>
      <b/>
      <sz val="10"/>
      <name val="Arial"/>
      <family val="0"/>
    </font>
    <font>
      <i/>
      <sz val="10"/>
      <name val="Arial"/>
      <family val="0"/>
    </font>
    <font>
      <b/>
      <i/>
      <sz val="10"/>
      <name val="Arial"/>
      <family val="0"/>
    </font>
    <font>
      <sz val="12"/>
      <name val="Arial"/>
      <family val="0"/>
    </font>
    <font>
      <b/>
      <sz val="10"/>
      <color indexed="10"/>
      <name val="Arial"/>
      <family val="2"/>
    </font>
    <font>
      <sz val="8"/>
      <name val="Tahoma"/>
      <family val="0"/>
    </font>
    <font>
      <u val="single"/>
      <sz val="10"/>
      <color indexed="12"/>
      <name val="Arial"/>
      <family val="0"/>
    </font>
    <font>
      <u val="single"/>
      <sz val="10"/>
      <color indexed="36"/>
      <name val="Arial"/>
      <family val="0"/>
    </font>
    <font>
      <b/>
      <u val="single"/>
      <sz val="10"/>
      <color indexed="10"/>
      <name val="Arial"/>
      <family val="2"/>
    </font>
    <font>
      <sz val="10"/>
      <name val="Arial Black"/>
      <family val="2"/>
    </font>
    <font>
      <b/>
      <sz val="12"/>
      <name val="Arial"/>
      <family val="2"/>
    </font>
    <font>
      <u val="single"/>
      <sz val="10"/>
      <name val="Arial"/>
      <family val="2"/>
    </font>
    <font>
      <b/>
      <u val="single"/>
      <sz val="10"/>
      <name val="Arial"/>
      <family val="2"/>
    </font>
    <font>
      <sz val="8"/>
      <name val="Arial"/>
      <family val="0"/>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10"/>
      <color indexed="8"/>
      <name val="Arial"/>
      <family val="2"/>
    </font>
    <font>
      <b/>
      <sz val="18"/>
      <name val="Arial"/>
      <family val="2"/>
    </font>
    <font>
      <b/>
      <sz val="14"/>
      <name val="Arial"/>
      <family val="2"/>
    </font>
    <font>
      <b/>
      <i/>
      <u val="single"/>
      <sz val="14"/>
      <name val="Arial"/>
      <family val="2"/>
    </font>
    <font>
      <u val="single"/>
      <sz val="12"/>
      <color indexed="12"/>
      <name val="Arial"/>
      <family val="2"/>
    </font>
    <font>
      <sz val="7"/>
      <name val="Times New Roman"/>
      <family val="1"/>
    </font>
    <font>
      <sz val="12"/>
      <name val="Symbol"/>
      <family val="1"/>
    </font>
    <font>
      <b/>
      <i/>
      <sz val="12"/>
      <name val="Arial"/>
      <family val="2"/>
    </font>
    <font>
      <b/>
      <i/>
      <sz val="14"/>
      <name val="Arial"/>
      <family val="2"/>
    </font>
    <font>
      <sz val="12"/>
      <color indexed="12"/>
      <name val="Arial"/>
      <family val="2"/>
    </font>
    <font>
      <u val="single"/>
      <sz val="12"/>
      <name val="Arial"/>
      <family val="2"/>
    </font>
    <font>
      <b/>
      <sz val="8"/>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ck"/>
    </border>
    <border>
      <left style="thin"/>
      <right style="thin"/>
      <top>
        <color indexed="63"/>
      </top>
      <bottom style="thick"/>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alignment/>
      <protection/>
    </xf>
    <xf numFmtId="0" fontId="16" fillId="0" borderId="0">
      <alignment/>
      <protection/>
    </xf>
    <xf numFmtId="0" fontId="16"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48">
    <xf numFmtId="0" fontId="0" fillId="0" borderId="0" xfId="0" applyAlignment="1">
      <alignment/>
    </xf>
    <xf numFmtId="0" fontId="0" fillId="0" borderId="10" xfId="57" applyFont="1" applyBorder="1">
      <alignment/>
      <protection/>
    </xf>
    <xf numFmtId="0" fontId="5" fillId="0" borderId="10" xfId="57" applyFont="1" applyBorder="1">
      <alignment/>
      <protection/>
    </xf>
    <xf numFmtId="0" fontId="0" fillId="0" borderId="10" xfId="57" applyFont="1" applyFill="1" applyBorder="1" applyAlignment="1">
      <alignment horizontal="center"/>
      <protection/>
    </xf>
    <xf numFmtId="0" fontId="0" fillId="0" borderId="0" xfId="57" applyFont="1" applyFill="1" applyBorder="1" applyAlignment="1">
      <alignment horizontal="center"/>
      <protection/>
    </xf>
    <xf numFmtId="0" fontId="0" fillId="0" borderId="0" xfId="57" applyFont="1" applyFill="1" applyBorder="1">
      <alignment/>
      <protection/>
    </xf>
    <xf numFmtId="0" fontId="0" fillId="0" borderId="10" xfId="57" applyFont="1" applyFill="1" applyBorder="1">
      <alignment/>
      <protection/>
    </xf>
    <xf numFmtId="7" fontId="0" fillId="0" borderId="10" xfId="57" applyNumberFormat="1" applyFont="1" applyFill="1" applyBorder="1" applyProtection="1">
      <alignment/>
      <protection/>
    </xf>
    <xf numFmtId="0" fontId="1" fillId="0" borderId="0" xfId="57" applyFont="1" applyFill="1" applyBorder="1">
      <alignment/>
      <protection/>
    </xf>
    <xf numFmtId="0" fontId="1" fillId="0" borderId="0" xfId="57" applyFont="1" applyFill="1" applyBorder="1" applyAlignment="1">
      <alignment horizontal="center"/>
      <protection/>
    </xf>
    <xf numFmtId="0" fontId="0" fillId="0" borderId="11" xfId="57" applyFont="1" applyFill="1" applyBorder="1" applyAlignment="1">
      <alignment horizontal="center"/>
      <protection/>
    </xf>
    <xf numFmtId="0" fontId="1" fillId="0" borderId="10" xfId="57" applyFont="1" applyFill="1" applyBorder="1" applyAlignment="1">
      <alignment horizontal="left"/>
      <protection/>
    </xf>
    <xf numFmtId="17" fontId="0" fillId="0" borderId="10" xfId="57" applyNumberFormat="1" applyFont="1" applyFill="1" applyBorder="1">
      <alignment/>
      <protection/>
    </xf>
    <xf numFmtId="0" fontId="1" fillId="0" borderId="12" xfId="57" applyFont="1" applyFill="1" applyBorder="1" applyAlignment="1">
      <alignment horizontal="left"/>
      <protection/>
    </xf>
    <xf numFmtId="0" fontId="0" fillId="0" borderId="12" xfId="57" applyFont="1" applyFill="1" applyBorder="1" applyAlignment="1">
      <alignment horizontal="center"/>
      <protection/>
    </xf>
    <xf numFmtId="0" fontId="1" fillId="0" borderId="12" xfId="57" applyFont="1" applyFill="1" applyBorder="1" applyAlignment="1">
      <alignment horizontal="right"/>
      <protection/>
    </xf>
    <xf numFmtId="0" fontId="0" fillId="0" borderId="13" xfId="57" applyFont="1" applyFill="1" applyBorder="1">
      <alignment/>
      <protection/>
    </xf>
    <xf numFmtId="7" fontId="0" fillId="0" borderId="0" xfId="57" applyNumberFormat="1" applyFont="1" applyFill="1" applyBorder="1" applyProtection="1">
      <alignment/>
      <protection/>
    </xf>
    <xf numFmtId="10" fontId="0" fillId="0" borderId="10" xfId="57" applyNumberFormat="1" applyFont="1" applyFill="1" applyBorder="1" applyAlignment="1">
      <alignment horizontal="center"/>
      <protection/>
    </xf>
    <xf numFmtId="7" fontId="0" fillId="0" borderId="0" xfId="57" applyNumberFormat="1" applyFont="1" applyFill="1" applyBorder="1" applyAlignment="1" applyProtection="1">
      <alignment wrapText="1"/>
      <protection/>
    </xf>
    <xf numFmtId="10" fontId="0" fillId="0" borderId="10" xfId="61" applyNumberFormat="1" applyFont="1" applyFill="1" applyBorder="1" applyAlignment="1">
      <alignment horizontal="center"/>
    </xf>
    <xf numFmtId="7" fontId="0" fillId="0" borderId="10" xfId="57" applyNumberFormat="1" applyFont="1" applyFill="1" applyBorder="1">
      <alignment/>
      <protection/>
    </xf>
    <xf numFmtId="0" fontId="5" fillId="0" borderId="10" xfId="57" applyFont="1" applyFill="1" applyBorder="1">
      <alignment/>
      <protection/>
    </xf>
    <xf numFmtId="0" fontId="5" fillId="0" borderId="0" xfId="57" applyFont="1" applyFill="1" applyBorder="1">
      <alignment/>
      <protection/>
    </xf>
    <xf numFmtId="0" fontId="5" fillId="0" borderId="0" xfId="0" applyFont="1" applyFill="1" applyBorder="1" applyAlignment="1">
      <alignment/>
    </xf>
    <xf numFmtId="0" fontId="5" fillId="0" borderId="0" xfId="0" applyFont="1" applyFill="1" applyBorder="1" applyAlignment="1">
      <alignment horizontal="left"/>
    </xf>
    <xf numFmtId="0" fontId="0" fillId="0" borderId="14" xfId="57" applyFont="1" applyFill="1" applyBorder="1" applyAlignment="1">
      <alignment horizontal="center"/>
      <protection/>
    </xf>
    <xf numFmtId="44" fontId="0" fillId="0" borderId="10" xfId="44" applyFont="1" applyFill="1" applyBorder="1" applyAlignment="1">
      <alignment/>
    </xf>
    <xf numFmtId="7" fontId="0" fillId="24" borderId="10" xfId="57" applyNumberFormat="1" applyFont="1" applyFill="1" applyBorder="1">
      <alignment/>
      <protection/>
    </xf>
    <xf numFmtId="7" fontId="0" fillId="24" borderId="10" xfId="57" applyNumberFormat="1" applyFont="1" applyFill="1" applyBorder="1" applyProtection="1">
      <alignment/>
      <protection/>
    </xf>
    <xf numFmtId="43" fontId="0" fillId="0" borderId="10" xfId="57" applyNumberFormat="1" applyFont="1" applyFill="1" applyBorder="1" applyProtection="1">
      <alignment/>
      <protection/>
    </xf>
    <xf numFmtId="7" fontId="0" fillId="0" borderId="13" xfId="57" applyNumberFormat="1" applyFont="1" applyFill="1" applyBorder="1" applyProtection="1">
      <alignment/>
      <protection/>
    </xf>
    <xf numFmtId="0" fontId="10" fillId="0" borderId="0" xfId="57" applyFont="1" applyFill="1" applyBorder="1">
      <alignment/>
      <protection/>
    </xf>
    <xf numFmtId="0" fontId="10" fillId="0" borderId="0" xfId="57" applyFont="1" applyFill="1" applyBorder="1" applyAlignment="1">
      <alignment horizontal="center"/>
      <protection/>
    </xf>
    <xf numFmtId="0" fontId="0" fillId="0" borderId="0" xfId="57" applyFont="1" applyFill="1" applyBorder="1">
      <alignment/>
      <protection/>
    </xf>
    <xf numFmtId="0" fontId="0" fillId="0" borderId="0" xfId="57" applyFont="1" applyFill="1" applyBorder="1" applyAlignment="1">
      <alignment horizontal="center"/>
      <protection/>
    </xf>
    <xf numFmtId="0" fontId="0" fillId="0" borderId="13" xfId="57" applyFont="1" applyFill="1" applyBorder="1" applyAlignment="1">
      <alignment horizontal="center"/>
      <protection/>
    </xf>
    <xf numFmtId="43" fontId="0" fillId="0" borderId="13" xfId="57" applyNumberFormat="1" applyFont="1" applyFill="1" applyBorder="1" applyProtection="1">
      <alignment/>
      <protection/>
    </xf>
    <xf numFmtId="43" fontId="0" fillId="24" borderId="10" xfId="57" applyNumberFormat="1" applyFont="1" applyFill="1" applyBorder="1" applyProtection="1">
      <alignment/>
      <protection/>
    </xf>
    <xf numFmtId="0" fontId="0" fillId="24" borderId="10" xfId="57" applyFont="1" applyFill="1" applyBorder="1">
      <alignment/>
      <protection/>
    </xf>
    <xf numFmtId="43" fontId="0" fillId="0" borderId="11" xfId="57" applyNumberFormat="1" applyFont="1" applyFill="1" applyBorder="1">
      <alignment/>
      <protection/>
    </xf>
    <xf numFmtId="0" fontId="0" fillId="0" borderId="15" xfId="57" applyFont="1" applyFill="1" applyBorder="1" applyAlignment="1">
      <alignment horizontal="center"/>
      <protection/>
    </xf>
    <xf numFmtId="0" fontId="0" fillId="0" borderId="16" xfId="57" applyFont="1" applyFill="1" applyBorder="1" applyAlignment="1">
      <alignment horizontal="center"/>
      <protection/>
    </xf>
    <xf numFmtId="0" fontId="0" fillId="0" borderId="17" xfId="57" applyFont="1" applyFill="1" applyBorder="1">
      <alignment/>
      <protection/>
    </xf>
    <xf numFmtId="0" fontId="0" fillId="0" borderId="17" xfId="57" applyFont="1" applyFill="1" applyBorder="1" applyAlignment="1">
      <alignment horizontal="center" wrapText="1"/>
      <protection/>
    </xf>
    <xf numFmtId="0" fontId="0" fillId="0" borderId="18" xfId="57" applyFont="1" applyFill="1" applyBorder="1" applyAlignment="1">
      <alignment horizontal="center" wrapText="1"/>
      <protection/>
    </xf>
    <xf numFmtId="0" fontId="0" fillId="0" borderId="18" xfId="57" applyFont="1" applyFill="1" applyBorder="1">
      <alignment/>
      <protection/>
    </xf>
    <xf numFmtId="0" fontId="0" fillId="0" borderId="19" xfId="57" applyFont="1" applyFill="1" applyBorder="1" applyAlignment="1">
      <alignment horizontal="center" wrapText="1"/>
      <protection/>
    </xf>
    <xf numFmtId="0" fontId="0" fillId="0" borderId="19" xfId="57" applyFont="1" applyFill="1" applyBorder="1" applyAlignment="1">
      <alignment horizontal="center"/>
      <protection/>
    </xf>
    <xf numFmtId="0" fontId="1" fillId="0" borderId="0" xfId="0" applyFont="1" applyAlignment="1">
      <alignment horizontal="left"/>
    </xf>
    <xf numFmtId="0" fontId="1"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11" fillId="0" borderId="0" xfId="0" applyFont="1" applyFill="1" applyBorder="1" applyAlignment="1">
      <alignment/>
    </xf>
    <xf numFmtId="0" fontId="11" fillId="0" borderId="0" xfId="0" applyFont="1" applyAlignment="1">
      <alignment/>
    </xf>
    <xf numFmtId="0" fontId="0" fillId="0" borderId="0" xfId="0" applyAlignment="1">
      <alignment horizontal="centerContinuous"/>
    </xf>
    <xf numFmtId="0" fontId="1" fillId="0" borderId="0" xfId="0" applyFont="1" applyAlignment="1">
      <alignment horizontal="center"/>
    </xf>
    <xf numFmtId="0" fontId="12" fillId="0" borderId="0" xfId="0" applyFont="1" applyAlignment="1">
      <alignment horizontal="right"/>
    </xf>
    <xf numFmtId="0" fontId="1" fillId="0" borderId="11" xfId="0" applyFont="1" applyBorder="1" applyAlignment="1">
      <alignment horizontal="center"/>
    </xf>
    <xf numFmtId="0" fontId="1" fillId="0" borderId="11" xfId="0" applyFont="1" applyBorder="1" applyAlignment="1">
      <alignment/>
    </xf>
    <xf numFmtId="41" fontId="0" fillId="0" borderId="0" xfId="0" applyNumberFormat="1" applyAlignment="1">
      <alignment/>
    </xf>
    <xf numFmtId="0" fontId="1" fillId="0" borderId="0" xfId="0" applyFont="1" applyAlignment="1">
      <alignment/>
    </xf>
    <xf numFmtId="7" fontId="4" fillId="0" borderId="0" xfId="57" applyNumberFormat="1" applyBorder="1" applyProtection="1">
      <alignment/>
      <protection/>
    </xf>
    <xf numFmtId="0" fontId="5" fillId="0" borderId="0" xfId="0" applyFont="1" applyFill="1" applyAlignment="1">
      <alignment/>
    </xf>
    <xf numFmtId="0" fontId="0" fillId="0" borderId="0" xfId="0" applyFill="1" applyAlignment="1">
      <alignment/>
    </xf>
    <xf numFmtId="0" fontId="9" fillId="0" borderId="0" xfId="0" applyFont="1" applyAlignment="1">
      <alignment/>
    </xf>
    <xf numFmtId="0" fontId="1" fillId="0" borderId="0" xfId="0" applyFont="1" applyBorder="1" applyAlignment="1">
      <alignment horizontal="center"/>
    </xf>
    <xf numFmtId="0" fontId="0" fillId="0" borderId="0" xfId="0" applyFont="1" applyAlignment="1">
      <alignment/>
    </xf>
    <xf numFmtId="0" fontId="0" fillId="0" borderId="11" xfId="0" applyFont="1" applyBorder="1" applyAlignment="1">
      <alignment/>
    </xf>
    <xf numFmtId="41" fontId="0" fillId="0" borderId="0" xfId="0" applyNumberFormat="1" applyFont="1" applyAlignment="1">
      <alignment/>
    </xf>
    <xf numFmtId="41" fontId="0" fillId="0" borderId="11" xfId="0" applyNumberFormat="1" applyFont="1" applyBorder="1" applyAlignment="1">
      <alignment/>
    </xf>
    <xf numFmtId="44" fontId="0" fillId="0" borderId="0" xfId="44" applyFont="1" applyAlignment="1">
      <alignment/>
    </xf>
    <xf numFmtId="44" fontId="0" fillId="0" borderId="20" xfId="44" applyFont="1" applyBorder="1" applyAlignment="1">
      <alignment/>
    </xf>
    <xf numFmtId="3" fontId="0" fillId="0" borderId="0" xfId="0" applyNumberFormat="1" applyFont="1" applyBorder="1" applyAlignment="1">
      <alignment/>
    </xf>
    <xf numFmtId="41" fontId="0" fillId="0" borderId="0" xfId="0" applyNumberFormat="1" applyFont="1" applyBorder="1" applyAlignment="1">
      <alignment/>
    </xf>
    <xf numFmtId="0" fontId="0" fillId="0" borderId="0" xfId="0" applyFont="1" applyAlignment="1">
      <alignment wrapText="1"/>
    </xf>
    <xf numFmtId="44" fontId="0" fillId="0" borderId="21" xfId="44" applyFont="1" applyBorder="1" applyAlignment="1">
      <alignment/>
    </xf>
    <xf numFmtId="10" fontId="0" fillId="0" borderId="0" xfId="0" applyNumberFormat="1" applyFont="1" applyBorder="1" applyAlignment="1">
      <alignment/>
    </xf>
    <xf numFmtId="0" fontId="0" fillId="0" borderId="0" xfId="0" applyFont="1" applyFill="1" applyAlignment="1">
      <alignment/>
    </xf>
    <xf numFmtId="44" fontId="0" fillId="0" borderId="22" xfId="44" applyFont="1" applyBorder="1" applyAlignment="1">
      <alignment/>
    </xf>
    <xf numFmtId="164" fontId="0" fillId="7" borderId="20" xfId="61" applyNumberFormat="1" applyFont="1" applyFill="1" applyBorder="1" applyAlignment="1">
      <alignment/>
    </xf>
    <xf numFmtId="0" fontId="11" fillId="0" borderId="0" xfId="0" applyFont="1" applyFill="1" applyAlignment="1">
      <alignment/>
    </xf>
    <xf numFmtId="0" fontId="15" fillId="0" borderId="0" xfId="57" applyFont="1" applyFill="1" applyBorder="1">
      <alignment/>
      <protection/>
    </xf>
    <xf numFmtId="0" fontId="1" fillId="0" borderId="11" xfId="0" applyFont="1" applyFill="1" applyBorder="1" applyAlignment="1">
      <alignment horizontal="center"/>
    </xf>
    <xf numFmtId="44" fontId="0" fillId="0" borderId="0" xfId="44" applyFont="1" applyFill="1" applyAlignment="1">
      <alignment/>
    </xf>
    <xf numFmtId="43" fontId="0" fillId="0" borderId="0" xfId="42" applyFont="1" applyFill="1" applyAlignment="1">
      <alignment/>
    </xf>
    <xf numFmtId="43" fontId="0" fillId="0" borderId="11" xfId="42" applyFont="1" applyFill="1" applyBorder="1" applyAlignment="1">
      <alignment/>
    </xf>
    <xf numFmtId="0" fontId="1" fillId="0" borderId="0" xfId="0" applyFont="1" applyFill="1" applyAlignment="1">
      <alignment/>
    </xf>
    <xf numFmtId="44" fontId="0" fillId="0" borderId="21" xfId="44" applyFont="1" applyFill="1" applyBorder="1" applyAlignment="1">
      <alignment/>
    </xf>
    <xf numFmtId="0" fontId="11" fillId="7" borderId="0" xfId="0" applyFont="1" applyFill="1" applyAlignment="1">
      <alignment/>
    </xf>
    <xf numFmtId="0" fontId="0" fillId="7" borderId="0" xfId="0" applyFont="1" applyFill="1" applyAlignment="1">
      <alignment/>
    </xf>
    <xf numFmtId="0" fontId="15" fillId="7" borderId="0" xfId="57" applyFont="1" applyFill="1" applyBorder="1">
      <alignment/>
      <protection/>
    </xf>
    <xf numFmtId="0" fontId="1" fillId="7" borderId="11" xfId="0" applyFont="1" applyFill="1" applyBorder="1" applyAlignment="1">
      <alignment horizontal="center"/>
    </xf>
    <xf numFmtId="44" fontId="0" fillId="7" borderId="0" xfId="44" applyFont="1" applyFill="1" applyAlignment="1">
      <alignment/>
    </xf>
    <xf numFmtId="43" fontId="0" fillId="7" borderId="0" xfId="42" applyFont="1" applyFill="1" applyAlignment="1">
      <alignment/>
    </xf>
    <xf numFmtId="43" fontId="0" fillId="7" borderId="11" xfId="42" applyFont="1" applyFill="1" applyBorder="1" applyAlignment="1">
      <alignment/>
    </xf>
    <xf numFmtId="44" fontId="0" fillId="7" borderId="21" xfId="44" applyFont="1" applyFill="1" applyBorder="1" applyAlignment="1">
      <alignment/>
    </xf>
    <xf numFmtId="0" fontId="5" fillId="7" borderId="0" xfId="0" applyFont="1" applyFill="1" applyAlignment="1">
      <alignment/>
    </xf>
    <xf numFmtId="0" fontId="0" fillId="0" borderId="0" xfId="0" applyAlignment="1">
      <alignment horizontal="center" wrapText="1"/>
    </xf>
    <xf numFmtId="0" fontId="34" fillId="0" borderId="23" xfId="58" applyFont="1" applyFill="1" applyBorder="1" applyAlignment="1">
      <alignment/>
      <protection/>
    </xf>
    <xf numFmtId="14" fontId="34" fillId="0" borderId="23" xfId="58" applyNumberFormat="1" applyFont="1" applyFill="1" applyBorder="1" applyAlignment="1">
      <alignment/>
      <protection/>
    </xf>
    <xf numFmtId="0" fontId="34" fillId="0" borderId="24" xfId="58" applyFont="1" applyFill="1" applyBorder="1" applyAlignment="1">
      <alignment/>
      <protection/>
    </xf>
    <xf numFmtId="14" fontId="34" fillId="0" borderId="24" xfId="58" applyNumberFormat="1" applyFont="1" applyFill="1" applyBorder="1" applyAlignment="1">
      <alignment/>
      <protection/>
    </xf>
    <xf numFmtId="0" fontId="0" fillId="0" borderId="25" xfId="0" applyBorder="1" applyAlignment="1">
      <alignment/>
    </xf>
    <xf numFmtId="0" fontId="0" fillId="0" borderId="26"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34" fillId="0" borderId="0" xfId="58" applyFont="1" applyFill="1" applyBorder="1" applyAlignment="1">
      <alignment/>
      <protection/>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9" xfId="0" applyBorder="1" applyAlignment="1">
      <alignment/>
    </xf>
    <xf numFmtId="0" fontId="0" fillId="0" borderId="32" xfId="0" applyBorder="1" applyAlignment="1">
      <alignment/>
    </xf>
    <xf numFmtId="0" fontId="0" fillId="0" borderId="33" xfId="0" applyBorder="1" applyAlignment="1">
      <alignment/>
    </xf>
    <xf numFmtId="43" fontId="34" fillId="0" borderId="23" xfId="42" applyFont="1" applyFill="1" applyBorder="1" applyAlignment="1">
      <alignment/>
    </xf>
    <xf numFmtId="43" fontId="34" fillId="0" borderId="24" xfId="42" applyFont="1" applyFill="1" applyBorder="1" applyAlignment="1">
      <alignment/>
    </xf>
    <xf numFmtId="43" fontId="0" fillId="0" borderId="0" xfId="42" applyAlignment="1">
      <alignment/>
    </xf>
    <xf numFmtId="40" fontId="0" fillId="0" borderId="25" xfId="0" applyNumberFormat="1" applyBorder="1" applyAlignment="1">
      <alignment/>
    </xf>
    <xf numFmtId="40" fontId="0" fillId="0" borderId="31" xfId="0" applyNumberFormat="1" applyBorder="1" applyAlignment="1">
      <alignment/>
    </xf>
    <xf numFmtId="40" fontId="0" fillId="0" borderId="26" xfId="0" applyNumberFormat="1" applyBorder="1" applyAlignment="1">
      <alignment/>
    </xf>
    <xf numFmtId="40" fontId="0" fillId="0" borderId="27" xfId="0" applyNumberFormat="1" applyBorder="1" applyAlignment="1">
      <alignment/>
    </xf>
    <xf numFmtId="40" fontId="0" fillId="0" borderId="0" xfId="0" applyNumberFormat="1" applyAlignment="1">
      <alignment/>
    </xf>
    <xf numFmtId="40" fontId="0" fillId="0" borderId="34" xfId="0" applyNumberFormat="1" applyBorder="1" applyAlignment="1">
      <alignment/>
    </xf>
    <xf numFmtId="40" fontId="0" fillId="0" borderId="28" xfId="0" applyNumberFormat="1" applyBorder="1" applyAlignment="1">
      <alignment/>
    </xf>
    <xf numFmtId="40" fontId="0" fillId="0" borderId="35" xfId="0" applyNumberFormat="1" applyBorder="1" applyAlignment="1">
      <alignment/>
    </xf>
    <xf numFmtId="40" fontId="0" fillId="0" borderId="36" xfId="0" applyNumberFormat="1" applyBorder="1" applyAlignment="1">
      <alignment/>
    </xf>
    <xf numFmtId="0" fontId="33" fillId="0" borderId="37" xfId="58" applyFont="1" applyFill="1" applyBorder="1" applyAlignment="1">
      <alignment horizontal="center" wrapText="1"/>
      <protection/>
    </xf>
    <xf numFmtId="0" fontId="35" fillId="0" borderId="0" xfId="0" applyFont="1" applyAlignment="1">
      <alignment horizontal="center"/>
    </xf>
    <xf numFmtId="0" fontId="36" fillId="0" borderId="0" xfId="0" applyFont="1" applyAlignment="1">
      <alignment horizontal="center"/>
    </xf>
    <xf numFmtId="0" fontId="37"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0" xfId="0" applyFont="1" applyAlignment="1">
      <alignment horizontal="left" indent="1"/>
    </xf>
    <xf numFmtId="0" fontId="11" fillId="0" borderId="0" xfId="0" applyFont="1" applyAlignment="1">
      <alignment wrapText="1"/>
    </xf>
    <xf numFmtId="0" fontId="40" fillId="0" borderId="0" xfId="0" applyFont="1" applyAlignment="1">
      <alignment horizontal="left" indent="5"/>
    </xf>
    <xf numFmtId="0" fontId="40" fillId="0" borderId="0" xfId="0" applyFont="1" applyAlignment="1">
      <alignment horizontal="left" wrapText="1" indent="5"/>
    </xf>
    <xf numFmtId="0" fontId="11" fillId="0" borderId="0" xfId="0" applyFont="1" applyAlignment="1">
      <alignment horizontal="left" indent="1"/>
    </xf>
    <xf numFmtId="0" fontId="4" fillId="0" borderId="0" xfId="0" applyFont="1" applyAlignment="1">
      <alignment horizontal="left" indent="4"/>
    </xf>
    <xf numFmtId="0" fontId="11" fillId="0" borderId="0" xfId="0" applyFont="1" applyAlignment="1">
      <alignment horizontal="left" indent="4"/>
    </xf>
    <xf numFmtId="0" fontId="4" fillId="0" borderId="0" xfId="0" applyFont="1" applyAlignment="1">
      <alignment horizontal="left" indent="2"/>
    </xf>
    <xf numFmtId="0" fontId="42" fillId="0" borderId="0" xfId="0" applyFont="1" applyAlignment="1">
      <alignment/>
    </xf>
    <xf numFmtId="0" fontId="7" fillId="0" borderId="0" xfId="53" applyAlignment="1">
      <alignment/>
    </xf>
    <xf numFmtId="0" fontId="43" fillId="0" borderId="0" xfId="0" applyFont="1" applyAlignment="1">
      <alignment/>
    </xf>
    <xf numFmtId="0" fontId="0" fillId="0" borderId="0" xfId="57" applyFont="1" applyFill="1" applyBorder="1">
      <alignment/>
      <protection/>
    </xf>
    <xf numFmtId="0" fontId="45" fillId="0" borderId="0" xfId="0" applyFont="1" applyAlignment="1">
      <alignment/>
    </xf>
    <xf numFmtId="0" fontId="1" fillId="0" borderId="38" xfId="57" applyFont="1" applyFill="1" applyBorder="1" applyAlignment="1">
      <alignment horizontal="right"/>
      <protection/>
    </xf>
    <xf numFmtId="0" fontId="1" fillId="0" borderId="39" xfId="57" applyFont="1" applyFill="1" applyBorder="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K6177" xfId="57"/>
    <cellStyle name="Normal_Sheet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0</xdr:col>
      <xdr:colOff>1514475</xdr:colOff>
      <xdr:row>3</xdr:row>
      <xdr:rowOff>28575</xdr:rowOff>
    </xdr:to>
    <xdr:pic>
      <xdr:nvPicPr>
        <xdr:cNvPr id="1" name="Picture 2"/>
        <xdr:cNvPicPr preferRelativeResize="1">
          <a:picLocks noChangeAspect="1"/>
        </xdr:cNvPicPr>
      </xdr:nvPicPr>
      <xdr:blipFill>
        <a:blip r:embed="rId1"/>
        <a:stretch>
          <a:fillRect/>
        </a:stretch>
      </xdr:blipFill>
      <xdr:spPr>
        <a:xfrm>
          <a:off x="142875" y="228600"/>
          <a:ext cx="1381125" cy="485775"/>
        </a:xfrm>
        <a:prstGeom prst="rect">
          <a:avLst/>
        </a:prstGeom>
        <a:noFill/>
        <a:ln w="9525" cmpd="sng">
          <a:noFill/>
        </a:ln>
      </xdr:spPr>
    </xdr:pic>
    <xdr:clientData/>
  </xdr:twoCellAnchor>
  <xdr:twoCellAnchor>
    <xdr:from>
      <xdr:col>0</xdr:col>
      <xdr:colOff>5400675</xdr:colOff>
      <xdr:row>95</xdr:row>
      <xdr:rowOff>133350</xdr:rowOff>
    </xdr:from>
    <xdr:to>
      <xdr:col>0</xdr:col>
      <xdr:colOff>6134100</xdr:colOff>
      <xdr:row>97</xdr:row>
      <xdr:rowOff>0</xdr:rowOff>
    </xdr:to>
    <xdr:pic>
      <xdr:nvPicPr>
        <xdr:cNvPr id="2" name="Picture 5"/>
        <xdr:cNvPicPr preferRelativeResize="1">
          <a:picLocks noChangeAspect="1"/>
        </xdr:cNvPicPr>
      </xdr:nvPicPr>
      <xdr:blipFill>
        <a:blip r:embed="rId2"/>
        <a:stretch>
          <a:fillRect/>
        </a:stretch>
      </xdr:blipFill>
      <xdr:spPr>
        <a:xfrm>
          <a:off x="5400675" y="31537275"/>
          <a:ext cx="7334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12</xdr:row>
      <xdr:rowOff>28575</xdr:rowOff>
    </xdr:from>
    <xdr:to>
      <xdr:col>0</xdr:col>
      <xdr:colOff>238125</xdr:colOff>
      <xdr:row>30</xdr:row>
      <xdr:rowOff>47625</xdr:rowOff>
    </xdr:to>
    <xdr:sp>
      <xdr:nvSpPr>
        <xdr:cNvPr id="1" name="Line 13"/>
        <xdr:cNvSpPr>
          <a:spLocks/>
        </xdr:cNvSpPr>
      </xdr:nvSpPr>
      <xdr:spPr>
        <a:xfrm>
          <a:off x="238125" y="2162175"/>
          <a:ext cx="0" cy="2933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45" sheet="Geneal Ledger Detail Sample"/>
  </cacheSource>
  <cacheFields count="10">
    <cacheField name="OBJECT CODE">
      <sharedItems containsSemiMixedTypes="0" containsString="0" containsMixedTypes="0" containsNumber="1" containsInteger="1" count="13">
        <n v="9500"/>
        <n v="2011"/>
        <n v="2012"/>
        <n v="3120"/>
        <n v="2311"/>
        <n v="2312"/>
        <n v="2351"/>
        <n v="2352"/>
        <n v="3110"/>
        <n v="4290"/>
        <n v="3140"/>
        <n v="3130"/>
        <n v="3540"/>
      </sharedItems>
    </cacheField>
    <cacheField name="Account Name">
      <sharedItems containsMixedTypes="0" count="13">
        <s v="FAC &amp; ADM CHARGE"/>
        <s v="FACULTY SALARY"/>
        <s v="FACULTY FRINGE"/>
        <s v="COMMON CARRIER"/>
        <s v="GRA SALARY"/>
        <s v="GRA FRINGE"/>
        <s v="HOURLY"/>
        <s v="GTA FRINGE"/>
        <s v="OSET MISC TRAVEL"/>
        <s v="LD TELEPHONE CHARGE"/>
        <s v="MISC TRAVEL"/>
        <s v="OSET PER DIEM"/>
        <s v="BOOKS/PERIOD/SUBSCRIP"/>
      </sharedItems>
    </cacheField>
    <cacheField name="Cost Category">
      <sharedItems containsMixedTypes="0" count="10">
        <s v="F&amp;A "/>
        <s v="Faculty Salary"/>
        <s v="Faculty Fringe"/>
        <s v="Travel"/>
        <s v="GRA Salary"/>
        <s v="GRA Fringe"/>
        <s v="HOURLY"/>
        <s v="GTA Fringe"/>
        <s v="Materials/Services"/>
        <s v="GTA Salary"/>
      </sharedItems>
    </cacheField>
    <cacheField name="DESCRIPTION">
      <sharedItems containsMixedTypes="0" count="7">
        <s v="Indirect Costs"/>
        <s v="Jones, Sam"/>
        <s v="Smith, Jim"/>
        <s v="Smith, John"/>
        <s v="Smith John"/>
        <s v="Smith Jim"/>
        <s v="ABC Book"/>
      </sharedItems>
    </cacheField>
    <cacheField name="TRANSACTION DATE">
      <sharedItems containsSemiMixedTypes="0" containsNonDate="0" containsDate="1" containsString="0" containsMixedTypes="0" count="19">
        <d v="2004-07-01T00:00:00.000"/>
        <d v="2004-07-04T00:00:00.000"/>
        <d v="2004-07-30T00:00:00.000"/>
        <d v="2004-07-31T00:00:00.000"/>
        <d v="2004-08-02T00:00:00.000"/>
        <d v="2004-08-03T00:00:00.000"/>
        <d v="2004-09-04T00:00:00.000"/>
        <d v="2004-09-17T00:00:00.000"/>
        <d v="2004-09-30T00:00:00.000"/>
        <d v="2004-10-13T00:00:00.000"/>
        <d v="2004-10-19T00:00:00.000"/>
        <d v="2004-10-31T00:00:00.000"/>
        <d v="2004-11-02T00:00:00.000"/>
        <d v="2004-11-30T00:00:00.000"/>
        <d v="2005-02-28T00:00:00.000"/>
        <d v="2005-03-31T00:00:00.000"/>
        <d v="2005-08-31T00:00:00.000"/>
        <d v="2005-09-03T00:00:00.000"/>
        <d v="2005-09-30T00:00:00.000"/>
      </sharedItems>
    </cacheField>
    <cacheField name="REF.">
      <sharedItems containsMixedTypes="1" containsNumber="1" containsInteger="1" count="14">
        <n v="953"/>
        <s v="5511-3"/>
        <s v="T878951"/>
        <s v="T879174"/>
        <s v="5504-2"/>
        <s v="11354-2"/>
        <s v="11354-3"/>
        <s v="T421423"/>
        <s v="A724726"/>
        <n v="5511"/>
        <s v="T355720"/>
        <s v="T819047"/>
        <n v="402311"/>
        <n v="404275"/>
      </sharedItems>
    </cacheField>
    <cacheField name="REV/EXP">
      <sharedItems containsSemiMixedTypes="0" containsString="0" containsMixedTypes="0" containsNumber="1"/>
    </cacheField>
    <cacheField name="Contract #">
      <sharedItems containsSemiMixedTypes="0" containsString="0" containsMixedTypes="0" containsNumber="1" containsInteger="1" count="1">
        <n v="1234"/>
      </sharedItems>
    </cacheField>
    <cacheField name="Month">
      <sharedItems containsMixedTypes="0" count="10">
        <s v="Jun"/>
        <s v="Jul"/>
        <s v="Aug"/>
        <s v="Sep"/>
        <s v="Oct"/>
        <s v="Nov"/>
        <s v="Dec"/>
        <s v="Jan"/>
        <s v="Feb"/>
        <s v="Mar"/>
      </sharedItems>
    </cacheField>
    <cacheField name="FY ">
      <sharedItems containsSemiMixedTypes="0" containsString="0" containsMixedTypes="0" containsNumber="1" containsInteger="1" count="3">
        <n v="2005"/>
        <n v="2006"/>
        <n v="2004"/>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M19" firstHeaderRow="1" firstDataRow="3" firstDataCol="1"/>
  <pivotFields count="10">
    <pivotField compact="0" outline="0" subtotalTop="0" showAll="0"/>
    <pivotField compact="0" outline="0" subtotalTop="0" showAll="0"/>
    <pivotField axis="axisRow" compact="0" outline="0" subtotalTop="0" showAll="0">
      <items count="11">
        <item x="1"/>
        <item x="2"/>
        <item x="5"/>
        <item x="4"/>
        <item x="7"/>
        <item m="1" x="9"/>
        <item x="8"/>
        <item x="3"/>
        <item x="0"/>
        <item x="6"/>
        <item t="default"/>
      </items>
    </pivotField>
    <pivotField compact="0" outline="0" subtotalTop="0" showAll="0"/>
    <pivotField compact="0" outline="0" subtotalTop="0" showAll="0" numFmtId="14"/>
    <pivotField compact="0" outline="0" subtotalTop="0" showAll="0"/>
    <pivotField dataField="1" compact="0" outline="0" subtotalTop="0" showAll="0"/>
    <pivotField compact="0" outline="0" subtotalTop="0" showAll="0"/>
    <pivotField axis="axisCol" compact="0" outline="0" subtotalTop="0" showAll="0">
      <items count="11">
        <item x="0"/>
        <item x="1"/>
        <item x="2"/>
        <item x="3"/>
        <item x="4"/>
        <item x="5"/>
        <item x="6"/>
        <item x="7"/>
        <item x="8"/>
        <item x="9"/>
        <item t="default"/>
      </items>
    </pivotField>
    <pivotField axis="axisCol" compact="0" outline="0" subtotalTop="0" showAll="0">
      <items count="4">
        <item h="1" m="1" x="2"/>
        <item x="0"/>
        <item h="1" x="1"/>
        <item t="default"/>
      </items>
    </pivotField>
  </pivotFields>
  <rowFields count="1">
    <field x="2"/>
  </rowFields>
  <rowItems count="10">
    <i>
      <x/>
    </i>
    <i>
      <x v="1"/>
    </i>
    <i>
      <x v="2"/>
    </i>
    <i>
      <x v="3"/>
    </i>
    <i>
      <x v="4"/>
    </i>
    <i>
      <x v="6"/>
    </i>
    <i>
      <x v="7"/>
    </i>
    <i>
      <x v="8"/>
    </i>
    <i>
      <x v="9"/>
    </i>
    <i t="grand">
      <x/>
    </i>
  </rowItems>
  <colFields count="2">
    <field x="9"/>
    <field x="8"/>
  </colFields>
  <colItems count="12">
    <i>
      <x v="1"/>
      <x/>
    </i>
    <i r="1">
      <x v="1"/>
    </i>
    <i r="1">
      <x v="2"/>
    </i>
    <i r="1">
      <x v="3"/>
    </i>
    <i r="1">
      <x v="4"/>
    </i>
    <i r="1">
      <x v="5"/>
    </i>
    <i r="1">
      <x v="6"/>
    </i>
    <i r="1">
      <x v="7"/>
    </i>
    <i r="1">
      <x v="8"/>
    </i>
    <i r="1">
      <x v="9"/>
    </i>
    <i t="default">
      <x v="1"/>
    </i>
    <i t="grand">
      <x/>
    </i>
  </colItems>
  <dataFields count="1">
    <dataField name="Sum of REV/EXP" fld="6" baseField="0" baseItem="0" numFmtId="4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4:E29" firstHeaderRow="1" firstDataRow="3" firstDataCol="1"/>
  <pivotFields count="10">
    <pivotField compact="0" outline="0" subtotalTop="0" showAll="0"/>
    <pivotField compact="0" outline="0" subtotalTop="0" showAll="0"/>
    <pivotField axis="axisRow" compact="0" outline="0" subtotalTop="0" showAll="0" rankBy="0">
      <items count="11">
        <item x="2"/>
        <item x="1"/>
        <item x="5"/>
        <item x="4"/>
        <item x="7"/>
        <item m="1" x="9"/>
        <item x="8"/>
        <item x="3"/>
        <item x="0"/>
        <item x="6"/>
        <item t="default"/>
      </items>
    </pivotField>
    <pivotField compact="0" outline="0" subtotalTop="0" showAll="0"/>
    <pivotField compact="0" outline="0" subtotalTop="0" showAll="0" numFmtId="14"/>
    <pivotField compact="0" outline="0" subtotalTop="0" showAll="0"/>
    <pivotField dataField="1" compact="0" outline="0" subtotalTop="0" showAll="0"/>
    <pivotField compact="0" outline="0" subtotalTop="0" showAll="0"/>
    <pivotField axis="axisCol" compact="0" outline="0" subtotalTop="0" showAll="0">
      <items count="11">
        <item x="7"/>
        <item x="8"/>
        <item x="9"/>
        <item x="0"/>
        <item x="1"/>
        <item x="2"/>
        <item x="3"/>
        <item x="4"/>
        <item x="5"/>
        <item x="6"/>
        <item t="default"/>
      </items>
    </pivotField>
    <pivotField axis="axisCol" compact="0" outline="0" subtotalTop="0" showAll="0">
      <items count="4">
        <item h="1" m="1" x="2"/>
        <item h="1" x="0"/>
        <item x="1"/>
        <item t="default"/>
      </items>
    </pivotField>
  </pivotFields>
  <rowFields count="1">
    <field x="2"/>
  </rowFields>
  <rowItems count="3">
    <i>
      <x v="6"/>
    </i>
    <i>
      <x v="8"/>
    </i>
    <i t="grand">
      <x/>
    </i>
  </rowItems>
  <colFields count="2">
    <field x="9"/>
    <field x="8"/>
  </colFields>
  <colItems count="4">
    <i>
      <x v="2"/>
      <x v="5"/>
    </i>
    <i r="1">
      <x v="6"/>
    </i>
    <i t="default">
      <x v="2"/>
    </i>
    <i t="grand">
      <x/>
    </i>
  </colItems>
  <dataFields count="1">
    <dataField name="Sum of REV/EXP" fld="6" baseField="0" baseItem="0" numFmtId="4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4:D45" firstHeaderRow="1" firstDataRow="2" firstDataCol="1"/>
  <pivotFields count="10">
    <pivotField compact="0" outline="0" subtotalTop="0" showAll="0"/>
    <pivotField compact="0" outline="0" subtotalTop="0" showAll="0"/>
    <pivotField axis="axisRow" compact="0" outline="0" subtotalTop="0" showAll="0">
      <items count="11">
        <item x="2"/>
        <item x="1"/>
        <item x="5"/>
        <item x="4"/>
        <item x="7"/>
        <item m="1" x="9"/>
        <item x="8"/>
        <item x="3"/>
        <item x="0"/>
        <item x="6"/>
        <item t="default"/>
      </items>
    </pivotField>
    <pivotField compact="0" outline="0" subtotalTop="0" showAll="0"/>
    <pivotField compact="0" outline="0" subtotalTop="0" showAll="0" numFmtId="14"/>
    <pivotField compact="0" outline="0" subtotalTop="0" showAll="0"/>
    <pivotField dataField="1" compact="0" outline="0" subtotalTop="0" showAll="0"/>
    <pivotField compact="0" outline="0" subtotalTop="0" showAll="0"/>
    <pivotField compact="0" outline="0" subtotalTop="0" showAll="0"/>
    <pivotField axis="axisCol" compact="0" outline="0" subtotalTop="0" showAll="0">
      <items count="4">
        <item h="1" m="1" x="2"/>
        <item x="0"/>
        <item x="1"/>
        <item t="default"/>
      </items>
    </pivotField>
  </pivotFields>
  <rowFields count="1">
    <field x="2"/>
  </rowFields>
  <rowItems count="10">
    <i>
      <x/>
    </i>
    <i>
      <x v="1"/>
    </i>
    <i>
      <x v="2"/>
    </i>
    <i>
      <x v="3"/>
    </i>
    <i>
      <x v="4"/>
    </i>
    <i>
      <x v="6"/>
    </i>
    <i>
      <x v="7"/>
    </i>
    <i>
      <x v="8"/>
    </i>
    <i>
      <x v="9"/>
    </i>
    <i t="grand">
      <x/>
    </i>
  </rowItems>
  <colFields count="1">
    <field x="9"/>
  </colFields>
  <colItems count="3">
    <i>
      <x v="1"/>
    </i>
    <i>
      <x v="2"/>
    </i>
    <i t="grand">
      <x/>
    </i>
  </colItems>
  <dataFields count="1">
    <dataField name="Sum of REV/EXP" fld="6" baseField="0" baseItem="0" numFmtId="4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dia.gov/bus-ops/scm/Contractor/ContractAudit.html" TargetMode="External" /><Relationship Id="rId2" Type="http://schemas.openxmlformats.org/officeDocument/2006/relationships/hyperlink" Target="mailto:snlaudit@sandia.gov" TargetMode="External" /><Relationship Id="rId3" Type="http://schemas.openxmlformats.org/officeDocument/2006/relationships/hyperlink" Target="http://www.sandia.gov/bus-ops/scm/Contractor/ContractAudit.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98"/>
  <sheetViews>
    <sheetView tabSelected="1" workbookViewId="0" topLeftCell="A1">
      <selection activeCell="A8" sqref="A8"/>
    </sheetView>
  </sheetViews>
  <sheetFormatPr defaultColWidth="9.140625" defaultRowHeight="12.75"/>
  <cols>
    <col min="1" max="1" width="128.140625" style="0" customWidth="1"/>
  </cols>
  <sheetData>
    <row r="2" ht="23.25">
      <c r="A2" s="128" t="s">
        <v>169</v>
      </c>
    </row>
    <row r="3" ht="18">
      <c r="A3" s="129" t="s">
        <v>170</v>
      </c>
    </row>
    <row r="4" ht="18">
      <c r="A4" s="129" t="s">
        <v>171</v>
      </c>
    </row>
    <row r="5" ht="18">
      <c r="A5" s="129"/>
    </row>
    <row r="6" ht="18">
      <c r="A6" s="129" t="s">
        <v>172</v>
      </c>
    </row>
    <row r="7" ht="18">
      <c r="A7" s="129"/>
    </row>
    <row r="8" ht="18.75">
      <c r="A8" s="130" t="s">
        <v>173</v>
      </c>
    </row>
    <row r="9" ht="15">
      <c r="D9" s="131"/>
    </row>
    <row r="10" ht="60">
      <c r="A10" s="132" t="s">
        <v>195</v>
      </c>
    </row>
    <row r="11" ht="15">
      <c r="A11" s="131"/>
    </row>
    <row r="12" ht="15">
      <c r="A12" s="131"/>
    </row>
    <row r="13" ht="15.75">
      <c r="A13" s="54" t="s">
        <v>174</v>
      </c>
    </row>
    <row r="14" ht="15.75">
      <c r="A14" s="54"/>
    </row>
    <row r="15" ht="30">
      <c r="A15" s="132" t="s">
        <v>220</v>
      </c>
    </row>
    <row r="16" ht="15">
      <c r="A16" s="133"/>
    </row>
    <row r="17" ht="123" customHeight="1">
      <c r="A17" s="134" t="s">
        <v>196</v>
      </c>
    </row>
    <row r="18" ht="15">
      <c r="A18" s="133"/>
    </row>
    <row r="19" ht="45">
      <c r="A19" s="132" t="s">
        <v>197</v>
      </c>
    </row>
    <row r="20" ht="15">
      <c r="A20" s="133"/>
    </row>
    <row r="21" ht="15">
      <c r="A21" s="133" t="s">
        <v>175</v>
      </c>
    </row>
    <row r="22" ht="15">
      <c r="A22" s="133"/>
    </row>
    <row r="23" ht="15.75">
      <c r="A23" s="135" t="s">
        <v>182</v>
      </c>
    </row>
    <row r="24" ht="15">
      <c r="A24" s="133"/>
    </row>
    <row r="25" ht="30.75">
      <c r="A25" s="136" t="s">
        <v>183</v>
      </c>
    </row>
    <row r="26" ht="15">
      <c r="A26" s="131"/>
    </row>
    <row r="27" ht="45.75">
      <c r="A27" s="136" t="s">
        <v>198</v>
      </c>
    </row>
    <row r="28" ht="15">
      <c r="A28" s="133"/>
    </row>
    <row r="29" ht="45.75">
      <c r="A29" s="136" t="s">
        <v>199</v>
      </c>
    </row>
    <row r="30" ht="15">
      <c r="A30" s="131"/>
    </row>
    <row r="31" ht="15.75">
      <c r="A31" s="135" t="s">
        <v>184</v>
      </c>
    </row>
    <row r="32" ht="15">
      <c r="A32" s="131"/>
    </row>
    <row r="33" ht="30.75">
      <c r="A33" s="136" t="s">
        <v>185</v>
      </c>
    </row>
    <row r="34" ht="15">
      <c r="A34" s="131"/>
    </row>
    <row r="35" ht="45.75">
      <c r="A35" s="136" t="s">
        <v>200</v>
      </c>
    </row>
    <row r="36" ht="15">
      <c r="A36" s="131"/>
    </row>
    <row r="37" ht="45.75" customHeight="1">
      <c r="A37" s="136" t="s">
        <v>201</v>
      </c>
    </row>
    <row r="38" ht="15">
      <c r="A38" s="131"/>
    </row>
    <row r="39" ht="75.75">
      <c r="A39" s="136" t="s">
        <v>202</v>
      </c>
    </row>
    <row r="40" ht="15">
      <c r="A40" s="131"/>
    </row>
    <row r="41" ht="15.75">
      <c r="A41" s="135" t="s">
        <v>186</v>
      </c>
    </row>
    <row r="42" ht="15">
      <c r="A42" s="131"/>
    </row>
    <row r="43" ht="45.75">
      <c r="A43" s="136" t="s">
        <v>203</v>
      </c>
    </row>
    <row r="44" ht="15">
      <c r="A44" s="131"/>
    </row>
    <row r="45" ht="15.75">
      <c r="A45" s="135" t="s">
        <v>187</v>
      </c>
    </row>
    <row r="46" ht="15">
      <c r="A46" s="131"/>
    </row>
    <row r="47" ht="45.75">
      <c r="A47" s="136" t="s">
        <v>204</v>
      </c>
    </row>
    <row r="48" ht="15">
      <c r="A48" s="131"/>
    </row>
    <row r="49" ht="90.75">
      <c r="A49" s="136" t="s">
        <v>205</v>
      </c>
    </row>
    <row r="50" ht="15">
      <c r="A50" s="131"/>
    </row>
    <row r="51" ht="48.75" customHeight="1">
      <c r="A51" s="136" t="s">
        <v>206</v>
      </c>
    </row>
    <row r="52" ht="15">
      <c r="A52" s="131"/>
    </row>
    <row r="53" ht="15.75">
      <c r="A53" s="135" t="s">
        <v>188</v>
      </c>
    </row>
    <row r="54" ht="15">
      <c r="A54" s="131"/>
    </row>
    <row r="55" ht="15.75">
      <c r="A55" s="135" t="s">
        <v>189</v>
      </c>
    </row>
    <row r="56" ht="15">
      <c r="A56" s="131"/>
    </row>
    <row r="57" ht="15.75">
      <c r="A57" s="135" t="s">
        <v>190</v>
      </c>
    </row>
    <row r="58" ht="15">
      <c r="A58" s="131"/>
    </row>
    <row r="59" ht="15.75">
      <c r="A59" s="135" t="s">
        <v>191</v>
      </c>
    </row>
    <row r="60" ht="15">
      <c r="A60" s="131"/>
    </row>
    <row r="61" ht="120.75">
      <c r="A61" s="136" t="s">
        <v>207</v>
      </c>
    </row>
    <row r="62" ht="15">
      <c r="A62" s="131"/>
    </row>
    <row r="63" ht="45.75">
      <c r="A63" s="136" t="s">
        <v>208</v>
      </c>
    </row>
    <row r="64" ht="15">
      <c r="A64" s="131"/>
    </row>
    <row r="65" ht="30.75">
      <c r="A65" s="136" t="s">
        <v>192</v>
      </c>
    </row>
    <row r="66" ht="15">
      <c r="A66" s="131"/>
    </row>
    <row r="67" ht="15.75">
      <c r="A67" s="135" t="s">
        <v>193</v>
      </c>
    </row>
    <row r="68" ht="15">
      <c r="A68" s="133"/>
    </row>
    <row r="69" ht="15.75">
      <c r="A69" s="137" t="s">
        <v>176</v>
      </c>
    </row>
    <row r="70" ht="15">
      <c r="A70" s="138"/>
    </row>
    <row r="71" ht="105">
      <c r="A71" s="132" t="s">
        <v>209</v>
      </c>
    </row>
    <row r="72" ht="15.75">
      <c r="A72" s="139"/>
    </row>
    <row r="73" ht="15.75">
      <c r="A73" s="137" t="s">
        <v>177</v>
      </c>
    </row>
    <row r="74" ht="15.75">
      <c r="A74" s="54"/>
    </row>
    <row r="75" ht="60">
      <c r="A75" s="132" t="s">
        <v>210</v>
      </c>
    </row>
    <row r="76" ht="15">
      <c r="A76" s="140"/>
    </row>
    <row r="77" ht="30">
      <c r="A77" s="132" t="s">
        <v>211</v>
      </c>
    </row>
    <row r="78" ht="15">
      <c r="A78" s="140"/>
    </row>
    <row r="79" ht="90">
      <c r="A79" s="132" t="s">
        <v>212</v>
      </c>
    </row>
    <row r="80" ht="15">
      <c r="A80" s="138"/>
    </row>
    <row r="81" ht="15">
      <c r="A81" s="138"/>
    </row>
    <row r="82" ht="15">
      <c r="A82" s="131"/>
    </row>
    <row r="83" ht="18.75">
      <c r="A83" s="141" t="s">
        <v>178</v>
      </c>
    </row>
    <row r="84" ht="15">
      <c r="A84" s="131"/>
    </row>
    <row r="85" ht="45">
      <c r="A85" s="132" t="s">
        <v>213</v>
      </c>
    </row>
    <row r="86" ht="15">
      <c r="A86" s="131"/>
    </row>
    <row r="87" ht="15">
      <c r="A87" s="131"/>
    </row>
    <row r="88" ht="18.75">
      <c r="A88" s="141" t="s">
        <v>179</v>
      </c>
    </row>
    <row r="89" ht="15">
      <c r="A89" s="131"/>
    </row>
    <row r="90" ht="12.75">
      <c r="A90" s="142" t="s">
        <v>180</v>
      </c>
    </row>
    <row r="91" ht="15">
      <c r="A91" s="131"/>
    </row>
    <row r="92" ht="15">
      <c r="A92" s="131" t="s">
        <v>181</v>
      </c>
    </row>
    <row r="93" ht="15">
      <c r="A93" s="131"/>
    </row>
    <row r="94" ht="30">
      <c r="A94" s="132" t="s">
        <v>194</v>
      </c>
    </row>
    <row r="95" ht="15">
      <c r="A95" s="131"/>
    </row>
    <row r="96" ht="15">
      <c r="A96" s="131"/>
    </row>
    <row r="97" ht="12.75">
      <c r="A97" s="145" t="s">
        <v>221</v>
      </c>
    </row>
    <row r="98" spans="1:4" ht="15">
      <c r="A98" s="145" t="s">
        <v>222</v>
      </c>
      <c r="D98" s="143"/>
    </row>
  </sheetData>
  <hyperlinks>
    <hyperlink ref="A19" r:id="rId1" display="http://www.sandia.gov/bus-ops/scm/Contractor/ContractAudit.html"/>
    <hyperlink ref="A90" r:id="rId2" display="mailto:snlaudit@sandia.gov"/>
    <hyperlink ref="A94" r:id="rId3" display="http://www.sandia.gov/bus-ops/scm/Contractor/ContractAudit.html"/>
  </hyperlinks>
  <printOptions/>
  <pageMargins left="0.75" right="0.75" top="1" bottom="1" header="0.5" footer="0.5"/>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sheetPr transitionEvaluation="1">
    <tabColor indexed="39"/>
    <pageSetUpPr fitToPage="1"/>
  </sheetPr>
  <dimension ref="A1:S202"/>
  <sheetViews>
    <sheetView defaultGridColor="0" colorId="23" workbookViewId="0" topLeftCell="A1">
      <selection activeCell="E23" sqref="E23"/>
    </sheetView>
  </sheetViews>
  <sheetFormatPr defaultColWidth="12.57421875" defaultRowHeight="12.75"/>
  <cols>
    <col min="1" max="1" width="31.7109375" style="34" customWidth="1"/>
    <col min="2" max="2" width="10.00390625" style="34" customWidth="1"/>
    <col min="3" max="3" width="7.28125" style="35" bestFit="1" customWidth="1"/>
    <col min="4" max="4" width="10.7109375" style="34" bestFit="1" customWidth="1"/>
    <col min="5" max="15" width="11.7109375" style="34" bestFit="1" customWidth="1"/>
    <col min="16" max="16" width="13.7109375" style="34" bestFit="1" customWidth="1"/>
    <col min="17" max="17" width="14.57421875" style="34" customWidth="1"/>
    <col min="18" max="18" width="13.7109375" style="34" customWidth="1"/>
    <col min="19" max="19" width="32.140625" style="34" customWidth="1"/>
    <col min="20" max="16384" width="12.57421875" style="34" customWidth="1"/>
  </cols>
  <sheetData>
    <row r="1" spans="1:4" ht="12.75" customHeight="1">
      <c r="A1" s="8" t="s">
        <v>90</v>
      </c>
      <c r="B1" s="32"/>
      <c r="C1" s="33"/>
      <c r="D1" s="24" t="s">
        <v>66</v>
      </c>
    </row>
    <row r="2" spans="1:3" ht="12.75" customHeight="1">
      <c r="A2" s="8" t="s">
        <v>88</v>
      </c>
      <c r="B2" s="32"/>
      <c r="C2" s="33"/>
    </row>
    <row r="3" spans="1:7" ht="12.75" customHeight="1">
      <c r="A3" s="8" t="s">
        <v>39</v>
      </c>
      <c r="B3" s="32"/>
      <c r="C3" s="33"/>
      <c r="E3" s="23"/>
      <c r="G3" s="5"/>
    </row>
    <row r="4" spans="1:7" ht="12.75" customHeight="1">
      <c r="A4" s="8" t="s">
        <v>89</v>
      </c>
      <c r="B4" s="32"/>
      <c r="C4" s="33"/>
      <c r="E4" s="23"/>
      <c r="G4" s="5"/>
    </row>
    <row r="5" spans="1:3" s="5" customFormat="1" ht="12.75">
      <c r="A5" s="8" t="s">
        <v>35</v>
      </c>
      <c r="B5" s="8"/>
      <c r="C5" s="4"/>
    </row>
    <row r="6" spans="2:4" s="5" customFormat="1" ht="12.75">
      <c r="B6" s="23"/>
      <c r="C6" s="4"/>
      <c r="D6" s="9"/>
    </row>
    <row r="7" spans="1:4" s="5" customFormat="1" ht="12.75">
      <c r="A7" s="23" t="s">
        <v>55</v>
      </c>
      <c r="C7" s="4"/>
      <c r="D7" s="25" t="s">
        <v>65</v>
      </c>
    </row>
    <row r="8" spans="3:19" s="5" customFormat="1" ht="12.75">
      <c r="C8" s="10"/>
      <c r="D8" s="4"/>
      <c r="E8" s="4"/>
      <c r="F8" s="4"/>
      <c r="G8" s="4"/>
      <c r="H8" s="4"/>
      <c r="I8" s="4"/>
      <c r="J8" s="4"/>
      <c r="K8" s="4"/>
      <c r="L8" s="4"/>
      <c r="M8" s="4"/>
      <c r="N8" s="4"/>
      <c r="O8" s="4"/>
      <c r="P8" s="4"/>
      <c r="Q8" s="4"/>
      <c r="S8" s="4"/>
    </row>
    <row r="9" spans="1:18" s="5" customFormat="1" ht="12.75">
      <c r="A9" s="11"/>
      <c r="B9" s="146" t="s">
        <v>87</v>
      </c>
      <c r="C9" s="147"/>
      <c r="D9" s="12"/>
      <c r="E9" s="12"/>
      <c r="F9" s="12"/>
      <c r="G9" s="12"/>
      <c r="H9" s="12"/>
      <c r="I9" s="12"/>
      <c r="J9" s="12"/>
      <c r="K9" s="12"/>
      <c r="L9" s="12"/>
      <c r="M9" s="12"/>
      <c r="N9" s="12"/>
      <c r="O9" s="12"/>
      <c r="P9" s="4"/>
      <c r="Q9" s="4"/>
      <c r="R9" s="4"/>
    </row>
    <row r="10" spans="1:19" s="5" customFormat="1" ht="13.5" thickBot="1">
      <c r="A10" s="13" t="s">
        <v>100</v>
      </c>
      <c r="B10" s="14"/>
      <c r="C10" s="15" t="s">
        <v>31</v>
      </c>
      <c r="D10" s="14">
        <v>1</v>
      </c>
      <c r="E10" s="14">
        <v>2</v>
      </c>
      <c r="F10" s="14">
        <v>3</v>
      </c>
      <c r="G10" s="14">
        <v>4</v>
      </c>
      <c r="H10" s="14">
        <v>5</v>
      </c>
      <c r="I10" s="14">
        <v>6</v>
      </c>
      <c r="J10" s="14">
        <v>7</v>
      </c>
      <c r="K10" s="14">
        <v>8</v>
      </c>
      <c r="L10" s="14">
        <v>9</v>
      </c>
      <c r="M10" s="14">
        <v>10</v>
      </c>
      <c r="N10" s="14">
        <v>11</v>
      </c>
      <c r="O10" s="26">
        <v>12</v>
      </c>
      <c r="P10" s="4"/>
      <c r="R10" s="4"/>
      <c r="S10" s="4"/>
    </row>
    <row r="11" spans="1:19" s="5" customFormat="1" ht="26.25" thickBot="1">
      <c r="A11" s="46" t="s">
        <v>84</v>
      </c>
      <c r="B11" s="45" t="s">
        <v>58</v>
      </c>
      <c r="C11" s="45" t="s">
        <v>59</v>
      </c>
      <c r="D11" s="46"/>
      <c r="E11" s="46"/>
      <c r="F11" s="46"/>
      <c r="G11" s="46"/>
      <c r="H11" s="46"/>
      <c r="I11" s="46"/>
      <c r="J11" s="46"/>
      <c r="K11" s="46"/>
      <c r="L11" s="46"/>
      <c r="M11" s="46"/>
      <c r="N11" s="46"/>
      <c r="O11" s="46"/>
      <c r="P11" s="47" t="s">
        <v>78</v>
      </c>
      <c r="Q11" s="47" t="s">
        <v>75</v>
      </c>
      <c r="R11" s="47" t="s">
        <v>68</v>
      </c>
      <c r="S11" s="48" t="s">
        <v>30</v>
      </c>
    </row>
    <row r="12" spans="1:19" s="5" customFormat="1" ht="13.5" thickTop="1">
      <c r="A12" s="16" t="s">
        <v>86</v>
      </c>
      <c r="B12" s="36"/>
      <c r="C12" s="36"/>
      <c r="D12" s="31"/>
      <c r="E12" s="31"/>
      <c r="F12" s="31"/>
      <c r="G12" s="31"/>
      <c r="H12" s="31"/>
      <c r="I12" s="31"/>
      <c r="J12" s="31"/>
      <c r="K12" s="31"/>
      <c r="L12" s="31"/>
      <c r="M12" s="31"/>
      <c r="N12" s="31"/>
      <c r="O12" s="31"/>
      <c r="P12" s="31"/>
      <c r="Q12" s="31"/>
      <c r="R12" s="31"/>
      <c r="S12" s="17"/>
    </row>
    <row r="13" spans="1:19" s="5" customFormat="1" ht="12.75">
      <c r="A13" s="6"/>
      <c r="B13" s="3"/>
      <c r="C13" s="3"/>
      <c r="D13" s="7"/>
      <c r="E13" s="7"/>
      <c r="F13" s="7"/>
      <c r="G13" s="7"/>
      <c r="H13" s="7"/>
      <c r="I13" s="7"/>
      <c r="J13" s="7"/>
      <c r="K13" s="7"/>
      <c r="L13" s="7"/>
      <c r="M13" s="7"/>
      <c r="N13" s="7"/>
      <c r="O13" s="7"/>
      <c r="P13" s="7"/>
      <c r="Q13" s="7"/>
      <c r="R13" s="7"/>
      <c r="S13" s="17"/>
    </row>
    <row r="14" spans="1:19" s="5" customFormat="1" ht="12.75">
      <c r="A14" s="6"/>
      <c r="B14" s="3"/>
      <c r="C14" s="3"/>
      <c r="D14" s="7"/>
      <c r="E14" s="7"/>
      <c r="F14" s="7"/>
      <c r="G14" s="7"/>
      <c r="H14" s="7"/>
      <c r="I14" s="7"/>
      <c r="J14" s="7"/>
      <c r="K14" s="7"/>
      <c r="L14" s="7"/>
      <c r="M14" s="7"/>
      <c r="N14" s="7"/>
      <c r="O14" s="7"/>
      <c r="P14" s="7"/>
      <c r="Q14" s="7"/>
      <c r="R14" s="7"/>
      <c r="S14" s="17"/>
    </row>
    <row r="15" spans="1:19" s="5" customFormat="1" ht="12.75">
      <c r="A15" s="6"/>
      <c r="B15" s="3"/>
      <c r="C15" s="18"/>
      <c r="D15" s="7"/>
      <c r="E15" s="7"/>
      <c r="F15" s="7"/>
      <c r="G15" s="7"/>
      <c r="H15" s="7"/>
      <c r="I15" s="7"/>
      <c r="J15" s="7"/>
      <c r="K15" s="7"/>
      <c r="L15" s="7"/>
      <c r="M15" s="7"/>
      <c r="N15" s="7"/>
      <c r="O15" s="7"/>
      <c r="P15" s="7"/>
      <c r="Q15" s="7"/>
      <c r="R15" s="7"/>
      <c r="S15" s="19"/>
    </row>
    <row r="16" spans="1:19" s="5" customFormat="1" ht="12.75">
      <c r="A16" s="6"/>
      <c r="B16" s="3"/>
      <c r="C16" s="18"/>
      <c r="D16" s="7"/>
      <c r="E16" s="7"/>
      <c r="F16" s="7"/>
      <c r="G16" s="7"/>
      <c r="H16" s="7"/>
      <c r="I16" s="7"/>
      <c r="J16" s="7"/>
      <c r="K16" s="7"/>
      <c r="L16" s="7"/>
      <c r="M16" s="7"/>
      <c r="N16" s="7"/>
      <c r="O16" s="7"/>
      <c r="P16" s="7"/>
      <c r="Q16" s="7"/>
      <c r="R16" s="7"/>
      <c r="S16" s="19"/>
    </row>
    <row r="17" spans="1:19" s="5" customFormat="1" ht="12.75">
      <c r="A17" s="6"/>
      <c r="B17" s="3"/>
      <c r="C17" s="3"/>
      <c r="D17" s="7"/>
      <c r="E17" s="7"/>
      <c r="F17" s="7"/>
      <c r="G17" s="7"/>
      <c r="H17" s="7"/>
      <c r="I17" s="7"/>
      <c r="J17" s="7"/>
      <c r="K17" s="7"/>
      <c r="L17" s="7"/>
      <c r="M17" s="7"/>
      <c r="N17" s="7"/>
      <c r="O17" s="7"/>
      <c r="P17" s="7"/>
      <c r="Q17" s="7"/>
      <c r="R17" s="7"/>
      <c r="S17" s="17"/>
    </row>
    <row r="18" spans="1:19" s="5" customFormat="1" ht="12.75">
      <c r="A18" s="6"/>
      <c r="B18" s="3"/>
      <c r="C18" s="3"/>
      <c r="D18" s="7"/>
      <c r="E18" s="7"/>
      <c r="F18" s="7"/>
      <c r="G18" s="7"/>
      <c r="H18" s="7"/>
      <c r="I18" s="7"/>
      <c r="J18" s="7"/>
      <c r="K18" s="7"/>
      <c r="L18" s="7"/>
      <c r="M18" s="7"/>
      <c r="N18" s="7"/>
      <c r="O18" s="7"/>
      <c r="P18" s="7"/>
      <c r="Q18" s="7"/>
      <c r="R18" s="7"/>
      <c r="S18" s="17"/>
    </row>
    <row r="19" spans="1:19" s="5" customFormat="1" ht="12.75">
      <c r="A19" s="6"/>
      <c r="B19" s="3"/>
      <c r="C19" s="3"/>
      <c r="D19" s="7"/>
      <c r="E19" s="7"/>
      <c r="F19" s="7"/>
      <c r="G19" s="7"/>
      <c r="H19" s="7"/>
      <c r="I19" s="7"/>
      <c r="J19" s="7"/>
      <c r="K19" s="7"/>
      <c r="L19" s="7"/>
      <c r="M19" s="7"/>
      <c r="N19" s="7"/>
      <c r="O19" s="7"/>
      <c r="P19" s="7"/>
      <c r="Q19" s="7"/>
      <c r="R19" s="7"/>
      <c r="S19" s="17"/>
    </row>
    <row r="20" spans="1:19" s="5" customFormat="1" ht="12.75">
      <c r="A20" s="6"/>
      <c r="B20" s="3"/>
      <c r="C20" s="20"/>
      <c r="D20" s="7"/>
      <c r="E20" s="7"/>
      <c r="F20" s="7"/>
      <c r="G20" s="7"/>
      <c r="H20" s="7"/>
      <c r="I20" s="7"/>
      <c r="J20" s="7"/>
      <c r="K20" s="7"/>
      <c r="L20" s="7"/>
      <c r="M20" s="7"/>
      <c r="N20" s="7"/>
      <c r="O20" s="7"/>
      <c r="P20" s="7"/>
      <c r="Q20" s="7"/>
      <c r="R20" s="7"/>
      <c r="S20" s="17"/>
    </row>
    <row r="21" spans="1:19" s="5" customFormat="1" ht="12.75">
      <c r="A21" s="6"/>
      <c r="B21" s="3"/>
      <c r="C21" s="3"/>
      <c r="D21" s="7"/>
      <c r="E21" s="7"/>
      <c r="F21" s="7"/>
      <c r="G21" s="7"/>
      <c r="H21" s="7"/>
      <c r="I21" s="7"/>
      <c r="J21" s="7"/>
      <c r="K21" s="7"/>
      <c r="L21" s="7"/>
      <c r="M21" s="7"/>
      <c r="N21" s="7"/>
      <c r="O21" s="7"/>
      <c r="P21" s="7"/>
      <c r="Q21" s="7"/>
      <c r="R21" s="7"/>
      <c r="S21" s="17"/>
    </row>
    <row r="22" spans="1:19" s="5" customFormat="1" ht="12.75">
      <c r="A22" s="6"/>
      <c r="B22" s="3"/>
      <c r="C22" s="3"/>
      <c r="D22" s="7"/>
      <c r="E22" s="7"/>
      <c r="F22" s="7"/>
      <c r="G22" s="7"/>
      <c r="H22" s="7"/>
      <c r="I22" s="7"/>
      <c r="J22" s="7"/>
      <c r="K22" s="7"/>
      <c r="L22" s="7"/>
      <c r="M22" s="7"/>
      <c r="N22" s="7"/>
      <c r="O22" s="7"/>
      <c r="P22" s="7"/>
      <c r="Q22" s="7"/>
      <c r="R22" s="7"/>
      <c r="S22" s="17"/>
    </row>
    <row r="23" spans="1:19" s="5" customFormat="1" ht="12.75">
      <c r="A23" s="6"/>
      <c r="B23" s="3"/>
      <c r="C23" s="3"/>
      <c r="D23" s="7"/>
      <c r="E23" s="7"/>
      <c r="F23" s="7"/>
      <c r="G23" s="7"/>
      <c r="H23" s="7"/>
      <c r="I23" s="7"/>
      <c r="J23" s="7"/>
      <c r="K23" s="7"/>
      <c r="L23" s="7"/>
      <c r="M23" s="7"/>
      <c r="N23" s="7"/>
      <c r="O23" s="7"/>
      <c r="P23" s="7"/>
      <c r="Q23" s="7"/>
      <c r="R23" s="7"/>
      <c r="S23" s="17"/>
    </row>
    <row r="24" spans="1:19" s="5" customFormat="1" ht="12.75">
      <c r="A24" s="6"/>
      <c r="B24" s="3"/>
      <c r="C24" s="3"/>
      <c r="D24" s="7"/>
      <c r="E24" s="7"/>
      <c r="F24" s="7"/>
      <c r="G24" s="7"/>
      <c r="H24" s="7"/>
      <c r="I24" s="7"/>
      <c r="J24" s="7"/>
      <c r="K24" s="7"/>
      <c r="L24" s="7"/>
      <c r="M24" s="7"/>
      <c r="N24" s="7"/>
      <c r="O24" s="7"/>
      <c r="P24" s="7"/>
      <c r="Q24" s="7"/>
      <c r="R24" s="7"/>
      <c r="S24" s="17"/>
    </row>
    <row r="25" spans="1:19" s="5" customFormat="1" ht="12.75">
      <c r="A25" s="6"/>
      <c r="B25" s="3"/>
      <c r="C25" s="18"/>
      <c r="D25" s="21"/>
      <c r="E25" s="21"/>
      <c r="F25" s="21"/>
      <c r="G25" s="21"/>
      <c r="H25" s="21"/>
      <c r="I25" s="21"/>
      <c r="J25" s="21"/>
      <c r="K25" s="21"/>
      <c r="L25" s="21"/>
      <c r="M25" s="21"/>
      <c r="N25" s="21"/>
      <c r="O25" s="21"/>
      <c r="P25" s="7"/>
      <c r="Q25" s="7"/>
      <c r="R25" s="7"/>
      <c r="S25" s="17"/>
    </row>
    <row r="26" spans="1:19" s="5" customFormat="1" ht="12.75">
      <c r="A26" s="6"/>
      <c r="B26" s="3"/>
      <c r="C26" s="18"/>
      <c r="D26" s="21"/>
      <c r="E26" s="21"/>
      <c r="F26" s="21"/>
      <c r="G26" s="21"/>
      <c r="H26" s="21"/>
      <c r="I26" s="21"/>
      <c r="J26" s="21"/>
      <c r="K26" s="21"/>
      <c r="L26" s="21"/>
      <c r="M26" s="21"/>
      <c r="N26" s="21"/>
      <c r="O26" s="21"/>
      <c r="P26" s="7"/>
      <c r="Q26" s="7"/>
      <c r="R26" s="7"/>
      <c r="S26" s="17"/>
    </row>
    <row r="27" spans="1:19" s="5" customFormat="1" ht="12.75">
      <c r="A27" s="6"/>
      <c r="B27" s="3"/>
      <c r="C27" s="3"/>
      <c r="D27" s="7"/>
      <c r="E27" s="7"/>
      <c r="F27" s="7"/>
      <c r="G27" s="7"/>
      <c r="H27" s="7"/>
      <c r="I27" s="7"/>
      <c r="J27" s="7"/>
      <c r="K27" s="7"/>
      <c r="L27" s="7"/>
      <c r="M27" s="7"/>
      <c r="N27" s="7"/>
      <c r="O27" s="7"/>
      <c r="P27" s="7"/>
      <c r="Q27" s="7"/>
      <c r="R27" s="7"/>
      <c r="S27" s="17"/>
    </row>
    <row r="28" spans="1:19" s="5" customFormat="1" ht="12.75">
      <c r="A28" s="6"/>
      <c r="B28" s="3"/>
      <c r="C28" s="3"/>
      <c r="D28" s="7"/>
      <c r="E28" s="7"/>
      <c r="F28" s="7"/>
      <c r="G28" s="7"/>
      <c r="H28" s="7"/>
      <c r="I28" s="7"/>
      <c r="J28" s="7"/>
      <c r="K28" s="7"/>
      <c r="L28" s="7"/>
      <c r="M28" s="7"/>
      <c r="N28" s="7"/>
      <c r="O28" s="7"/>
      <c r="P28" s="7"/>
      <c r="Q28" s="7"/>
      <c r="R28" s="7"/>
      <c r="S28" s="17"/>
    </row>
    <row r="29" spans="1:19" s="5" customFormat="1" ht="12.75">
      <c r="A29" s="6"/>
      <c r="B29" s="3"/>
      <c r="C29" s="3"/>
      <c r="D29" s="7"/>
      <c r="E29" s="7"/>
      <c r="F29" s="7"/>
      <c r="G29" s="7"/>
      <c r="H29" s="7"/>
      <c r="I29" s="7"/>
      <c r="J29" s="7"/>
      <c r="K29" s="7"/>
      <c r="L29" s="7"/>
      <c r="M29" s="7"/>
      <c r="N29" s="7"/>
      <c r="O29" s="7"/>
      <c r="P29" s="7"/>
      <c r="Q29" s="7"/>
      <c r="R29" s="7"/>
      <c r="S29" s="17"/>
    </row>
    <row r="30" spans="1:19" s="5" customFormat="1" ht="12.75">
      <c r="A30" s="6"/>
      <c r="B30" s="3"/>
      <c r="C30" s="3"/>
      <c r="D30" s="7"/>
      <c r="E30" s="7"/>
      <c r="F30" s="7"/>
      <c r="G30" s="7"/>
      <c r="H30" s="7"/>
      <c r="I30" s="7"/>
      <c r="J30" s="7"/>
      <c r="K30" s="7"/>
      <c r="L30" s="7"/>
      <c r="M30" s="7"/>
      <c r="N30" s="7"/>
      <c r="O30" s="7"/>
      <c r="P30" s="7"/>
      <c r="Q30" s="7"/>
      <c r="R30" s="7"/>
      <c r="S30" s="17"/>
    </row>
    <row r="31" spans="1:19" s="5" customFormat="1" ht="12.75">
      <c r="A31" s="6"/>
      <c r="B31" s="3"/>
      <c r="C31" s="3"/>
      <c r="D31" s="7"/>
      <c r="E31" s="7"/>
      <c r="F31" s="7"/>
      <c r="G31" s="7"/>
      <c r="H31" s="7"/>
      <c r="I31" s="7"/>
      <c r="J31" s="7"/>
      <c r="K31" s="7"/>
      <c r="L31" s="7"/>
      <c r="M31" s="7"/>
      <c r="N31" s="7"/>
      <c r="O31" s="7"/>
      <c r="P31" s="7"/>
      <c r="Q31" s="7"/>
      <c r="R31" s="7"/>
      <c r="S31" s="17"/>
    </row>
    <row r="32" spans="1:19" s="5" customFormat="1" ht="12.75">
      <c r="A32" s="6" t="s">
        <v>36</v>
      </c>
      <c r="B32" s="3"/>
      <c r="C32" s="3"/>
      <c r="D32" s="7"/>
      <c r="E32" s="7"/>
      <c r="F32" s="7"/>
      <c r="G32" s="7"/>
      <c r="H32" s="7"/>
      <c r="I32" s="7"/>
      <c r="J32" s="7"/>
      <c r="K32" s="7"/>
      <c r="L32" s="7"/>
      <c r="M32" s="7"/>
      <c r="N32" s="7"/>
      <c r="O32" s="7"/>
      <c r="P32" s="7"/>
      <c r="Q32" s="7"/>
      <c r="R32" s="7"/>
      <c r="S32" s="17"/>
    </row>
    <row r="33" spans="1:19" s="5" customFormat="1" ht="12.75">
      <c r="A33" s="6"/>
      <c r="B33" s="3"/>
      <c r="C33" s="3"/>
      <c r="D33" s="7"/>
      <c r="E33" s="7"/>
      <c r="F33" s="7"/>
      <c r="G33" s="7"/>
      <c r="H33" s="7"/>
      <c r="I33" s="7"/>
      <c r="J33" s="7"/>
      <c r="K33" s="7"/>
      <c r="L33" s="7"/>
      <c r="M33" s="7"/>
      <c r="N33" s="7"/>
      <c r="O33" s="7"/>
      <c r="P33" s="7"/>
      <c r="Q33" s="7"/>
      <c r="R33" s="7"/>
      <c r="S33" s="17"/>
    </row>
    <row r="34" spans="1:19" s="5" customFormat="1" ht="12.75">
      <c r="A34" s="6" t="s">
        <v>85</v>
      </c>
      <c r="B34" s="3"/>
      <c r="C34" s="18"/>
      <c r="D34" s="7"/>
      <c r="E34" s="7"/>
      <c r="F34" s="7"/>
      <c r="G34" s="7"/>
      <c r="H34" s="7"/>
      <c r="I34" s="7"/>
      <c r="J34" s="7"/>
      <c r="K34" s="7"/>
      <c r="L34" s="7"/>
      <c r="M34" s="7"/>
      <c r="N34" s="7"/>
      <c r="O34" s="7"/>
      <c r="P34" s="7"/>
      <c r="Q34" s="7"/>
      <c r="R34" s="7"/>
      <c r="S34" s="17"/>
    </row>
    <row r="35" spans="1:19" s="5" customFormat="1" ht="12.75">
      <c r="A35" s="6"/>
      <c r="B35" s="6"/>
      <c r="C35" s="3"/>
      <c r="D35" s="7"/>
      <c r="E35" s="7"/>
      <c r="F35" s="7"/>
      <c r="G35" s="7"/>
      <c r="H35" s="7"/>
      <c r="I35" s="7"/>
      <c r="J35" s="7"/>
      <c r="K35" s="7"/>
      <c r="L35" s="7"/>
      <c r="M35" s="7"/>
      <c r="N35" s="7"/>
      <c r="O35" s="7"/>
      <c r="P35" s="7"/>
      <c r="Q35" s="7"/>
      <c r="R35" s="7"/>
      <c r="S35" s="17"/>
    </row>
    <row r="36" spans="1:19" s="5" customFormat="1" ht="12.75">
      <c r="A36" s="6" t="s">
        <v>62</v>
      </c>
      <c r="B36" s="6"/>
      <c r="C36" s="3"/>
      <c r="D36" s="7"/>
      <c r="E36" s="7"/>
      <c r="F36" s="7"/>
      <c r="G36" s="7"/>
      <c r="H36" s="7"/>
      <c r="I36" s="7"/>
      <c r="J36" s="7"/>
      <c r="K36" s="7"/>
      <c r="L36" s="7"/>
      <c r="M36" s="7"/>
      <c r="N36" s="7"/>
      <c r="O36" s="7"/>
      <c r="P36" s="7"/>
      <c r="Q36" s="7"/>
      <c r="R36" s="7"/>
      <c r="S36" s="17"/>
    </row>
    <row r="37" spans="1:18" s="5" customFormat="1" ht="12.75">
      <c r="A37" s="6"/>
      <c r="B37" s="6"/>
      <c r="C37" s="3"/>
      <c r="D37" s="6"/>
      <c r="E37" s="6"/>
      <c r="F37" s="6"/>
      <c r="G37" s="6"/>
      <c r="H37" s="6"/>
      <c r="I37" s="6"/>
      <c r="J37" s="6"/>
      <c r="K37" s="6"/>
      <c r="L37" s="6"/>
      <c r="M37" s="6"/>
      <c r="N37" s="6"/>
      <c r="O37" s="6"/>
      <c r="P37" s="7"/>
      <c r="Q37" s="7"/>
      <c r="R37" s="7"/>
    </row>
    <row r="38" spans="1:18" s="5" customFormat="1" ht="12.75">
      <c r="A38" s="1" t="s">
        <v>57</v>
      </c>
      <c r="B38" s="6"/>
      <c r="C38" s="3"/>
      <c r="D38" s="21"/>
      <c r="E38" s="21"/>
      <c r="F38" s="21"/>
      <c r="G38" s="21"/>
      <c r="H38" s="21"/>
      <c r="I38" s="21"/>
      <c r="J38" s="21"/>
      <c r="K38" s="21"/>
      <c r="L38" s="21"/>
      <c r="M38" s="21"/>
      <c r="N38" s="21"/>
      <c r="O38" s="21"/>
      <c r="P38" s="7"/>
      <c r="Q38" s="7"/>
      <c r="R38" s="7"/>
    </row>
    <row r="39" spans="1:18" s="5" customFormat="1" ht="12.75">
      <c r="A39" s="2"/>
      <c r="B39" s="6"/>
      <c r="C39" s="3"/>
      <c r="D39" s="6"/>
      <c r="E39" s="6"/>
      <c r="F39" s="6"/>
      <c r="G39" s="6"/>
      <c r="H39" s="6"/>
      <c r="I39" s="6"/>
      <c r="J39" s="6"/>
      <c r="K39" s="6"/>
      <c r="L39" s="6"/>
      <c r="M39" s="6"/>
      <c r="N39" s="6"/>
      <c r="O39" s="6"/>
      <c r="P39" s="6"/>
      <c r="Q39" s="6"/>
      <c r="R39" s="6"/>
    </row>
    <row r="40" spans="1:18" s="5" customFormat="1" ht="12.75">
      <c r="A40" s="1" t="s">
        <v>76</v>
      </c>
      <c r="B40" s="6"/>
      <c r="C40" s="3"/>
      <c r="D40" s="6"/>
      <c r="E40" s="6"/>
      <c r="F40" s="6"/>
      <c r="G40" s="6"/>
      <c r="H40" s="6"/>
      <c r="I40" s="27"/>
      <c r="J40" s="27"/>
      <c r="K40" s="6"/>
      <c r="L40" s="6"/>
      <c r="M40" s="6"/>
      <c r="N40" s="6"/>
      <c r="O40" s="6"/>
      <c r="P40" s="7"/>
      <c r="Q40" s="6"/>
      <c r="R40" s="29"/>
    </row>
    <row r="41" spans="1:18" s="5" customFormat="1" ht="12.75">
      <c r="A41" s="6"/>
      <c r="B41" s="22"/>
      <c r="C41" s="3"/>
      <c r="D41" s="6"/>
      <c r="E41" s="6"/>
      <c r="F41" s="6"/>
      <c r="G41" s="6"/>
      <c r="H41" s="6"/>
      <c r="I41" s="6"/>
      <c r="J41" s="6"/>
      <c r="K41" s="6"/>
      <c r="L41" s="6"/>
      <c r="M41" s="6"/>
      <c r="N41" s="6"/>
      <c r="O41" s="6"/>
      <c r="P41" s="6"/>
      <c r="Q41" s="6"/>
      <c r="R41" s="6"/>
    </row>
    <row r="42" spans="1:18" s="5" customFormat="1" ht="12.75">
      <c r="A42" s="6" t="s">
        <v>56</v>
      </c>
      <c r="B42" s="22"/>
      <c r="C42" s="3"/>
      <c r="D42" s="21"/>
      <c r="E42" s="21"/>
      <c r="F42" s="21"/>
      <c r="G42" s="21"/>
      <c r="H42" s="21"/>
      <c r="I42" s="21"/>
      <c r="J42" s="21"/>
      <c r="K42" s="21"/>
      <c r="L42" s="21"/>
      <c r="M42" s="21"/>
      <c r="N42" s="21"/>
      <c r="O42" s="21"/>
      <c r="P42" s="7"/>
      <c r="Q42" s="28"/>
      <c r="R42" s="21"/>
    </row>
    <row r="43" spans="2:3" s="5" customFormat="1" ht="12.75">
      <c r="B43" s="23"/>
      <c r="C43" s="4"/>
    </row>
    <row r="44" spans="2:3" s="5" customFormat="1" ht="12.75">
      <c r="B44" s="24"/>
      <c r="C44" s="4"/>
    </row>
    <row r="45" spans="2:3" s="5" customFormat="1" ht="12.75">
      <c r="B45" s="24"/>
      <c r="C45" s="4"/>
    </row>
    <row r="46" spans="2:3" s="5" customFormat="1" ht="12.75">
      <c r="B46" s="24"/>
      <c r="C46" s="4"/>
    </row>
    <row r="47" spans="1:3" s="5" customFormat="1" ht="12.75">
      <c r="A47" s="23" t="s">
        <v>37</v>
      </c>
      <c r="C47" s="4"/>
    </row>
    <row r="48" spans="1:3" s="5" customFormat="1" ht="12.75">
      <c r="A48" s="23" t="s">
        <v>38</v>
      </c>
      <c r="C48" s="4"/>
    </row>
    <row r="49" spans="1:3" s="5" customFormat="1" ht="12.75">
      <c r="A49" s="24" t="s">
        <v>67</v>
      </c>
      <c r="C49" s="4"/>
    </row>
    <row r="50" spans="1:3" s="5" customFormat="1" ht="12.75">
      <c r="A50" s="24" t="s">
        <v>34</v>
      </c>
      <c r="C50" s="4"/>
    </row>
    <row r="51" spans="1:3" s="5" customFormat="1" ht="12.75">
      <c r="A51" s="24" t="s">
        <v>33</v>
      </c>
      <c r="C51" s="4"/>
    </row>
    <row r="52" spans="1:3" s="5" customFormat="1" ht="12.75">
      <c r="A52" s="23" t="s">
        <v>77</v>
      </c>
      <c r="C52" s="4"/>
    </row>
    <row r="53" s="5" customFormat="1" ht="12.75">
      <c r="C53" s="4"/>
    </row>
    <row r="54" s="5" customFormat="1" ht="12.75">
      <c r="C54" s="4"/>
    </row>
    <row r="55" s="5" customFormat="1" ht="12.75">
      <c r="C55" s="4"/>
    </row>
    <row r="56" s="5" customFormat="1" ht="12.75">
      <c r="C56" s="4"/>
    </row>
    <row r="57" s="5" customFormat="1" ht="12.75">
      <c r="C57" s="4"/>
    </row>
    <row r="58" s="5" customFormat="1" ht="12.75">
      <c r="C58" s="4"/>
    </row>
    <row r="59" s="5" customFormat="1" ht="12.75">
      <c r="C59" s="4"/>
    </row>
    <row r="60" s="5" customFormat="1" ht="12.75">
      <c r="C60" s="4"/>
    </row>
    <row r="61" s="5" customFormat="1" ht="12.75">
      <c r="C61" s="4"/>
    </row>
    <row r="62" s="5" customFormat="1" ht="12.75">
      <c r="C62" s="4"/>
    </row>
    <row r="63" s="5" customFormat="1" ht="12.75">
      <c r="C63" s="4"/>
    </row>
    <row r="64" s="5" customFormat="1" ht="12.75">
      <c r="C64" s="4"/>
    </row>
    <row r="65" s="5" customFormat="1" ht="12.75">
      <c r="C65" s="4"/>
    </row>
    <row r="66" s="5" customFormat="1" ht="12.75">
      <c r="C66" s="4"/>
    </row>
    <row r="67" s="5" customFormat="1" ht="12.75">
      <c r="C67" s="4"/>
    </row>
    <row r="68" s="5" customFormat="1" ht="12.75">
      <c r="C68" s="4"/>
    </row>
    <row r="69" s="5" customFormat="1" ht="12.75">
      <c r="C69" s="4"/>
    </row>
    <row r="70" s="5" customFormat="1" ht="12.75">
      <c r="C70" s="4"/>
    </row>
    <row r="71" s="5" customFormat="1" ht="12.75">
      <c r="C71" s="4"/>
    </row>
    <row r="72" s="5" customFormat="1" ht="12.75">
      <c r="C72" s="4"/>
    </row>
    <row r="73" s="5" customFormat="1" ht="12.75">
      <c r="C73" s="4"/>
    </row>
    <row r="74" s="5" customFormat="1" ht="12.75">
      <c r="C74" s="4"/>
    </row>
    <row r="75" s="5" customFormat="1" ht="12.75">
      <c r="C75" s="4"/>
    </row>
    <row r="76" s="5" customFormat="1" ht="12.75">
      <c r="C76" s="4"/>
    </row>
    <row r="77" s="5" customFormat="1" ht="12.75">
      <c r="C77" s="4"/>
    </row>
    <row r="78" s="5" customFormat="1" ht="12.75">
      <c r="C78" s="4"/>
    </row>
    <row r="79" s="5" customFormat="1" ht="12.75">
      <c r="C79" s="4"/>
    </row>
    <row r="80" s="5" customFormat="1" ht="12.75">
      <c r="C80" s="4"/>
    </row>
    <row r="81" s="5" customFormat="1" ht="12.75">
      <c r="C81" s="4"/>
    </row>
    <row r="82" s="5" customFormat="1" ht="12.75">
      <c r="C82" s="4"/>
    </row>
    <row r="83" s="5" customFormat="1" ht="12.75">
      <c r="C83" s="4"/>
    </row>
    <row r="84" s="5" customFormat="1" ht="12.75">
      <c r="C84" s="4"/>
    </row>
    <row r="85" s="5" customFormat="1" ht="12.75">
      <c r="C85" s="4"/>
    </row>
    <row r="86" s="5" customFormat="1" ht="12.75">
      <c r="C86" s="4"/>
    </row>
    <row r="87" s="5" customFormat="1" ht="12.75">
      <c r="C87" s="4"/>
    </row>
    <row r="88" s="5" customFormat="1" ht="12.75">
      <c r="C88" s="4"/>
    </row>
    <row r="89" s="5" customFormat="1" ht="12.75">
      <c r="C89" s="4"/>
    </row>
    <row r="90" s="5" customFormat="1" ht="12.75">
      <c r="C90" s="4"/>
    </row>
    <row r="91" s="5" customFormat="1" ht="12.75">
      <c r="C91" s="4"/>
    </row>
    <row r="92" s="5" customFormat="1" ht="12.75">
      <c r="C92" s="4"/>
    </row>
    <row r="93" s="5" customFormat="1" ht="12.75">
      <c r="C93" s="4"/>
    </row>
    <row r="94" s="5" customFormat="1" ht="12.75">
      <c r="C94" s="4"/>
    </row>
    <row r="95" s="5" customFormat="1" ht="12.75">
      <c r="C95" s="4"/>
    </row>
    <row r="96" s="5" customFormat="1" ht="12.75">
      <c r="C96" s="4"/>
    </row>
    <row r="97" s="5" customFormat="1" ht="12.75">
      <c r="C97" s="4"/>
    </row>
    <row r="98" s="5" customFormat="1" ht="12.75">
      <c r="C98" s="4"/>
    </row>
    <row r="99" s="5" customFormat="1" ht="12.75">
      <c r="C99" s="4"/>
    </row>
    <row r="100" s="5" customFormat="1" ht="12.75">
      <c r="C100" s="4"/>
    </row>
    <row r="101" s="5" customFormat="1" ht="12.75">
      <c r="C101" s="4"/>
    </row>
    <row r="102" s="5" customFormat="1" ht="12.75">
      <c r="C102" s="4"/>
    </row>
    <row r="103" s="5" customFormat="1" ht="12.75">
      <c r="C103" s="4"/>
    </row>
    <row r="104" s="5" customFormat="1" ht="12.75">
      <c r="C104" s="4"/>
    </row>
    <row r="105" s="5" customFormat="1" ht="12.75">
      <c r="C105" s="4"/>
    </row>
    <row r="106" s="5" customFormat="1" ht="12.75">
      <c r="C106" s="4"/>
    </row>
    <row r="107" s="5" customFormat="1" ht="12.75">
      <c r="C107" s="4"/>
    </row>
    <row r="108" s="5" customFormat="1" ht="12.75">
      <c r="C108" s="4"/>
    </row>
    <row r="109" s="5" customFormat="1" ht="12.75">
      <c r="C109" s="4"/>
    </row>
    <row r="110" s="5" customFormat="1" ht="12.75">
      <c r="C110" s="4"/>
    </row>
    <row r="111" s="5" customFormat="1" ht="12.75">
      <c r="C111" s="4"/>
    </row>
    <row r="112" s="5" customFormat="1" ht="12.75">
      <c r="C112" s="4"/>
    </row>
    <row r="113" s="5" customFormat="1" ht="12.75">
      <c r="C113" s="4"/>
    </row>
    <row r="114" s="5" customFormat="1" ht="12.75">
      <c r="C114" s="4"/>
    </row>
    <row r="115" s="5" customFormat="1" ht="12.75">
      <c r="C115" s="4"/>
    </row>
    <row r="116" s="5" customFormat="1" ht="12.75">
      <c r="C116" s="4"/>
    </row>
    <row r="117" s="5" customFormat="1" ht="12.75">
      <c r="C117" s="4"/>
    </row>
    <row r="118" s="5" customFormat="1" ht="12.75">
      <c r="C118" s="4"/>
    </row>
    <row r="119" s="5" customFormat="1" ht="12.75">
      <c r="C119" s="4"/>
    </row>
    <row r="120" s="5" customFormat="1" ht="12.75">
      <c r="C120" s="4"/>
    </row>
    <row r="121" s="5" customFormat="1" ht="12.75">
      <c r="C121" s="4"/>
    </row>
    <row r="122" s="5" customFormat="1" ht="12.75">
      <c r="C122" s="4"/>
    </row>
    <row r="123" s="5" customFormat="1" ht="12.75">
      <c r="C123" s="4"/>
    </row>
    <row r="124" s="5" customFormat="1" ht="12.75">
      <c r="C124" s="4"/>
    </row>
    <row r="125" s="5" customFormat="1" ht="12.75">
      <c r="C125" s="4"/>
    </row>
    <row r="126" s="5" customFormat="1" ht="12.75">
      <c r="C126" s="4"/>
    </row>
    <row r="127" s="5" customFormat="1" ht="12.75">
      <c r="C127" s="4"/>
    </row>
    <row r="128" s="5" customFormat="1" ht="12.75">
      <c r="C128" s="4"/>
    </row>
    <row r="129" s="5" customFormat="1" ht="12.75">
      <c r="C129" s="4"/>
    </row>
    <row r="130" s="5" customFormat="1" ht="12.75">
      <c r="C130" s="4"/>
    </row>
    <row r="131" s="5" customFormat="1" ht="12.75">
      <c r="C131" s="4"/>
    </row>
    <row r="132" s="5" customFormat="1" ht="12.75">
      <c r="C132" s="4"/>
    </row>
    <row r="133" s="5" customFormat="1" ht="12.75">
      <c r="C133" s="4"/>
    </row>
    <row r="134" s="5" customFormat="1" ht="12.75">
      <c r="C134" s="4"/>
    </row>
    <row r="135" s="5" customFormat="1" ht="12.75">
      <c r="C135" s="4"/>
    </row>
    <row r="136" s="5" customFormat="1" ht="12.75">
      <c r="C136" s="4"/>
    </row>
    <row r="137" s="5" customFormat="1" ht="12.75">
      <c r="C137" s="4"/>
    </row>
    <row r="138" s="5" customFormat="1" ht="12.75">
      <c r="C138" s="4"/>
    </row>
    <row r="139" s="5" customFormat="1" ht="12.75">
      <c r="C139" s="4"/>
    </row>
    <row r="140" s="5" customFormat="1" ht="12.75">
      <c r="C140" s="4"/>
    </row>
    <row r="141" s="5" customFormat="1" ht="12.75">
      <c r="C141" s="4"/>
    </row>
    <row r="142" s="5" customFormat="1" ht="12.75">
      <c r="C142" s="4"/>
    </row>
    <row r="143" s="5" customFormat="1" ht="12.75">
      <c r="C143" s="4"/>
    </row>
    <row r="144" s="5" customFormat="1" ht="12.75">
      <c r="C144" s="4"/>
    </row>
    <row r="145" s="5" customFormat="1" ht="12.75">
      <c r="C145" s="4"/>
    </row>
    <row r="146" s="5" customFormat="1" ht="12.75">
      <c r="C146" s="4"/>
    </row>
    <row r="147" s="5" customFormat="1" ht="12.75">
      <c r="C147" s="4"/>
    </row>
    <row r="148" s="5" customFormat="1" ht="12.75">
      <c r="C148" s="4"/>
    </row>
    <row r="149" s="5" customFormat="1" ht="12.75">
      <c r="C149" s="4"/>
    </row>
    <row r="150" s="5" customFormat="1" ht="12.75">
      <c r="C150" s="4"/>
    </row>
    <row r="151" s="5" customFormat="1" ht="12.75">
      <c r="C151" s="4"/>
    </row>
    <row r="152" s="5" customFormat="1" ht="12.75">
      <c r="C152" s="4"/>
    </row>
    <row r="153" s="5" customFormat="1" ht="12.75">
      <c r="C153" s="4"/>
    </row>
    <row r="154" s="5" customFormat="1" ht="12.75">
      <c r="C154" s="4"/>
    </row>
    <row r="155" s="5" customFormat="1" ht="12.75">
      <c r="C155" s="4"/>
    </row>
    <row r="156" s="5" customFormat="1" ht="12.75">
      <c r="C156" s="4"/>
    </row>
    <row r="157" s="5" customFormat="1" ht="12.75">
      <c r="C157" s="4"/>
    </row>
    <row r="158" s="5" customFormat="1" ht="12.75">
      <c r="C158" s="4"/>
    </row>
    <row r="159" s="5" customFormat="1" ht="12.75">
      <c r="C159" s="4"/>
    </row>
    <row r="160" s="5" customFormat="1" ht="12.75">
      <c r="C160" s="4"/>
    </row>
    <row r="161" s="5" customFormat="1" ht="12.75">
      <c r="C161" s="4"/>
    </row>
    <row r="162" s="5" customFormat="1" ht="12.75">
      <c r="C162" s="4"/>
    </row>
    <row r="163" s="5" customFormat="1" ht="12.75">
      <c r="C163" s="4"/>
    </row>
    <row r="164" s="5" customFormat="1" ht="12.75">
      <c r="C164" s="4"/>
    </row>
    <row r="165" s="5" customFormat="1" ht="12.75">
      <c r="C165" s="4"/>
    </row>
    <row r="166" s="5" customFormat="1" ht="12.75">
      <c r="C166" s="4"/>
    </row>
    <row r="167" s="5" customFormat="1" ht="12.75">
      <c r="C167" s="4"/>
    </row>
    <row r="168" s="5" customFormat="1" ht="12.75">
      <c r="C168" s="4"/>
    </row>
    <row r="169" s="5" customFormat="1" ht="12.75">
      <c r="C169" s="4"/>
    </row>
    <row r="170" s="5" customFormat="1" ht="12.75">
      <c r="C170" s="4"/>
    </row>
    <row r="171" s="5" customFormat="1" ht="12.75">
      <c r="C171" s="4"/>
    </row>
    <row r="172" s="5" customFormat="1" ht="12.75">
      <c r="C172" s="4"/>
    </row>
    <row r="173" s="5" customFormat="1" ht="12.75">
      <c r="C173" s="4"/>
    </row>
    <row r="174" s="5" customFormat="1" ht="12.75">
      <c r="C174" s="4"/>
    </row>
    <row r="175" s="5" customFormat="1" ht="12.75">
      <c r="C175" s="4"/>
    </row>
    <row r="176" s="5" customFormat="1" ht="12.75">
      <c r="C176" s="4"/>
    </row>
    <row r="177" s="5" customFormat="1" ht="12.75">
      <c r="C177" s="4"/>
    </row>
    <row r="178" s="5" customFormat="1" ht="12.75">
      <c r="C178" s="4"/>
    </row>
    <row r="179" s="5" customFormat="1" ht="12.75">
      <c r="C179" s="4"/>
    </row>
    <row r="180" s="5" customFormat="1" ht="12.75">
      <c r="C180" s="4"/>
    </row>
    <row r="181" s="5" customFormat="1" ht="12.75">
      <c r="C181" s="4"/>
    </row>
    <row r="182" s="5" customFormat="1" ht="12.75">
      <c r="C182" s="4"/>
    </row>
    <row r="183" s="5" customFormat="1" ht="12.75">
      <c r="C183" s="4"/>
    </row>
    <row r="184" s="5" customFormat="1" ht="12.75">
      <c r="C184" s="4"/>
    </row>
    <row r="185" s="5" customFormat="1" ht="12.75">
      <c r="C185" s="4"/>
    </row>
    <row r="186" s="5" customFormat="1" ht="12.75">
      <c r="C186" s="4"/>
    </row>
    <row r="187" s="5" customFormat="1" ht="12.75">
      <c r="C187" s="4"/>
    </row>
    <row r="188" s="5" customFormat="1" ht="12.75">
      <c r="C188" s="4"/>
    </row>
    <row r="189" s="5" customFormat="1" ht="12.75">
      <c r="C189" s="4"/>
    </row>
    <row r="190" s="5" customFormat="1" ht="12.75">
      <c r="C190" s="4"/>
    </row>
    <row r="191" s="5" customFormat="1" ht="12.75">
      <c r="C191" s="4"/>
    </row>
    <row r="192" s="5" customFormat="1" ht="12.75">
      <c r="C192" s="4"/>
    </row>
    <row r="193" s="5" customFormat="1" ht="12.75">
      <c r="C193" s="4"/>
    </row>
    <row r="194" s="5" customFormat="1" ht="12.75">
      <c r="C194" s="4"/>
    </row>
    <row r="195" s="5" customFormat="1" ht="12.75">
      <c r="C195" s="4"/>
    </row>
    <row r="196" s="5" customFormat="1" ht="12.75">
      <c r="C196" s="4"/>
    </row>
    <row r="197" s="5" customFormat="1" ht="12.75">
      <c r="C197" s="4"/>
    </row>
    <row r="198" s="5" customFormat="1" ht="12.75">
      <c r="C198" s="4"/>
    </row>
    <row r="199" s="5" customFormat="1" ht="12.75">
      <c r="C199" s="4"/>
    </row>
    <row r="200" s="5" customFormat="1" ht="12.75">
      <c r="C200" s="4"/>
    </row>
    <row r="201" s="5" customFormat="1" ht="12.75">
      <c r="C201" s="4"/>
    </row>
    <row r="202" s="5" customFormat="1" ht="12.75">
      <c r="C202" s="4"/>
    </row>
  </sheetData>
  <mergeCells count="1">
    <mergeCell ref="B9:C9"/>
  </mergeCells>
  <printOptions gridLines="1" headings="1" horizontalCentered="1"/>
  <pageMargins left="0.5" right="0.5" top="0.5" bottom="0.5" header="0.5" footer="0.5"/>
  <pageSetup cellComments="asDisplayed" fitToHeight="1" fitToWidth="1"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sheetPr>
    <tabColor indexed="39"/>
    <pageSetUpPr fitToPage="1"/>
  </sheetPr>
  <dimension ref="A1:G38"/>
  <sheetViews>
    <sheetView workbookViewId="0" topLeftCell="A1">
      <selection activeCell="G37" sqref="G37"/>
    </sheetView>
  </sheetViews>
  <sheetFormatPr defaultColWidth="9.140625" defaultRowHeight="12.75"/>
  <cols>
    <col min="1" max="1" width="11.28125" style="0" customWidth="1"/>
    <col min="2" max="2" width="1.28515625" style="0" customWidth="1"/>
    <col min="3" max="3" width="41.140625" style="0" customWidth="1"/>
    <col min="4" max="4" width="1.57421875" style="0" customWidth="1"/>
    <col min="5" max="5" width="13.7109375" style="0" customWidth="1"/>
    <col min="6" max="6" width="1.57421875" style="0" customWidth="1"/>
    <col min="7" max="7" width="59.28125" style="0" customWidth="1"/>
  </cols>
  <sheetData>
    <row r="1" spans="1:5" ht="12.75">
      <c r="A1" s="49" t="s">
        <v>94</v>
      </c>
      <c r="B1" s="49"/>
      <c r="D1" s="50"/>
      <c r="E1" s="51" t="s">
        <v>111</v>
      </c>
    </row>
    <row r="2" spans="1:5" ht="12.75">
      <c r="A2" s="49" t="s">
        <v>110</v>
      </c>
      <c r="B2" s="49"/>
      <c r="D2" s="50"/>
      <c r="E2" s="51"/>
    </row>
    <row r="3" spans="1:5" ht="12.75">
      <c r="A3" s="50"/>
      <c r="B3" s="50"/>
      <c r="D3" s="50"/>
      <c r="E3" s="50"/>
    </row>
    <row r="4" spans="1:5" ht="12.75">
      <c r="A4" s="65" t="s">
        <v>107</v>
      </c>
      <c r="B4" s="65"/>
      <c r="D4" s="50"/>
      <c r="E4" s="50"/>
    </row>
    <row r="5" spans="1:5" ht="12.75">
      <c r="A5" s="52" t="s">
        <v>95</v>
      </c>
      <c r="B5" s="52"/>
      <c r="D5" s="50"/>
      <c r="E5" s="50"/>
    </row>
    <row r="6" spans="1:5" ht="15.75">
      <c r="A6" s="53" t="s">
        <v>96</v>
      </c>
      <c r="B6" s="53"/>
      <c r="D6" s="50"/>
      <c r="E6" s="50"/>
    </row>
    <row r="7" spans="1:5" ht="15.75">
      <c r="A7" s="53"/>
      <c r="B7" s="53"/>
      <c r="D7" s="50"/>
      <c r="E7" s="50"/>
    </row>
    <row r="8" spans="1:5" ht="15.75">
      <c r="A8" s="54" t="s">
        <v>97</v>
      </c>
      <c r="B8" s="54"/>
      <c r="D8" s="55"/>
      <c r="E8" s="55"/>
    </row>
    <row r="9" spans="1:3" ht="12.75">
      <c r="A9" s="56"/>
      <c r="B9" s="56"/>
      <c r="C9" s="57"/>
    </row>
    <row r="10" spans="1:7" ht="12.75">
      <c r="A10" s="58" t="s">
        <v>98</v>
      </c>
      <c r="B10" s="66"/>
      <c r="C10" s="59" t="s">
        <v>108</v>
      </c>
      <c r="E10" s="58" t="str">
        <f>'Cost Reimbursable ECC Template'!A10</f>
        <v>FY 20XX</v>
      </c>
      <c r="G10" s="58" t="s">
        <v>30</v>
      </c>
    </row>
    <row r="11" spans="4:5" ht="9.75" customHeight="1">
      <c r="D11" s="60"/>
      <c r="E11" s="60"/>
    </row>
    <row r="12" spans="3:5" ht="12.75">
      <c r="C12" s="59" t="s">
        <v>99</v>
      </c>
      <c r="D12" s="69"/>
      <c r="E12" s="69"/>
    </row>
    <row r="13" spans="3:5" ht="12.75">
      <c r="C13" s="67"/>
      <c r="D13" s="69"/>
      <c r="E13" s="69"/>
    </row>
    <row r="14" spans="3:5" ht="12.75">
      <c r="C14" s="67"/>
      <c r="D14" s="69"/>
      <c r="E14" s="69"/>
    </row>
    <row r="15" spans="3:5" ht="12.75">
      <c r="C15" s="67"/>
      <c r="D15" s="69"/>
      <c r="E15" s="69"/>
    </row>
    <row r="16" spans="3:5" ht="12.75">
      <c r="C16" s="67"/>
      <c r="D16" s="69"/>
      <c r="E16" s="69"/>
    </row>
    <row r="17" spans="3:5" ht="12.75">
      <c r="C17" s="67"/>
      <c r="D17" s="69"/>
      <c r="E17" s="69"/>
    </row>
    <row r="18" spans="3:5" ht="12.75">
      <c r="C18" s="67"/>
      <c r="D18" s="69"/>
      <c r="E18" s="70"/>
    </row>
    <row r="19" spans="3:7" ht="12.75" customHeight="1" thickBot="1">
      <c r="C19" s="61" t="s">
        <v>101</v>
      </c>
      <c r="D19" s="71"/>
      <c r="E19" s="72">
        <f>SUM(E13:E18)</f>
        <v>0</v>
      </c>
      <c r="G19" s="62"/>
    </row>
    <row r="20" spans="3:7" ht="9.75" customHeight="1" thickTop="1">
      <c r="C20" s="67"/>
      <c r="D20" s="67"/>
      <c r="E20" s="73"/>
      <c r="G20" s="62"/>
    </row>
    <row r="21" spans="3:7" ht="15">
      <c r="C21" s="59" t="s">
        <v>109</v>
      </c>
      <c r="D21" s="69"/>
      <c r="E21" s="74"/>
      <c r="G21" s="62"/>
    </row>
    <row r="22" spans="3:7" ht="15">
      <c r="C22" s="67"/>
      <c r="D22" s="69"/>
      <c r="E22" s="74"/>
      <c r="G22" s="62"/>
    </row>
    <row r="23" spans="3:7" ht="15">
      <c r="C23" s="67"/>
      <c r="D23" s="69"/>
      <c r="E23" s="74"/>
      <c r="G23" s="62"/>
    </row>
    <row r="24" spans="3:7" ht="15">
      <c r="C24" s="67"/>
      <c r="D24" s="69"/>
      <c r="E24" s="74"/>
      <c r="G24" s="62"/>
    </row>
    <row r="25" spans="3:5" ht="12.75">
      <c r="C25" s="75"/>
      <c r="D25" s="69"/>
      <c r="E25" s="70"/>
    </row>
    <row r="26" spans="3:7" ht="13.5" customHeight="1">
      <c r="C26" s="61" t="s">
        <v>102</v>
      </c>
      <c r="D26" s="74"/>
      <c r="E26" s="79">
        <f>SUM(E22:E25)</f>
        <v>0</v>
      </c>
      <c r="G26" s="62"/>
    </row>
    <row r="27" spans="3:5" ht="9.75" customHeight="1">
      <c r="C27" s="67"/>
      <c r="D27" s="67"/>
      <c r="E27" s="67"/>
    </row>
    <row r="28" spans="3:5" ht="13.5" thickBot="1">
      <c r="C28" s="61" t="s">
        <v>103</v>
      </c>
      <c r="D28" s="71"/>
      <c r="E28" s="76">
        <f>SUM(E19,E26)</f>
        <v>0</v>
      </c>
    </row>
    <row r="29" spans="3:5" ht="13.5" thickTop="1">
      <c r="C29" s="67"/>
      <c r="D29" s="67"/>
      <c r="E29" s="67"/>
    </row>
    <row r="30" spans="3:5" ht="12.75">
      <c r="C30" s="59" t="s">
        <v>104</v>
      </c>
      <c r="D30" s="67"/>
      <c r="E30" s="67"/>
    </row>
    <row r="31" spans="3:5" ht="12.75">
      <c r="C31" s="67"/>
      <c r="D31" s="67"/>
      <c r="E31" s="67"/>
    </row>
    <row r="32" spans="3:5" ht="12.75">
      <c r="C32" s="67"/>
      <c r="D32" s="67"/>
      <c r="E32" s="68"/>
    </row>
    <row r="33" spans="3:5" ht="12.75">
      <c r="C33" s="61" t="s">
        <v>105</v>
      </c>
      <c r="D33" s="67"/>
      <c r="E33" s="79">
        <f>SUM(E31:E32)</f>
        <v>0</v>
      </c>
    </row>
    <row r="34" spans="3:5" ht="9.75" customHeight="1">
      <c r="C34" s="67"/>
      <c r="D34" s="67"/>
      <c r="E34" s="67"/>
    </row>
    <row r="35" spans="3:5" ht="14.25" customHeight="1" thickBot="1">
      <c r="C35" s="61" t="s">
        <v>106</v>
      </c>
      <c r="D35" s="77"/>
      <c r="E35" s="80" t="e">
        <f>E28/E33</f>
        <v>#DIV/0!</v>
      </c>
    </row>
    <row r="36" spans="3:5" s="64" customFormat="1" ht="13.5" thickTop="1">
      <c r="C36" s="63"/>
      <c r="D36" s="78"/>
      <c r="E36" s="78"/>
    </row>
    <row r="37" spans="3:5" ht="12.75">
      <c r="C37" s="52"/>
      <c r="D37" s="67"/>
      <c r="E37" s="67"/>
    </row>
    <row r="38" spans="3:5" ht="12.75">
      <c r="C38" s="67"/>
      <c r="D38" s="67"/>
      <c r="E38" s="67"/>
    </row>
  </sheetData>
  <printOptions gridLines="1" headings="1"/>
  <pageMargins left="0.5" right="0.5" top="0.74" bottom="0.5" header="0.62" footer="0.5"/>
  <pageSetup cellComments="asDisplayed" fitToHeight="1" fitToWidth="1" horizontalDpi="600" verticalDpi="600" orientation="landscape" paperSize="5" scale="89" r:id="rId1"/>
  <ignoredErrors>
    <ignoredError sqref="E35" evalError="1"/>
  </ignoredErrors>
</worksheet>
</file>

<file path=xl/worksheets/sheet4.xml><?xml version="1.0" encoding="utf-8"?>
<worksheet xmlns="http://schemas.openxmlformats.org/spreadsheetml/2006/main" xmlns:r="http://schemas.openxmlformats.org/officeDocument/2006/relationships">
  <sheetPr>
    <tabColor indexed="12"/>
  </sheetPr>
  <dimension ref="A1:E26"/>
  <sheetViews>
    <sheetView workbookViewId="0" topLeftCell="A1">
      <selection activeCell="B33" sqref="B33"/>
    </sheetView>
  </sheetViews>
  <sheetFormatPr defaultColWidth="9.140625" defaultRowHeight="12.75"/>
  <cols>
    <col min="1" max="1" width="16.7109375" style="78" customWidth="1"/>
    <col min="2" max="2" width="17.57421875" style="78" customWidth="1"/>
    <col min="3" max="16384" width="9.140625" style="78" customWidth="1"/>
  </cols>
  <sheetData>
    <row r="1" ht="15.75">
      <c r="A1" s="81" t="s">
        <v>112</v>
      </c>
    </row>
    <row r="3" ht="15.75">
      <c r="E3" s="82"/>
    </row>
    <row r="4" spans="2:5" ht="15.75">
      <c r="B4" s="83" t="s">
        <v>113</v>
      </c>
      <c r="E4" s="82"/>
    </row>
    <row r="5" spans="1:2" ht="12.75">
      <c r="A5" s="78" t="s">
        <v>114</v>
      </c>
      <c r="B5" s="84">
        <v>0</v>
      </c>
    </row>
    <row r="6" spans="1:2" ht="12.75">
      <c r="A6" s="78" t="s">
        <v>115</v>
      </c>
      <c r="B6" s="85"/>
    </row>
    <row r="7" spans="1:2" ht="12.75">
      <c r="A7" s="78" t="s">
        <v>116</v>
      </c>
      <c r="B7" s="86"/>
    </row>
    <row r="8" spans="1:2" ht="12.75">
      <c r="A8" s="87" t="s">
        <v>117</v>
      </c>
      <c r="B8" s="85">
        <f>SUM(B5:B7)</f>
        <v>0</v>
      </c>
    </row>
    <row r="9" ht="12.75">
      <c r="B9" s="85"/>
    </row>
    <row r="10" spans="1:2" ht="12.75">
      <c r="A10" s="78" t="s">
        <v>118</v>
      </c>
      <c r="B10" s="85"/>
    </row>
    <row r="11" spans="1:2" ht="12.75">
      <c r="A11" s="78" t="s">
        <v>119</v>
      </c>
      <c r="B11" s="86"/>
    </row>
    <row r="12" spans="1:2" ht="12.75">
      <c r="A12" s="87" t="s">
        <v>117</v>
      </c>
      <c r="B12" s="85">
        <f>SUM(B10:B11)</f>
        <v>0</v>
      </c>
    </row>
    <row r="13" ht="12.75">
      <c r="B13" s="85"/>
    </row>
    <row r="14" spans="1:2" ht="12.75">
      <c r="A14" s="78" t="s">
        <v>120</v>
      </c>
      <c r="B14" s="85"/>
    </row>
    <row r="15" spans="1:2" ht="12.75">
      <c r="A15" s="78" t="s">
        <v>121</v>
      </c>
      <c r="B15" s="86"/>
    </row>
    <row r="16" spans="1:2" ht="12.75">
      <c r="A16" s="87" t="s">
        <v>117</v>
      </c>
      <c r="B16" s="85">
        <f>SUM(B14:B15)</f>
        <v>0</v>
      </c>
    </row>
    <row r="18" spans="1:2" ht="13.5" thickBot="1">
      <c r="A18" s="78" t="s">
        <v>122</v>
      </c>
      <c r="B18" s="88">
        <f>SUM(B8,B12,B16)</f>
        <v>0</v>
      </c>
    </row>
    <row r="19" ht="13.5" thickTop="1"/>
    <row r="23" ht="12.75">
      <c r="A23" s="63"/>
    </row>
    <row r="24" ht="12.75">
      <c r="A24" s="63"/>
    </row>
    <row r="26" ht="12.75">
      <c r="A26" s="6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S202"/>
  <sheetViews>
    <sheetView defaultGridColor="0" colorId="23" workbookViewId="0" topLeftCell="A7">
      <pane xSplit="1" ySplit="5" topLeftCell="L12" activePane="bottomRight" state="frozen"/>
      <selection pane="topLeft" activeCell="A7" sqref="A7"/>
      <selection pane="topRight" activeCell="B7" sqref="B7"/>
      <selection pane="bottomLeft" activeCell="A12" sqref="A12"/>
      <selection pane="bottomRight" activeCell="R28" sqref="R28:R30"/>
    </sheetView>
  </sheetViews>
  <sheetFormatPr defaultColWidth="12.57421875" defaultRowHeight="12.75"/>
  <cols>
    <col min="1" max="1" width="31.7109375" style="34" customWidth="1"/>
    <col min="2" max="2" width="10.00390625" style="34" customWidth="1"/>
    <col min="3" max="3" width="7.28125" style="35" bestFit="1" customWidth="1"/>
    <col min="4" max="4" width="10.7109375" style="34" bestFit="1" customWidth="1"/>
    <col min="5" max="15" width="11.7109375" style="34" bestFit="1" customWidth="1"/>
    <col min="16" max="16" width="13.7109375" style="34" bestFit="1" customWidth="1"/>
    <col min="17" max="17" width="14.57421875" style="34" customWidth="1"/>
    <col min="18" max="18" width="13.7109375" style="34" customWidth="1"/>
    <col min="19" max="19" width="32.140625" style="34" customWidth="1"/>
    <col min="20" max="16384" width="12.57421875" style="34" customWidth="1"/>
  </cols>
  <sheetData>
    <row r="1" spans="1:4" ht="12.75" customHeight="1">
      <c r="A1" s="8" t="s">
        <v>48</v>
      </c>
      <c r="B1" s="32"/>
      <c r="C1" s="33"/>
      <c r="D1" s="24" t="s">
        <v>66</v>
      </c>
    </row>
    <row r="2" spans="1:3" ht="12.75" customHeight="1">
      <c r="A2" s="8" t="s">
        <v>49</v>
      </c>
      <c r="B2" s="32"/>
      <c r="C2" s="33"/>
    </row>
    <row r="3" spans="1:7" ht="12.75" customHeight="1">
      <c r="A3" s="8" t="s">
        <v>50</v>
      </c>
      <c r="B3" s="32"/>
      <c r="C3" s="33"/>
      <c r="D3" s="23" t="s">
        <v>93</v>
      </c>
      <c r="G3" s="5"/>
    </row>
    <row r="4" spans="1:7" ht="12.75" customHeight="1">
      <c r="A4" s="8" t="s">
        <v>51</v>
      </c>
      <c r="B4" s="32"/>
      <c r="C4" s="33"/>
      <c r="D4" s="23" t="s">
        <v>92</v>
      </c>
      <c r="G4" s="5"/>
    </row>
    <row r="5" spans="1:3" s="5" customFormat="1" ht="12.75">
      <c r="A5" s="8" t="s">
        <v>35</v>
      </c>
      <c r="B5" s="8"/>
      <c r="C5" s="4"/>
    </row>
    <row r="6" spans="1:3" s="5" customFormat="1" ht="12.75">
      <c r="A6" s="8"/>
      <c r="B6" s="8"/>
      <c r="C6" s="4"/>
    </row>
    <row r="7" spans="1:4" s="5" customFormat="1" ht="12.75">
      <c r="A7" s="23" t="s">
        <v>55</v>
      </c>
      <c r="C7" s="4"/>
      <c r="D7" s="25" t="s">
        <v>65</v>
      </c>
    </row>
    <row r="8" spans="3:19" s="5" customFormat="1" ht="12.75">
      <c r="C8" s="10"/>
      <c r="D8" s="4"/>
      <c r="E8" s="4"/>
      <c r="F8" s="4"/>
      <c r="G8" s="4"/>
      <c r="H8" s="4"/>
      <c r="I8" s="4"/>
      <c r="J8" s="4"/>
      <c r="K8" s="4"/>
      <c r="L8" s="4"/>
      <c r="M8" s="4"/>
      <c r="N8" s="4"/>
      <c r="O8" s="4"/>
      <c r="P8" s="4"/>
      <c r="Q8" s="4"/>
      <c r="S8" s="4"/>
    </row>
    <row r="9" spans="1:18" s="5" customFormat="1" ht="12.75">
      <c r="A9" s="11"/>
      <c r="B9" s="146" t="s">
        <v>87</v>
      </c>
      <c r="C9" s="147"/>
      <c r="D9" s="12">
        <v>38718</v>
      </c>
      <c r="E9" s="12">
        <v>38749</v>
      </c>
      <c r="F9" s="12">
        <v>38777</v>
      </c>
      <c r="G9" s="12">
        <v>38808</v>
      </c>
      <c r="H9" s="12">
        <v>38838</v>
      </c>
      <c r="I9" s="12">
        <v>38869</v>
      </c>
      <c r="J9" s="12">
        <v>38899</v>
      </c>
      <c r="K9" s="12">
        <v>38930</v>
      </c>
      <c r="L9" s="12">
        <v>38961</v>
      </c>
      <c r="M9" s="12">
        <v>38991</v>
      </c>
      <c r="N9" s="12">
        <v>39022</v>
      </c>
      <c r="O9" s="12">
        <v>39052</v>
      </c>
      <c r="P9" s="4"/>
      <c r="Q9" s="4"/>
      <c r="R9" s="4"/>
    </row>
    <row r="10" spans="1:19" s="5" customFormat="1" ht="13.5" thickBot="1">
      <c r="A10" s="13" t="s">
        <v>80</v>
      </c>
      <c r="B10" s="14"/>
      <c r="C10" s="15" t="s">
        <v>31</v>
      </c>
      <c r="D10" s="14">
        <v>1</v>
      </c>
      <c r="E10" s="14">
        <v>2</v>
      </c>
      <c r="F10" s="14">
        <v>3</v>
      </c>
      <c r="G10" s="14">
        <v>4</v>
      </c>
      <c r="H10" s="14">
        <v>5</v>
      </c>
      <c r="I10" s="14">
        <v>6</v>
      </c>
      <c r="J10" s="14">
        <v>7</v>
      </c>
      <c r="K10" s="14">
        <v>8</v>
      </c>
      <c r="L10" s="14">
        <v>9</v>
      </c>
      <c r="M10" s="14">
        <v>10</v>
      </c>
      <c r="N10" s="14">
        <v>11</v>
      </c>
      <c r="O10" s="26">
        <v>12</v>
      </c>
      <c r="P10" s="4"/>
      <c r="R10" s="4"/>
      <c r="S10" s="4"/>
    </row>
    <row r="11" spans="1:19" s="5" customFormat="1" ht="39" thickBot="1">
      <c r="A11" s="46" t="s">
        <v>84</v>
      </c>
      <c r="B11" s="45" t="s">
        <v>58</v>
      </c>
      <c r="C11" s="45" t="s">
        <v>59</v>
      </c>
      <c r="D11" s="46"/>
      <c r="E11" s="46"/>
      <c r="F11" s="46"/>
      <c r="G11" s="46"/>
      <c r="H11" s="46"/>
      <c r="I11" s="46"/>
      <c r="J11" s="46"/>
      <c r="K11" s="46"/>
      <c r="L11" s="46"/>
      <c r="M11" s="46"/>
      <c r="N11" s="46"/>
      <c r="O11" s="46"/>
      <c r="P11" s="47" t="s">
        <v>78</v>
      </c>
      <c r="Q11" s="47" t="s">
        <v>75</v>
      </c>
      <c r="R11" s="47" t="s">
        <v>68</v>
      </c>
      <c r="S11" s="48" t="s">
        <v>30</v>
      </c>
    </row>
    <row r="12" spans="1:19" s="5" customFormat="1" ht="13.5" thickTop="1">
      <c r="A12" s="16" t="s">
        <v>69</v>
      </c>
      <c r="B12" s="36">
        <v>346641</v>
      </c>
      <c r="C12" s="36"/>
      <c r="D12" s="31">
        <v>10000</v>
      </c>
      <c r="E12" s="31">
        <v>10000</v>
      </c>
      <c r="F12" s="31">
        <v>10000</v>
      </c>
      <c r="G12" s="31">
        <v>10000</v>
      </c>
      <c r="H12" s="31">
        <v>10000</v>
      </c>
      <c r="I12" s="31">
        <v>10000</v>
      </c>
      <c r="J12" s="31">
        <v>10000</v>
      </c>
      <c r="K12" s="31">
        <v>10000</v>
      </c>
      <c r="L12" s="31">
        <v>10000</v>
      </c>
      <c r="M12" s="31">
        <v>10000</v>
      </c>
      <c r="N12" s="31">
        <v>10000</v>
      </c>
      <c r="O12" s="31">
        <v>10000</v>
      </c>
      <c r="P12" s="31">
        <f>SUM(D12:O12)</f>
        <v>120000</v>
      </c>
      <c r="Q12" s="31"/>
      <c r="R12" s="31">
        <f>SUM(P12,Q12)</f>
        <v>120000</v>
      </c>
      <c r="S12" s="17"/>
    </row>
    <row r="13" spans="1:19" s="5" customFormat="1" ht="12.75">
      <c r="A13" s="6" t="s">
        <v>70</v>
      </c>
      <c r="B13" s="3">
        <v>346642</v>
      </c>
      <c r="C13" s="3"/>
      <c r="D13" s="7">
        <v>5000</v>
      </c>
      <c r="E13" s="7">
        <v>5000</v>
      </c>
      <c r="F13" s="7">
        <v>5000</v>
      </c>
      <c r="G13" s="7">
        <v>5000</v>
      </c>
      <c r="H13" s="7">
        <v>5000</v>
      </c>
      <c r="I13" s="7">
        <v>5000</v>
      </c>
      <c r="J13" s="7">
        <v>5000</v>
      </c>
      <c r="K13" s="7">
        <v>5000</v>
      </c>
      <c r="L13" s="7">
        <v>5000</v>
      </c>
      <c r="M13" s="7">
        <v>5000</v>
      </c>
      <c r="N13" s="7">
        <v>5000</v>
      </c>
      <c r="O13" s="7">
        <v>5000</v>
      </c>
      <c r="P13" s="7">
        <f aca="true" t="shared" si="0" ref="P13:P42">SUM(D13:O13)</f>
        <v>60000</v>
      </c>
      <c r="Q13" s="7"/>
      <c r="R13" s="7">
        <f>SUM(P13,Q13)</f>
        <v>60000</v>
      </c>
      <c r="S13" s="17"/>
    </row>
    <row r="14" spans="1:19" s="5" customFormat="1" ht="12.75">
      <c r="A14" s="6"/>
      <c r="B14" s="3"/>
      <c r="C14" s="3"/>
      <c r="D14" s="7"/>
      <c r="E14" s="7"/>
      <c r="F14" s="7"/>
      <c r="G14" s="7"/>
      <c r="H14" s="7"/>
      <c r="I14" s="7"/>
      <c r="J14" s="7"/>
      <c r="K14" s="7"/>
      <c r="L14" s="7"/>
      <c r="M14" s="7"/>
      <c r="N14" s="7"/>
      <c r="O14" s="7"/>
      <c r="P14" s="7"/>
      <c r="Q14" s="7"/>
      <c r="R14" s="7"/>
      <c r="S14" s="17"/>
    </row>
    <row r="15" spans="1:19" s="5" customFormat="1" ht="12.75">
      <c r="A15" s="6" t="s">
        <v>71</v>
      </c>
      <c r="B15" s="3">
        <v>347041</v>
      </c>
      <c r="C15" s="18">
        <v>0.1</v>
      </c>
      <c r="D15" s="7">
        <f>$C$15*D12</f>
        <v>1000</v>
      </c>
      <c r="E15" s="7">
        <f aca="true" t="shared" si="1" ref="E15:O15">$C$15*E12</f>
        <v>1000</v>
      </c>
      <c r="F15" s="7">
        <f t="shared" si="1"/>
        <v>1000</v>
      </c>
      <c r="G15" s="7">
        <f t="shared" si="1"/>
        <v>1000</v>
      </c>
      <c r="H15" s="7">
        <f t="shared" si="1"/>
        <v>1000</v>
      </c>
      <c r="I15" s="7">
        <f t="shared" si="1"/>
        <v>1000</v>
      </c>
      <c r="J15" s="7">
        <f t="shared" si="1"/>
        <v>1000</v>
      </c>
      <c r="K15" s="7">
        <f t="shared" si="1"/>
        <v>1000</v>
      </c>
      <c r="L15" s="7">
        <f t="shared" si="1"/>
        <v>1000</v>
      </c>
      <c r="M15" s="7">
        <f t="shared" si="1"/>
        <v>1000</v>
      </c>
      <c r="N15" s="7">
        <f t="shared" si="1"/>
        <v>1000</v>
      </c>
      <c r="O15" s="7">
        <f t="shared" si="1"/>
        <v>1000</v>
      </c>
      <c r="P15" s="7">
        <f t="shared" si="0"/>
        <v>12000</v>
      </c>
      <c r="Q15" s="7"/>
      <c r="R15" s="7">
        <f>SUM(P15,Q15)</f>
        <v>12000</v>
      </c>
      <c r="S15" s="19"/>
    </row>
    <row r="16" spans="1:19" s="5" customFormat="1" ht="12.75">
      <c r="A16" s="6" t="s">
        <v>72</v>
      </c>
      <c r="B16" s="3">
        <v>347042</v>
      </c>
      <c r="C16" s="18">
        <v>0.05</v>
      </c>
      <c r="D16" s="7">
        <f>$C$16*D13</f>
        <v>250</v>
      </c>
      <c r="E16" s="7">
        <f>$C$16*E13</f>
        <v>250</v>
      </c>
      <c r="F16" s="7">
        <f aca="true" t="shared" si="2" ref="F16:O16">$C$16*F13</f>
        <v>250</v>
      </c>
      <c r="G16" s="7">
        <f t="shared" si="2"/>
        <v>250</v>
      </c>
      <c r="H16" s="7">
        <f t="shared" si="2"/>
        <v>250</v>
      </c>
      <c r="I16" s="7">
        <f t="shared" si="2"/>
        <v>250</v>
      </c>
      <c r="J16" s="7">
        <f t="shared" si="2"/>
        <v>250</v>
      </c>
      <c r="K16" s="7">
        <f t="shared" si="2"/>
        <v>250</v>
      </c>
      <c r="L16" s="7">
        <f t="shared" si="2"/>
        <v>250</v>
      </c>
      <c r="M16" s="7">
        <f t="shared" si="2"/>
        <v>250</v>
      </c>
      <c r="N16" s="7">
        <f t="shared" si="2"/>
        <v>250</v>
      </c>
      <c r="O16" s="7">
        <f t="shared" si="2"/>
        <v>250</v>
      </c>
      <c r="P16" s="7">
        <f t="shared" si="0"/>
        <v>3000</v>
      </c>
      <c r="Q16" s="7"/>
      <c r="R16" s="7">
        <f>SUM(P16,Q16)</f>
        <v>3000</v>
      </c>
      <c r="S16" s="19"/>
    </row>
    <row r="17" spans="1:19" s="5" customFormat="1" ht="12.75">
      <c r="A17" s="6"/>
      <c r="B17" s="3"/>
      <c r="C17" s="3"/>
      <c r="D17" s="7"/>
      <c r="E17" s="7"/>
      <c r="F17" s="7"/>
      <c r="G17" s="7"/>
      <c r="H17" s="7"/>
      <c r="I17" s="7"/>
      <c r="J17" s="7"/>
      <c r="K17" s="7"/>
      <c r="L17" s="7"/>
      <c r="M17" s="7"/>
      <c r="N17" s="7"/>
      <c r="O17" s="7"/>
      <c r="P17" s="7"/>
      <c r="Q17" s="7"/>
      <c r="R17" s="7"/>
      <c r="S17" s="17"/>
    </row>
    <row r="18" spans="1:19" s="5" customFormat="1" ht="12.75">
      <c r="A18" s="6" t="s">
        <v>32</v>
      </c>
      <c r="B18" s="3">
        <v>346643</v>
      </c>
      <c r="C18" s="3"/>
      <c r="D18" s="7">
        <v>100</v>
      </c>
      <c r="E18" s="7">
        <v>100</v>
      </c>
      <c r="F18" s="7">
        <v>100</v>
      </c>
      <c r="G18" s="7">
        <v>100</v>
      </c>
      <c r="H18" s="7">
        <v>100</v>
      </c>
      <c r="I18" s="7">
        <v>100</v>
      </c>
      <c r="J18" s="7">
        <v>100</v>
      </c>
      <c r="K18" s="7">
        <v>100</v>
      </c>
      <c r="L18" s="7">
        <v>100</v>
      </c>
      <c r="M18" s="7">
        <v>100</v>
      </c>
      <c r="N18" s="7">
        <v>100</v>
      </c>
      <c r="O18" s="7">
        <v>100</v>
      </c>
      <c r="P18" s="7">
        <f t="shared" si="0"/>
        <v>1200</v>
      </c>
      <c r="Q18" s="7"/>
      <c r="R18" s="7">
        <f>SUM(P18,Q18)</f>
        <v>1200</v>
      </c>
      <c r="S18" s="17"/>
    </row>
    <row r="19" spans="1:19" s="5" customFormat="1" ht="12.75">
      <c r="A19" s="6"/>
      <c r="B19" s="3"/>
      <c r="C19" s="3"/>
      <c r="D19" s="7"/>
      <c r="E19" s="7"/>
      <c r="F19" s="7"/>
      <c r="G19" s="7"/>
      <c r="H19" s="7"/>
      <c r="I19" s="7"/>
      <c r="J19" s="7"/>
      <c r="K19" s="7"/>
      <c r="L19" s="7"/>
      <c r="M19" s="7"/>
      <c r="N19" s="7"/>
      <c r="O19" s="7"/>
      <c r="P19" s="7"/>
      <c r="Q19" s="7"/>
      <c r="R19" s="7"/>
      <c r="S19" s="17"/>
    </row>
    <row r="20" spans="1:19" s="5" customFormat="1" ht="12.75">
      <c r="A20" s="6" t="s">
        <v>41</v>
      </c>
      <c r="B20" s="3">
        <v>347043</v>
      </c>
      <c r="C20" s="20">
        <v>0.11</v>
      </c>
      <c r="D20" s="7">
        <v>8</v>
      </c>
      <c r="E20" s="7">
        <v>8</v>
      </c>
      <c r="F20" s="7">
        <v>8</v>
      </c>
      <c r="G20" s="7">
        <v>8</v>
      </c>
      <c r="H20" s="7">
        <v>8</v>
      </c>
      <c r="I20" s="7">
        <v>8</v>
      </c>
      <c r="J20" s="7">
        <v>8</v>
      </c>
      <c r="K20" s="7">
        <v>8</v>
      </c>
      <c r="L20" s="7">
        <v>8</v>
      </c>
      <c r="M20" s="7">
        <v>8</v>
      </c>
      <c r="N20" s="7">
        <v>8</v>
      </c>
      <c r="O20" s="7">
        <v>8</v>
      </c>
      <c r="P20" s="7">
        <f t="shared" si="0"/>
        <v>96</v>
      </c>
      <c r="Q20" s="7"/>
      <c r="R20" s="7">
        <f>SUM(P20,Q20)</f>
        <v>96</v>
      </c>
      <c r="S20" s="17"/>
    </row>
    <row r="21" spans="1:19" s="5" customFormat="1" ht="12.75">
      <c r="A21" s="6"/>
      <c r="B21" s="3"/>
      <c r="C21" s="3"/>
      <c r="D21" s="7"/>
      <c r="E21" s="7"/>
      <c r="F21" s="7"/>
      <c r="G21" s="7"/>
      <c r="H21" s="7"/>
      <c r="I21" s="7"/>
      <c r="J21" s="7"/>
      <c r="K21" s="7"/>
      <c r="L21" s="7"/>
      <c r="M21" s="7"/>
      <c r="N21" s="7"/>
      <c r="O21" s="7"/>
      <c r="P21" s="7"/>
      <c r="Q21" s="7"/>
      <c r="R21" s="7"/>
      <c r="S21" s="17"/>
    </row>
    <row r="22" spans="1:19" s="5" customFormat="1" ht="12.75">
      <c r="A22" s="6" t="s">
        <v>60</v>
      </c>
      <c r="B22" s="3">
        <v>346644</v>
      </c>
      <c r="C22" s="3"/>
      <c r="D22" s="7">
        <v>500</v>
      </c>
      <c r="E22" s="7">
        <v>500</v>
      </c>
      <c r="F22" s="7">
        <v>500</v>
      </c>
      <c r="G22" s="7">
        <v>500</v>
      </c>
      <c r="H22" s="7">
        <v>500</v>
      </c>
      <c r="I22" s="7">
        <v>500</v>
      </c>
      <c r="J22" s="7">
        <v>500</v>
      </c>
      <c r="K22" s="7">
        <v>500</v>
      </c>
      <c r="L22" s="7">
        <v>500</v>
      </c>
      <c r="M22" s="7">
        <v>500</v>
      </c>
      <c r="N22" s="7">
        <v>500</v>
      </c>
      <c r="O22" s="7">
        <v>500</v>
      </c>
      <c r="P22" s="7">
        <f t="shared" si="0"/>
        <v>6000</v>
      </c>
      <c r="Q22" s="7">
        <v>-300</v>
      </c>
      <c r="R22" s="7">
        <f>SUM(P22,Q22)</f>
        <v>5700</v>
      </c>
      <c r="S22" s="17" t="s">
        <v>81</v>
      </c>
    </row>
    <row r="23" spans="1:19" s="5" customFormat="1" ht="12.75">
      <c r="A23" s="6" t="s">
        <v>61</v>
      </c>
      <c r="B23" s="3">
        <v>346645</v>
      </c>
      <c r="C23" s="3"/>
      <c r="D23" s="7"/>
      <c r="E23" s="7"/>
      <c r="F23" s="7"/>
      <c r="G23" s="7"/>
      <c r="H23" s="7"/>
      <c r="I23" s="7"/>
      <c r="J23" s="7"/>
      <c r="K23" s="7"/>
      <c r="L23" s="7"/>
      <c r="M23" s="7"/>
      <c r="N23" s="7"/>
      <c r="O23" s="7"/>
      <c r="P23" s="7"/>
      <c r="Q23" s="7"/>
      <c r="R23" s="7"/>
      <c r="S23" s="17" t="s">
        <v>79</v>
      </c>
    </row>
    <row r="24" spans="1:19" s="5" customFormat="1" ht="12.75">
      <c r="A24" s="6"/>
      <c r="B24" s="3"/>
      <c r="C24" s="3"/>
      <c r="D24" s="7"/>
      <c r="E24" s="7"/>
      <c r="F24" s="7"/>
      <c r="G24" s="7"/>
      <c r="H24" s="7"/>
      <c r="I24" s="7"/>
      <c r="J24" s="7"/>
      <c r="K24" s="7"/>
      <c r="L24" s="7"/>
      <c r="M24" s="7"/>
      <c r="N24" s="7"/>
      <c r="O24" s="7"/>
      <c r="P24" s="7"/>
      <c r="Q24" s="7"/>
      <c r="R24" s="7"/>
      <c r="S24" s="17"/>
    </row>
    <row r="25" spans="1:19" s="5" customFormat="1" ht="12.75">
      <c r="A25" s="6" t="s">
        <v>73</v>
      </c>
      <c r="B25" s="3">
        <v>347090</v>
      </c>
      <c r="C25" s="18">
        <v>0.12</v>
      </c>
      <c r="D25" s="21">
        <v>72</v>
      </c>
      <c r="E25" s="21">
        <v>672</v>
      </c>
      <c r="F25" s="21">
        <v>72</v>
      </c>
      <c r="G25" s="21">
        <v>672</v>
      </c>
      <c r="H25" s="21">
        <v>72</v>
      </c>
      <c r="I25" s="21">
        <v>672</v>
      </c>
      <c r="J25" s="21">
        <v>72</v>
      </c>
      <c r="K25" s="21">
        <v>672</v>
      </c>
      <c r="L25" s="21">
        <v>72</v>
      </c>
      <c r="M25" s="21">
        <v>672</v>
      </c>
      <c r="N25" s="21">
        <v>72</v>
      </c>
      <c r="O25" s="21">
        <v>672</v>
      </c>
      <c r="P25" s="7">
        <f t="shared" si="0"/>
        <v>4464</v>
      </c>
      <c r="Q25" s="7"/>
      <c r="R25" s="7">
        <f>SUM(P25,Q25)</f>
        <v>4464</v>
      </c>
      <c r="S25" s="17"/>
    </row>
    <row r="26" spans="1:19" s="5" customFormat="1" ht="12.75">
      <c r="A26" s="6" t="s">
        <v>74</v>
      </c>
      <c r="B26" s="3">
        <v>347091</v>
      </c>
      <c r="C26" s="18">
        <v>0.04</v>
      </c>
      <c r="D26" s="21">
        <v>44</v>
      </c>
      <c r="E26" s="21">
        <v>232</v>
      </c>
      <c r="F26" s="21">
        <v>24</v>
      </c>
      <c r="G26" s="21">
        <v>224</v>
      </c>
      <c r="H26" s="21">
        <v>52</v>
      </c>
      <c r="I26" s="21">
        <v>224</v>
      </c>
      <c r="J26" s="21">
        <v>24</v>
      </c>
      <c r="K26" s="21">
        <v>224</v>
      </c>
      <c r="L26" s="21">
        <v>24</v>
      </c>
      <c r="M26" s="21">
        <v>224</v>
      </c>
      <c r="N26" s="21">
        <v>24</v>
      </c>
      <c r="O26" s="21">
        <v>224</v>
      </c>
      <c r="P26" s="7">
        <f t="shared" si="0"/>
        <v>1544</v>
      </c>
      <c r="Q26" s="7"/>
      <c r="R26" s="7">
        <f>SUM(P26,Q26)</f>
        <v>1544</v>
      </c>
      <c r="S26" s="17"/>
    </row>
    <row r="27" spans="1:19" s="5" customFormat="1" ht="12.75">
      <c r="A27" s="6"/>
      <c r="B27" s="3"/>
      <c r="C27" s="3"/>
      <c r="D27" s="7"/>
      <c r="E27" s="7"/>
      <c r="F27" s="7"/>
      <c r="G27" s="7"/>
      <c r="H27" s="7"/>
      <c r="I27" s="7"/>
      <c r="J27" s="7"/>
      <c r="K27" s="7"/>
      <c r="L27" s="7"/>
      <c r="M27" s="7"/>
      <c r="N27" s="7"/>
      <c r="O27" s="7"/>
      <c r="P27" s="7"/>
      <c r="Q27" s="7"/>
      <c r="R27" s="7"/>
      <c r="S27" s="17"/>
    </row>
    <row r="28" spans="1:19" s="5" customFormat="1" ht="12.75">
      <c r="A28" s="6" t="s">
        <v>47</v>
      </c>
      <c r="B28" s="3">
        <v>346647</v>
      </c>
      <c r="C28" s="3"/>
      <c r="D28" s="7">
        <v>0</v>
      </c>
      <c r="E28" s="7">
        <v>5000</v>
      </c>
      <c r="F28" s="7">
        <v>0</v>
      </c>
      <c r="G28" s="7">
        <v>5000</v>
      </c>
      <c r="H28" s="7">
        <v>0</v>
      </c>
      <c r="I28" s="7">
        <v>5000</v>
      </c>
      <c r="J28" s="7">
        <v>0</v>
      </c>
      <c r="K28" s="7">
        <v>5000</v>
      </c>
      <c r="L28" s="7">
        <v>0</v>
      </c>
      <c r="M28" s="7">
        <v>5000</v>
      </c>
      <c r="N28" s="7">
        <v>0</v>
      </c>
      <c r="O28" s="7">
        <v>5000</v>
      </c>
      <c r="P28" s="7">
        <f t="shared" si="0"/>
        <v>30000</v>
      </c>
      <c r="Q28" s="7"/>
      <c r="R28" s="7">
        <f>SUM(P28,Q28)</f>
        <v>30000</v>
      </c>
      <c r="S28" s="17"/>
    </row>
    <row r="29" spans="1:19" s="5" customFormat="1" ht="12.75">
      <c r="A29" s="6" t="s">
        <v>63</v>
      </c>
      <c r="B29" s="3">
        <v>346648</v>
      </c>
      <c r="C29" s="3"/>
      <c r="D29" s="7">
        <v>500</v>
      </c>
      <c r="E29" s="7"/>
      <c r="F29" s="7"/>
      <c r="G29" s="7"/>
      <c r="H29" s="7">
        <v>600</v>
      </c>
      <c r="I29" s="7"/>
      <c r="J29" s="7"/>
      <c r="K29" s="7"/>
      <c r="L29" s="7"/>
      <c r="M29" s="7"/>
      <c r="N29" s="7"/>
      <c r="O29" s="7"/>
      <c r="P29" s="7">
        <f t="shared" si="0"/>
        <v>1100</v>
      </c>
      <c r="Q29" s="7"/>
      <c r="R29" s="7">
        <f>SUM(P29,Q29)</f>
        <v>1100</v>
      </c>
      <c r="S29" s="17"/>
    </row>
    <row r="30" spans="1:19" s="5" customFormat="1" ht="12.75">
      <c r="A30" s="6" t="s">
        <v>64</v>
      </c>
      <c r="B30" s="3">
        <v>346649</v>
      </c>
      <c r="C30" s="3"/>
      <c r="D30" s="7"/>
      <c r="E30" s="7">
        <v>200</v>
      </c>
      <c r="F30" s="7"/>
      <c r="G30" s="7"/>
      <c r="H30" s="7">
        <v>100</v>
      </c>
      <c r="I30" s="7"/>
      <c r="J30" s="7"/>
      <c r="K30" s="7"/>
      <c r="L30" s="7"/>
      <c r="M30" s="7"/>
      <c r="N30" s="7"/>
      <c r="O30" s="7"/>
      <c r="P30" s="7">
        <f t="shared" si="0"/>
        <v>300</v>
      </c>
      <c r="Q30" s="7"/>
      <c r="R30" s="7">
        <f>SUM(P30,Q30)</f>
        <v>300</v>
      </c>
      <c r="S30" s="17"/>
    </row>
    <row r="31" spans="1:19" s="5" customFormat="1" ht="12.75">
      <c r="A31" s="6"/>
      <c r="B31" s="3"/>
      <c r="C31" s="3"/>
      <c r="D31" s="7"/>
      <c r="E31" s="7"/>
      <c r="F31" s="7"/>
      <c r="G31" s="7"/>
      <c r="H31" s="7"/>
      <c r="I31" s="7"/>
      <c r="J31" s="7"/>
      <c r="K31" s="7"/>
      <c r="L31" s="7"/>
      <c r="M31" s="7"/>
      <c r="N31" s="7"/>
      <c r="O31" s="7"/>
      <c r="P31" s="7"/>
      <c r="Q31" s="7"/>
      <c r="R31" s="7"/>
      <c r="S31" s="17"/>
    </row>
    <row r="32" spans="1:19" s="5" customFormat="1" ht="12.75">
      <c r="A32" s="6" t="s">
        <v>36</v>
      </c>
      <c r="B32" s="3"/>
      <c r="C32" s="3"/>
      <c r="D32" s="7">
        <f>SUM(D12:D30)</f>
        <v>17474</v>
      </c>
      <c r="E32" s="7">
        <f aca="true" t="shared" si="3" ref="E32:O32">SUM(E12:E30)</f>
        <v>22962</v>
      </c>
      <c r="F32" s="7">
        <f t="shared" si="3"/>
        <v>16954</v>
      </c>
      <c r="G32" s="7">
        <f t="shared" si="3"/>
        <v>22754</v>
      </c>
      <c r="H32" s="7">
        <f t="shared" si="3"/>
        <v>17682</v>
      </c>
      <c r="I32" s="7">
        <f t="shared" si="3"/>
        <v>22754</v>
      </c>
      <c r="J32" s="7">
        <f t="shared" si="3"/>
        <v>16954</v>
      </c>
      <c r="K32" s="7">
        <f t="shared" si="3"/>
        <v>22754</v>
      </c>
      <c r="L32" s="7">
        <f t="shared" si="3"/>
        <v>16954</v>
      </c>
      <c r="M32" s="7">
        <f t="shared" si="3"/>
        <v>22754</v>
      </c>
      <c r="N32" s="7">
        <f t="shared" si="3"/>
        <v>16954</v>
      </c>
      <c r="O32" s="7">
        <f t="shared" si="3"/>
        <v>22754</v>
      </c>
      <c r="P32" s="7">
        <f t="shared" si="0"/>
        <v>239704</v>
      </c>
      <c r="Q32" s="7">
        <f>SUM(Q12:Q30)</f>
        <v>-300</v>
      </c>
      <c r="R32" s="7">
        <f>SUM(R12:R30)</f>
        <v>239404</v>
      </c>
      <c r="S32" s="17"/>
    </row>
    <row r="33" spans="1:19" s="5" customFormat="1" ht="12.75">
      <c r="A33" s="6"/>
      <c r="B33" s="3"/>
      <c r="C33" s="3"/>
      <c r="D33" s="7"/>
      <c r="E33" s="7"/>
      <c r="F33" s="7"/>
      <c r="G33" s="7"/>
      <c r="H33" s="7"/>
      <c r="I33" s="7"/>
      <c r="J33" s="7"/>
      <c r="K33" s="7"/>
      <c r="L33" s="7"/>
      <c r="M33" s="7"/>
      <c r="N33" s="7"/>
      <c r="O33" s="7"/>
      <c r="P33" s="7"/>
      <c r="Q33" s="7"/>
      <c r="R33" s="7"/>
      <c r="S33" s="17"/>
    </row>
    <row r="34" spans="1:19" s="5" customFormat="1" ht="12.75">
      <c r="A34" s="6" t="s">
        <v>40</v>
      </c>
      <c r="B34" s="3">
        <v>522233</v>
      </c>
      <c r="C34" s="18">
        <v>0.13</v>
      </c>
      <c r="D34" s="7">
        <v>2271.62</v>
      </c>
      <c r="E34" s="7">
        <v>2985.06</v>
      </c>
      <c r="F34" s="7">
        <v>2204.02</v>
      </c>
      <c r="G34" s="7">
        <v>2958.02</v>
      </c>
      <c r="H34" s="7">
        <v>2298.66</v>
      </c>
      <c r="I34" s="7">
        <v>2958.02</v>
      </c>
      <c r="J34" s="7">
        <v>2204.02</v>
      </c>
      <c r="K34" s="7">
        <v>2958.02</v>
      </c>
      <c r="L34" s="7">
        <v>2204.02</v>
      </c>
      <c r="M34" s="7">
        <v>2958.02</v>
      </c>
      <c r="N34" s="7">
        <v>2204.02</v>
      </c>
      <c r="O34" s="7">
        <v>2958.02</v>
      </c>
      <c r="P34" s="7">
        <f t="shared" si="0"/>
        <v>31161.520000000004</v>
      </c>
      <c r="Q34" s="7"/>
      <c r="R34" s="7">
        <f>SUM(P34,Q34)</f>
        <v>31161.520000000004</v>
      </c>
      <c r="S34" s="17"/>
    </row>
    <row r="35" spans="1:19" s="5" customFormat="1" ht="12.75">
      <c r="A35" s="6"/>
      <c r="B35" s="6"/>
      <c r="C35" s="3"/>
      <c r="D35" s="7"/>
      <c r="E35" s="7"/>
      <c r="F35" s="7"/>
      <c r="G35" s="7"/>
      <c r="H35" s="7"/>
      <c r="I35" s="7"/>
      <c r="J35" s="7"/>
      <c r="K35" s="7"/>
      <c r="L35" s="7"/>
      <c r="M35" s="7"/>
      <c r="N35" s="7"/>
      <c r="O35" s="7"/>
      <c r="P35" s="7"/>
      <c r="Q35" s="7"/>
      <c r="R35" s="7"/>
      <c r="S35" s="17"/>
    </row>
    <row r="36" spans="1:19" s="5" customFormat="1" ht="12.75">
      <c r="A36" s="6" t="s">
        <v>62</v>
      </c>
      <c r="B36" s="6"/>
      <c r="C36" s="3"/>
      <c r="D36" s="7">
        <v>500</v>
      </c>
      <c r="E36" s="7">
        <v>500</v>
      </c>
      <c r="F36" s="7">
        <v>500</v>
      </c>
      <c r="G36" s="7">
        <v>500</v>
      </c>
      <c r="H36" s="7">
        <v>500</v>
      </c>
      <c r="I36" s="7">
        <v>500</v>
      </c>
      <c r="J36" s="7">
        <v>500</v>
      </c>
      <c r="K36" s="7">
        <v>500</v>
      </c>
      <c r="L36" s="7">
        <v>500</v>
      </c>
      <c r="M36" s="7">
        <v>500</v>
      </c>
      <c r="N36" s="7">
        <v>500</v>
      </c>
      <c r="O36" s="7">
        <v>500</v>
      </c>
      <c r="P36" s="7">
        <f t="shared" si="0"/>
        <v>6000</v>
      </c>
      <c r="Q36" s="7"/>
      <c r="R36" s="7">
        <f>SUM(P36,Q36)</f>
        <v>6000</v>
      </c>
      <c r="S36" s="17"/>
    </row>
    <row r="37" spans="1:18" s="5" customFormat="1" ht="12.75">
      <c r="A37" s="6"/>
      <c r="B37" s="6"/>
      <c r="C37" s="3"/>
      <c r="D37" s="6"/>
      <c r="E37" s="6"/>
      <c r="F37" s="6"/>
      <c r="G37" s="6"/>
      <c r="H37" s="6"/>
      <c r="I37" s="6"/>
      <c r="J37" s="6"/>
      <c r="K37" s="6"/>
      <c r="L37" s="6"/>
      <c r="M37" s="6"/>
      <c r="N37" s="6"/>
      <c r="O37" s="6"/>
      <c r="P37" s="7"/>
      <c r="Q37" s="7"/>
      <c r="R37" s="7"/>
    </row>
    <row r="38" spans="1:18" s="5" customFormat="1" ht="12.75">
      <c r="A38" s="1" t="s">
        <v>57</v>
      </c>
      <c r="B38" s="6"/>
      <c r="C38" s="3"/>
      <c r="D38" s="21">
        <f aca="true" t="shared" si="4" ref="D38:O38">SUM(D32,D34,D36)</f>
        <v>20245.62</v>
      </c>
      <c r="E38" s="21">
        <f t="shared" si="4"/>
        <v>26447.06</v>
      </c>
      <c r="F38" s="21">
        <f t="shared" si="4"/>
        <v>19658.02</v>
      </c>
      <c r="G38" s="21">
        <f t="shared" si="4"/>
        <v>26212.02</v>
      </c>
      <c r="H38" s="21">
        <f t="shared" si="4"/>
        <v>20480.66</v>
      </c>
      <c r="I38" s="21">
        <f t="shared" si="4"/>
        <v>26212.02</v>
      </c>
      <c r="J38" s="21">
        <f t="shared" si="4"/>
        <v>19658.02</v>
      </c>
      <c r="K38" s="21">
        <f t="shared" si="4"/>
        <v>26212.02</v>
      </c>
      <c r="L38" s="21">
        <f t="shared" si="4"/>
        <v>19658.02</v>
      </c>
      <c r="M38" s="21">
        <f t="shared" si="4"/>
        <v>26212.02</v>
      </c>
      <c r="N38" s="21">
        <f t="shared" si="4"/>
        <v>19658.02</v>
      </c>
      <c r="O38" s="21">
        <f t="shared" si="4"/>
        <v>26212.02</v>
      </c>
      <c r="P38" s="7">
        <f t="shared" si="0"/>
        <v>276865.51999999996</v>
      </c>
      <c r="Q38" s="7">
        <f>SUM(Q32,Q34,Q36)</f>
        <v>-300</v>
      </c>
      <c r="R38" s="7">
        <f>SUM(R32,R34,R36)</f>
        <v>276565.52</v>
      </c>
    </row>
    <row r="39" spans="1:18" s="5" customFormat="1" ht="12.75">
      <c r="A39" s="2"/>
      <c r="B39" s="6"/>
      <c r="C39" s="3"/>
      <c r="D39" s="6"/>
      <c r="E39" s="6"/>
      <c r="F39" s="6"/>
      <c r="G39" s="6"/>
      <c r="H39" s="6"/>
      <c r="I39" s="6"/>
      <c r="J39" s="6"/>
      <c r="K39" s="6"/>
      <c r="L39" s="6"/>
      <c r="M39" s="6"/>
      <c r="N39" s="6"/>
      <c r="O39" s="6"/>
      <c r="P39" s="6"/>
      <c r="Q39" s="6"/>
      <c r="R39" s="6"/>
    </row>
    <row r="40" spans="1:18" s="5" customFormat="1" ht="12.75">
      <c r="A40" s="1" t="s">
        <v>76</v>
      </c>
      <c r="B40" s="6"/>
      <c r="C40" s="3"/>
      <c r="D40" s="6"/>
      <c r="E40" s="6"/>
      <c r="F40" s="6"/>
      <c r="G40" s="6"/>
      <c r="H40" s="6"/>
      <c r="I40" s="27"/>
      <c r="J40" s="27">
        <v>-300</v>
      </c>
      <c r="K40" s="6"/>
      <c r="L40" s="6"/>
      <c r="M40" s="6"/>
      <c r="N40" s="6"/>
      <c r="O40" s="6"/>
      <c r="P40" s="7">
        <f t="shared" si="0"/>
        <v>-300</v>
      </c>
      <c r="Q40" s="6"/>
      <c r="R40" s="29"/>
    </row>
    <row r="41" spans="1:18" s="5" customFormat="1" ht="12.75">
      <c r="A41" s="6"/>
      <c r="B41" s="22"/>
      <c r="C41" s="3"/>
      <c r="D41" s="6"/>
      <c r="E41" s="6"/>
      <c r="F41" s="6"/>
      <c r="G41" s="6"/>
      <c r="H41" s="6"/>
      <c r="I41" s="6"/>
      <c r="J41" s="6"/>
      <c r="K41" s="6"/>
      <c r="L41" s="6"/>
      <c r="M41" s="6"/>
      <c r="N41" s="6"/>
      <c r="O41" s="6"/>
      <c r="P41" s="6"/>
      <c r="Q41" s="6"/>
      <c r="R41" s="6"/>
    </row>
    <row r="42" spans="1:18" s="5" customFormat="1" ht="12.75">
      <c r="A42" s="6" t="s">
        <v>56</v>
      </c>
      <c r="B42" s="22"/>
      <c r="C42" s="3"/>
      <c r="D42" s="21">
        <f>SUM(D38,D40)</f>
        <v>20245.62</v>
      </c>
      <c r="E42" s="21">
        <f aca="true" t="shared" si="5" ref="E42:O42">SUM(E38,E40)</f>
        <v>26447.06</v>
      </c>
      <c r="F42" s="21">
        <f t="shared" si="5"/>
        <v>19658.02</v>
      </c>
      <c r="G42" s="21">
        <f t="shared" si="5"/>
        <v>26212.02</v>
      </c>
      <c r="H42" s="21">
        <f t="shared" si="5"/>
        <v>20480.66</v>
      </c>
      <c r="I42" s="21">
        <f t="shared" si="5"/>
        <v>26212.02</v>
      </c>
      <c r="J42" s="21">
        <f t="shared" si="5"/>
        <v>19358.02</v>
      </c>
      <c r="K42" s="21">
        <f t="shared" si="5"/>
        <v>26212.02</v>
      </c>
      <c r="L42" s="21">
        <f t="shared" si="5"/>
        <v>19658.02</v>
      </c>
      <c r="M42" s="21">
        <f t="shared" si="5"/>
        <v>26212.02</v>
      </c>
      <c r="N42" s="21">
        <f t="shared" si="5"/>
        <v>19658.02</v>
      </c>
      <c r="O42" s="21">
        <f t="shared" si="5"/>
        <v>26212.02</v>
      </c>
      <c r="P42" s="7">
        <f t="shared" si="0"/>
        <v>276565.51999999996</v>
      </c>
      <c r="Q42" s="28"/>
      <c r="R42" s="21">
        <f>SUM(R38)</f>
        <v>276565.52</v>
      </c>
    </row>
    <row r="43" spans="2:3" s="5" customFormat="1" ht="12.75">
      <c r="B43" s="23"/>
      <c r="C43" s="4"/>
    </row>
    <row r="44" spans="2:3" s="5" customFormat="1" ht="12.75">
      <c r="B44" s="24"/>
      <c r="C44" s="4"/>
    </row>
    <row r="45" spans="2:3" s="5" customFormat="1" ht="12.75">
      <c r="B45" s="24"/>
      <c r="C45" s="4"/>
    </row>
    <row r="46" spans="2:3" s="5" customFormat="1" ht="12.75">
      <c r="B46" s="24"/>
      <c r="C46" s="4"/>
    </row>
    <row r="47" spans="1:3" s="5" customFormat="1" ht="12.75">
      <c r="A47" s="23" t="s">
        <v>37</v>
      </c>
      <c r="C47" s="4"/>
    </row>
    <row r="48" spans="1:3" s="5" customFormat="1" ht="12.75">
      <c r="A48" s="23" t="s">
        <v>38</v>
      </c>
      <c r="C48" s="4"/>
    </row>
    <row r="49" spans="1:3" s="5" customFormat="1" ht="12.75">
      <c r="A49" s="24" t="s">
        <v>67</v>
      </c>
      <c r="C49" s="4"/>
    </row>
    <row r="50" spans="1:3" s="5" customFormat="1" ht="12.75">
      <c r="A50" s="24" t="s">
        <v>34</v>
      </c>
      <c r="C50" s="4"/>
    </row>
    <row r="51" spans="1:3" s="5" customFormat="1" ht="12.75">
      <c r="A51" s="24" t="s">
        <v>33</v>
      </c>
      <c r="C51" s="4"/>
    </row>
    <row r="52" spans="1:3" s="5" customFormat="1" ht="12.75">
      <c r="A52" s="23" t="s">
        <v>77</v>
      </c>
      <c r="C52" s="4"/>
    </row>
    <row r="53" s="5" customFormat="1" ht="12.75">
      <c r="C53" s="4"/>
    </row>
    <row r="54" s="5" customFormat="1" ht="12.75">
      <c r="C54" s="4"/>
    </row>
    <row r="55" s="5" customFormat="1" ht="12.75">
      <c r="C55" s="4"/>
    </row>
    <row r="56" s="5" customFormat="1" ht="12.75">
      <c r="C56" s="4"/>
    </row>
    <row r="57" s="5" customFormat="1" ht="12.75">
      <c r="C57" s="4"/>
    </row>
    <row r="58" s="5" customFormat="1" ht="12.75">
      <c r="C58" s="4"/>
    </row>
    <row r="59" s="5" customFormat="1" ht="12.75">
      <c r="C59" s="4"/>
    </row>
    <row r="60" s="5" customFormat="1" ht="12.75">
      <c r="C60" s="4"/>
    </row>
    <row r="61" s="5" customFormat="1" ht="12.75">
      <c r="C61" s="4"/>
    </row>
    <row r="62" s="5" customFormat="1" ht="12.75">
      <c r="C62" s="4"/>
    </row>
    <row r="63" s="5" customFormat="1" ht="12.75">
      <c r="C63" s="4"/>
    </row>
    <row r="64" s="5" customFormat="1" ht="12.75">
      <c r="C64" s="4"/>
    </row>
    <row r="65" s="5" customFormat="1" ht="12.75">
      <c r="C65" s="4"/>
    </row>
    <row r="66" s="5" customFormat="1" ht="12.75">
      <c r="C66" s="4"/>
    </row>
    <row r="67" s="5" customFormat="1" ht="12.75">
      <c r="C67" s="4"/>
    </row>
    <row r="68" s="5" customFormat="1" ht="12.75">
      <c r="C68" s="4"/>
    </row>
    <row r="69" s="5" customFormat="1" ht="12.75">
      <c r="C69" s="4"/>
    </row>
    <row r="70" s="5" customFormat="1" ht="12.75">
      <c r="C70" s="4"/>
    </row>
    <row r="71" s="5" customFormat="1" ht="12.75">
      <c r="C71" s="4"/>
    </row>
    <row r="72" s="5" customFormat="1" ht="12.75">
      <c r="C72" s="4"/>
    </row>
    <row r="73" s="5" customFormat="1" ht="12.75">
      <c r="C73" s="4"/>
    </row>
    <row r="74" s="5" customFormat="1" ht="12.75">
      <c r="C74" s="4"/>
    </row>
    <row r="75" s="5" customFormat="1" ht="12.75">
      <c r="C75" s="4"/>
    </row>
    <row r="76" s="5" customFormat="1" ht="12.75">
      <c r="C76" s="4"/>
    </row>
    <row r="77" s="5" customFormat="1" ht="12.75">
      <c r="C77" s="4"/>
    </row>
    <row r="78" s="5" customFormat="1" ht="12.75">
      <c r="C78" s="4"/>
    </row>
    <row r="79" s="5" customFormat="1" ht="12.75">
      <c r="C79" s="4"/>
    </row>
    <row r="80" s="5" customFormat="1" ht="12.75">
      <c r="C80" s="4"/>
    </row>
    <row r="81" s="5" customFormat="1" ht="12.75">
      <c r="C81" s="4"/>
    </row>
    <row r="82" s="5" customFormat="1" ht="12.75">
      <c r="C82" s="4"/>
    </row>
    <row r="83" s="5" customFormat="1" ht="12.75">
      <c r="C83" s="4"/>
    </row>
    <row r="84" s="5" customFormat="1" ht="12.75">
      <c r="C84" s="4"/>
    </row>
    <row r="85" s="5" customFormat="1" ht="12.75">
      <c r="C85" s="4"/>
    </row>
    <row r="86" s="5" customFormat="1" ht="12.75">
      <c r="C86" s="4"/>
    </row>
    <row r="87" s="5" customFormat="1" ht="12.75">
      <c r="C87" s="4"/>
    </row>
    <row r="88" s="5" customFormat="1" ht="12.75">
      <c r="C88" s="4"/>
    </row>
    <row r="89" s="5" customFormat="1" ht="12.75">
      <c r="C89" s="4"/>
    </row>
    <row r="90" s="5" customFormat="1" ht="12.75">
      <c r="C90" s="4"/>
    </row>
    <row r="91" s="5" customFormat="1" ht="12.75">
      <c r="C91" s="4"/>
    </row>
    <row r="92" s="5" customFormat="1" ht="12.75">
      <c r="C92" s="4"/>
    </row>
    <row r="93" s="5" customFormat="1" ht="12.75">
      <c r="C93" s="4"/>
    </row>
    <row r="94" s="5" customFormat="1" ht="12.75">
      <c r="C94" s="4"/>
    </row>
    <row r="95" s="5" customFormat="1" ht="12.75">
      <c r="C95" s="4"/>
    </row>
    <row r="96" s="5" customFormat="1" ht="12.75">
      <c r="C96" s="4"/>
    </row>
    <row r="97" s="5" customFormat="1" ht="12.75">
      <c r="C97" s="4"/>
    </row>
    <row r="98" s="5" customFormat="1" ht="12.75">
      <c r="C98" s="4"/>
    </row>
    <row r="99" s="5" customFormat="1" ht="12.75">
      <c r="C99" s="4"/>
    </row>
    <row r="100" s="5" customFormat="1" ht="12.75">
      <c r="C100" s="4"/>
    </row>
    <row r="101" s="5" customFormat="1" ht="12.75">
      <c r="C101" s="4"/>
    </row>
    <row r="102" s="5" customFormat="1" ht="12.75">
      <c r="C102" s="4"/>
    </row>
    <row r="103" s="5" customFormat="1" ht="12.75">
      <c r="C103" s="4"/>
    </row>
    <row r="104" s="5" customFormat="1" ht="12.75">
      <c r="C104" s="4"/>
    </row>
    <row r="105" s="5" customFormat="1" ht="12.75">
      <c r="C105" s="4"/>
    </row>
    <row r="106" s="5" customFormat="1" ht="12.75">
      <c r="C106" s="4"/>
    </row>
    <row r="107" s="5" customFormat="1" ht="12.75">
      <c r="C107" s="4"/>
    </row>
    <row r="108" s="5" customFormat="1" ht="12.75">
      <c r="C108" s="4"/>
    </row>
    <row r="109" s="5" customFormat="1" ht="12.75">
      <c r="C109" s="4"/>
    </row>
    <row r="110" s="5" customFormat="1" ht="12.75">
      <c r="C110" s="4"/>
    </row>
    <row r="111" s="5" customFormat="1" ht="12.75">
      <c r="C111" s="4"/>
    </row>
    <row r="112" s="5" customFormat="1" ht="12.75">
      <c r="C112" s="4"/>
    </row>
    <row r="113" s="5" customFormat="1" ht="12.75">
      <c r="C113" s="4"/>
    </row>
    <row r="114" s="5" customFormat="1" ht="12.75">
      <c r="C114" s="4"/>
    </row>
    <row r="115" s="5" customFormat="1" ht="12.75">
      <c r="C115" s="4"/>
    </row>
    <row r="116" s="5" customFormat="1" ht="12.75">
      <c r="C116" s="4"/>
    </row>
    <row r="117" s="5" customFormat="1" ht="12.75">
      <c r="C117" s="4"/>
    </row>
    <row r="118" s="5" customFormat="1" ht="12.75">
      <c r="C118" s="4"/>
    </row>
    <row r="119" s="5" customFormat="1" ht="12.75">
      <c r="C119" s="4"/>
    </row>
    <row r="120" s="5" customFormat="1" ht="12.75">
      <c r="C120" s="4"/>
    </row>
    <row r="121" s="5" customFormat="1" ht="12.75">
      <c r="C121" s="4"/>
    </row>
    <row r="122" s="5" customFormat="1" ht="12.75">
      <c r="C122" s="4"/>
    </row>
    <row r="123" s="5" customFormat="1" ht="12.75">
      <c r="C123" s="4"/>
    </row>
    <row r="124" s="5" customFormat="1" ht="12.75">
      <c r="C124" s="4"/>
    </row>
    <row r="125" s="5" customFormat="1" ht="12.75">
      <c r="C125" s="4"/>
    </row>
    <row r="126" s="5" customFormat="1" ht="12.75">
      <c r="C126" s="4"/>
    </row>
    <row r="127" s="5" customFormat="1" ht="12.75">
      <c r="C127" s="4"/>
    </row>
    <row r="128" s="5" customFormat="1" ht="12.75">
      <c r="C128" s="4"/>
    </row>
    <row r="129" s="5" customFormat="1" ht="12.75">
      <c r="C129" s="4"/>
    </row>
    <row r="130" s="5" customFormat="1" ht="12.75">
      <c r="C130" s="4"/>
    </row>
    <row r="131" s="5" customFormat="1" ht="12.75">
      <c r="C131" s="4"/>
    </row>
    <row r="132" s="5" customFormat="1" ht="12.75">
      <c r="C132" s="4"/>
    </row>
    <row r="133" s="5" customFormat="1" ht="12.75">
      <c r="C133" s="4"/>
    </row>
    <row r="134" s="5" customFormat="1" ht="12.75">
      <c r="C134" s="4"/>
    </row>
    <row r="135" s="5" customFormat="1" ht="12.75">
      <c r="C135" s="4"/>
    </row>
    <row r="136" s="5" customFormat="1" ht="12.75">
      <c r="C136" s="4"/>
    </row>
    <row r="137" s="5" customFormat="1" ht="12.75">
      <c r="C137" s="4"/>
    </row>
    <row r="138" s="5" customFormat="1" ht="12.75">
      <c r="C138" s="4"/>
    </row>
    <row r="139" s="5" customFormat="1" ht="12.75">
      <c r="C139" s="4"/>
    </row>
    <row r="140" s="5" customFormat="1" ht="12.75">
      <c r="C140" s="4"/>
    </row>
    <row r="141" s="5" customFormat="1" ht="12.75">
      <c r="C141" s="4"/>
    </row>
    <row r="142" s="5" customFormat="1" ht="12.75">
      <c r="C142" s="4"/>
    </row>
    <row r="143" s="5" customFormat="1" ht="12.75">
      <c r="C143" s="4"/>
    </row>
    <row r="144" s="5" customFormat="1" ht="12.75">
      <c r="C144" s="4"/>
    </row>
    <row r="145" s="5" customFormat="1" ht="12.75">
      <c r="C145" s="4"/>
    </row>
    <row r="146" s="5" customFormat="1" ht="12.75">
      <c r="C146" s="4"/>
    </row>
    <row r="147" s="5" customFormat="1" ht="12.75">
      <c r="C147" s="4"/>
    </row>
    <row r="148" s="5" customFormat="1" ht="12.75">
      <c r="C148" s="4"/>
    </row>
    <row r="149" s="5" customFormat="1" ht="12.75">
      <c r="C149" s="4"/>
    </row>
    <row r="150" s="5" customFormat="1" ht="12.75">
      <c r="C150" s="4"/>
    </row>
    <row r="151" s="5" customFormat="1" ht="12.75">
      <c r="C151" s="4"/>
    </row>
    <row r="152" s="5" customFormat="1" ht="12.75">
      <c r="C152" s="4"/>
    </row>
    <row r="153" s="5" customFormat="1" ht="12.75">
      <c r="C153" s="4"/>
    </row>
    <row r="154" s="5" customFormat="1" ht="12.75">
      <c r="C154" s="4"/>
    </row>
    <row r="155" s="5" customFormat="1" ht="12.75">
      <c r="C155" s="4"/>
    </row>
    <row r="156" s="5" customFormat="1" ht="12.75">
      <c r="C156" s="4"/>
    </row>
    <row r="157" s="5" customFormat="1" ht="12.75">
      <c r="C157" s="4"/>
    </row>
    <row r="158" s="5" customFormat="1" ht="12.75">
      <c r="C158" s="4"/>
    </row>
    <row r="159" s="5" customFormat="1" ht="12.75">
      <c r="C159" s="4"/>
    </row>
    <row r="160" s="5" customFormat="1" ht="12.75">
      <c r="C160" s="4"/>
    </row>
    <row r="161" s="5" customFormat="1" ht="12.75">
      <c r="C161" s="4"/>
    </row>
    <row r="162" s="5" customFormat="1" ht="12.75">
      <c r="C162" s="4"/>
    </row>
    <row r="163" s="5" customFormat="1" ht="12.75">
      <c r="C163" s="4"/>
    </row>
    <row r="164" s="5" customFormat="1" ht="12.75">
      <c r="C164" s="4"/>
    </row>
    <row r="165" s="5" customFormat="1" ht="12.75">
      <c r="C165" s="4"/>
    </row>
    <row r="166" s="5" customFormat="1" ht="12.75">
      <c r="C166" s="4"/>
    </row>
    <row r="167" s="5" customFormat="1" ht="12.75">
      <c r="C167" s="4"/>
    </row>
    <row r="168" s="5" customFormat="1" ht="12.75">
      <c r="C168" s="4"/>
    </row>
    <row r="169" s="5" customFormat="1" ht="12.75">
      <c r="C169" s="4"/>
    </row>
    <row r="170" s="5" customFormat="1" ht="12.75">
      <c r="C170" s="4"/>
    </row>
    <row r="171" s="5" customFormat="1" ht="12.75">
      <c r="C171" s="4"/>
    </row>
    <row r="172" s="5" customFormat="1" ht="12.75">
      <c r="C172" s="4"/>
    </row>
    <row r="173" s="5" customFormat="1" ht="12.75">
      <c r="C173" s="4"/>
    </row>
    <row r="174" s="5" customFormat="1" ht="12.75">
      <c r="C174" s="4"/>
    </row>
    <row r="175" s="5" customFormat="1" ht="12.75">
      <c r="C175" s="4"/>
    </row>
    <row r="176" s="5" customFormat="1" ht="12.75">
      <c r="C176" s="4"/>
    </row>
    <row r="177" s="5" customFormat="1" ht="12.75">
      <c r="C177" s="4"/>
    </row>
    <row r="178" s="5" customFormat="1" ht="12.75">
      <c r="C178" s="4"/>
    </row>
    <row r="179" s="5" customFormat="1" ht="12.75">
      <c r="C179" s="4"/>
    </row>
    <row r="180" s="5" customFormat="1" ht="12.75">
      <c r="C180" s="4"/>
    </row>
    <row r="181" s="5" customFormat="1" ht="12.75">
      <c r="C181" s="4"/>
    </row>
    <row r="182" s="5" customFormat="1" ht="12.75">
      <c r="C182" s="4"/>
    </row>
    <row r="183" s="5" customFormat="1" ht="12.75">
      <c r="C183" s="4"/>
    </row>
    <row r="184" s="5" customFormat="1" ht="12.75">
      <c r="C184" s="4"/>
    </row>
    <row r="185" s="5" customFormat="1" ht="12.75">
      <c r="C185" s="4"/>
    </row>
    <row r="186" s="5" customFormat="1" ht="12.75">
      <c r="C186" s="4"/>
    </row>
    <row r="187" s="5" customFormat="1" ht="12.75">
      <c r="C187" s="4"/>
    </row>
    <row r="188" s="5" customFormat="1" ht="12.75">
      <c r="C188" s="4"/>
    </row>
    <row r="189" s="5" customFormat="1" ht="12.75">
      <c r="C189" s="4"/>
    </row>
    <row r="190" s="5" customFormat="1" ht="12.75">
      <c r="C190" s="4"/>
    </row>
    <row r="191" s="5" customFormat="1" ht="12.75">
      <c r="C191" s="4"/>
    </row>
    <row r="192" s="5" customFormat="1" ht="12.75">
      <c r="C192" s="4"/>
    </row>
    <row r="193" s="5" customFormat="1" ht="12.75">
      <c r="C193" s="4"/>
    </row>
    <row r="194" s="5" customFormat="1" ht="12.75">
      <c r="C194" s="4"/>
    </row>
    <row r="195" s="5" customFormat="1" ht="12.75">
      <c r="C195" s="4"/>
    </row>
    <row r="196" s="5" customFormat="1" ht="12.75">
      <c r="C196" s="4"/>
    </row>
    <row r="197" s="5" customFormat="1" ht="12.75">
      <c r="C197" s="4"/>
    </row>
    <row r="198" s="5" customFormat="1" ht="12.75">
      <c r="C198" s="4"/>
    </row>
    <row r="199" s="5" customFormat="1" ht="12.75">
      <c r="C199" s="4"/>
    </row>
    <row r="200" s="5" customFormat="1" ht="12.75">
      <c r="C200" s="4"/>
    </row>
    <row r="201" s="5" customFormat="1" ht="12.75">
      <c r="C201" s="4"/>
    </row>
    <row r="202" s="5" customFormat="1" ht="12.75">
      <c r="C202" s="4"/>
    </row>
  </sheetData>
  <sheetProtection password="C468" sheet="1" objects="1" scenarios="1"/>
  <mergeCells count="1">
    <mergeCell ref="B9:C9"/>
  </mergeCells>
  <printOptions gridLines="1" headings="1" horizontalCentered="1"/>
  <pageMargins left="0.5" right="0.5" top="0.5" bottom="0.5" header="0.5" footer="0.5"/>
  <pageSetup cellComments="asDisplayed" fitToHeight="1" fitToWidth="1" horizontalDpi="600" verticalDpi="600" orientation="landscape" paperSize="5" scale="54" r:id="rId3"/>
  <legacyDrawing r:id="rId2"/>
</worksheet>
</file>

<file path=xl/worksheets/sheet6.xml><?xml version="1.0" encoding="utf-8"?>
<worksheet xmlns="http://schemas.openxmlformats.org/spreadsheetml/2006/main" xmlns:r="http://schemas.openxmlformats.org/officeDocument/2006/relationships">
  <dimension ref="A1:E23"/>
  <sheetViews>
    <sheetView workbookViewId="0" topLeftCell="A1">
      <selection activeCell="B12" sqref="B12"/>
    </sheetView>
  </sheetViews>
  <sheetFormatPr defaultColWidth="9.140625" defaultRowHeight="12.75"/>
  <cols>
    <col min="1" max="1" width="16.7109375" style="90" customWidth="1"/>
    <col min="2" max="2" width="17.57421875" style="90" customWidth="1"/>
    <col min="3" max="16384" width="9.140625" style="90" customWidth="1"/>
  </cols>
  <sheetData>
    <row r="1" ht="15.75">
      <c r="A1" s="89" t="s">
        <v>112</v>
      </c>
    </row>
    <row r="3" ht="15.75">
      <c r="E3" s="91" t="s">
        <v>123</v>
      </c>
    </row>
    <row r="4" spans="2:5" ht="15.75">
      <c r="B4" s="92" t="s">
        <v>113</v>
      </c>
      <c r="E4" s="91" t="s">
        <v>124</v>
      </c>
    </row>
    <row r="5" spans="1:2" ht="12.75">
      <c r="A5" s="90" t="s">
        <v>114</v>
      </c>
      <c r="B5" s="93">
        <v>15000</v>
      </c>
    </row>
    <row r="6" spans="1:2" ht="12.75">
      <c r="A6" s="90" t="s">
        <v>115</v>
      </c>
      <c r="B6" s="94">
        <v>5000</v>
      </c>
    </row>
    <row r="7" spans="1:2" ht="12.75">
      <c r="A7" s="90" t="s">
        <v>116</v>
      </c>
      <c r="B7" s="95">
        <v>10000</v>
      </c>
    </row>
    <row r="8" spans="1:2" ht="12.75">
      <c r="A8" s="90" t="s">
        <v>117</v>
      </c>
      <c r="B8" s="94">
        <f>SUM(B5:B7)</f>
        <v>30000</v>
      </c>
    </row>
    <row r="9" ht="12.75">
      <c r="B9" s="94"/>
    </row>
    <row r="10" spans="1:2" ht="12.75">
      <c r="A10" s="90" t="s">
        <v>118</v>
      </c>
      <c r="B10" s="94">
        <v>1100</v>
      </c>
    </row>
    <row r="11" spans="1:2" ht="12.75">
      <c r="A11" s="90" t="s">
        <v>119</v>
      </c>
      <c r="B11" s="95">
        <v>300</v>
      </c>
    </row>
    <row r="12" spans="1:2" ht="12.75">
      <c r="A12" s="90" t="s">
        <v>117</v>
      </c>
      <c r="B12" s="94">
        <f>SUM(B10:B11)</f>
        <v>1400</v>
      </c>
    </row>
    <row r="13" ht="12.75">
      <c r="B13" s="94"/>
    </row>
    <row r="14" spans="1:2" ht="12.75">
      <c r="A14" s="90" t="s">
        <v>120</v>
      </c>
      <c r="B14" s="94"/>
    </row>
    <row r="15" spans="1:2" ht="12.75">
      <c r="A15" s="90" t="s">
        <v>121</v>
      </c>
      <c r="B15" s="95"/>
    </row>
    <row r="16" spans="1:2" ht="12.75">
      <c r="A16" s="90" t="s">
        <v>117</v>
      </c>
      <c r="B16" s="94">
        <f>SUM(B14:B15)</f>
        <v>0</v>
      </c>
    </row>
    <row r="18" spans="1:2" ht="13.5" thickBot="1">
      <c r="A18" s="90" t="s">
        <v>122</v>
      </c>
      <c r="B18" s="96">
        <f>SUM(B8,B12,B16)</f>
        <v>31400</v>
      </c>
    </row>
    <row r="19" ht="13.5" thickTop="1"/>
    <row r="21" ht="12.75">
      <c r="A21" s="97" t="s">
        <v>125</v>
      </c>
    </row>
    <row r="22" ht="12.75">
      <c r="A22" s="97"/>
    </row>
    <row r="23" ht="12.75">
      <c r="A23" s="97" t="s">
        <v>126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S53"/>
  <sheetViews>
    <sheetView defaultGridColor="0" colorId="23" workbookViewId="0" topLeftCell="A1">
      <selection activeCell="D21" sqref="D21"/>
    </sheetView>
  </sheetViews>
  <sheetFormatPr defaultColWidth="12.57421875" defaultRowHeight="12.75"/>
  <cols>
    <col min="1" max="1" width="35.7109375" style="5" customWidth="1"/>
    <col min="2" max="2" width="10.57421875" style="5" customWidth="1"/>
    <col min="3" max="3" width="7.28125" style="4" bestFit="1" customWidth="1"/>
    <col min="4" max="4" width="10.7109375" style="5" bestFit="1" customWidth="1"/>
    <col min="5" max="5" width="11.7109375" style="5" bestFit="1" customWidth="1"/>
    <col min="6" max="6" width="11.7109375" style="5" customWidth="1"/>
    <col min="7" max="7" width="13.140625" style="5" customWidth="1"/>
    <col min="8" max="8" width="12.7109375" style="5" customWidth="1"/>
    <col min="9" max="9" width="12.8515625" style="5" customWidth="1"/>
    <col min="10" max="10" width="12.140625" style="5" customWidth="1"/>
    <col min="11" max="11" width="12.421875" style="5" customWidth="1"/>
    <col min="12" max="12" width="12.7109375" style="5" customWidth="1"/>
    <col min="13" max="13" width="12.140625" style="5" customWidth="1"/>
    <col min="14" max="14" width="11.7109375" style="5" customWidth="1"/>
    <col min="15" max="15" width="12.421875" style="5" customWidth="1"/>
    <col min="16" max="16" width="14.00390625" style="5" customWidth="1"/>
    <col min="17" max="17" width="17.421875" style="5" customWidth="1"/>
    <col min="18" max="18" width="13.7109375" style="5" bestFit="1" customWidth="1"/>
    <col min="19" max="19" width="32.140625" style="5" customWidth="1"/>
    <col min="20" max="16384" width="12.57421875" style="5" customWidth="1"/>
  </cols>
  <sheetData>
    <row r="1" spans="1:4" ht="12.75">
      <c r="A1" s="8" t="s">
        <v>42</v>
      </c>
      <c r="D1" s="24" t="s">
        <v>66</v>
      </c>
    </row>
    <row r="2" spans="1:4" ht="12.75">
      <c r="A2" s="8" t="s">
        <v>52</v>
      </c>
      <c r="D2" s="144"/>
    </row>
    <row r="3" spans="1:6" ht="12.75">
      <c r="A3" s="8" t="s">
        <v>53</v>
      </c>
      <c r="D3" s="23" t="s">
        <v>91</v>
      </c>
      <c r="F3" s="23"/>
    </row>
    <row r="4" spans="1:6" ht="12.75">
      <c r="A4" s="8" t="s">
        <v>54</v>
      </c>
      <c r="D4" s="23" t="s">
        <v>92</v>
      </c>
      <c r="F4" s="23"/>
    </row>
    <row r="5" spans="1:6" ht="12.75">
      <c r="A5" s="8"/>
      <c r="D5" s="144"/>
      <c r="E5" s="23"/>
      <c r="F5" s="23"/>
    </row>
    <row r="6" spans="1:4" ht="12.75">
      <c r="A6" s="23" t="s">
        <v>55</v>
      </c>
      <c r="B6" s="8"/>
      <c r="D6" s="25" t="s">
        <v>65</v>
      </c>
    </row>
    <row r="7" ht="12.75">
      <c r="B7" s="8"/>
    </row>
    <row r="8" spans="1:18" ht="12.75">
      <c r="A8" s="11"/>
      <c r="B8" s="146" t="s">
        <v>87</v>
      </c>
      <c r="C8" s="147"/>
      <c r="D8" s="12">
        <v>38534</v>
      </c>
      <c r="E8" s="12">
        <v>38565</v>
      </c>
      <c r="F8" s="12">
        <v>38596</v>
      </c>
      <c r="G8" s="12">
        <v>38626</v>
      </c>
      <c r="H8" s="12">
        <v>38657</v>
      </c>
      <c r="I8" s="12">
        <v>38687</v>
      </c>
      <c r="J8" s="12">
        <v>38718</v>
      </c>
      <c r="K8" s="12">
        <v>38749</v>
      </c>
      <c r="L8" s="12">
        <v>38777</v>
      </c>
      <c r="M8" s="12">
        <v>38808</v>
      </c>
      <c r="N8" s="12">
        <v>38838</v>
      </c>
      <c r="O8" s="12">
        <v>38869</v>
      </c>
      <c r="P8" s="41"/>
      <c r="Q8" s="4"/>
      <c r="R8" s="4"/>
    </row>
    <row r="9" spans="1:19" ht="13.5" thickBot="1">
      <c r="A9" s="13" t="s">
        <v>80</v>
      </c>
      <c r="B9" s="14"/>
      <c r="C9" s="15" t="s">
        <v>31</v>
      </c>
      <c r="D9" s="14">
        <v>1</v>
      </c>
      <c r="E9" s="14">
        <v>2</v>
      </c>
      <c r="F9" s="14">
        <v>3</v>
      </c>
      <c r="G9" s="14">
        <v>4</v>
      </c>
      <c r="H9" s="14">
        <v>5</v>
      </c>
      <c r="I9" s="14">
        <v>6</v>
      </c>
      <c r="J9" s="14">
        <v>7</v>
      </c>
      <c r="K9" s="14">
        <v>8</v>
      </c>
      <c r="L9" s="14">
        <v>9</v>
      </c>
      <c r="M9" s="14">
        <v>10</v>
      </c>
      <c r="N9" s="14">
        <v>11</v>
      </c>
      <c r="O9" s="26">
        <v>12</v>
      </c>
      <c r="P9" s="42"/>
      <c r="Q9" s="40"/>
      <c r="R9" s="10"/>
      <c r="S9" s="4"/>
    </row>
    <row r="10" spans="1:19" ht="27.75" customHeight="1" thickBot="1">
      <c r="A10" s="46" t="s">
        <v>84</v>
      </c>
      <c r="B10" s="44" t="s">
        <v>58</v>
      </c>
      <c r="C10" s="44" t="s">
        <v>59</v>
      </c>
      <c r="D10" s="43"/>
      <c r="E10" s="43"/>
      <c r="F10" s="43"/>
      <c r="G10" s="43"/>
      <c r="H10" s="43"/>
      <c r="I10" s="43"/>
      <c r="J10" s="43"/>
      <c r="K10" s="43"/>
      <c r="L10" s="43"/>
      <c r="M10" s="43"/>
      <c r="N10" s="43"/>
      <c r="O10" s="43"/>
      <c r="P10" s="45" t="s">
        <v>78</v>
      </c>
      <c r="Q10" s="45" t="s">
        <v>75</v>
      </c>
      <c r="R10" s="45" t="s">
        <v>68</v>
      </c>
      <c r="S10" s="48" t="s">
        <v>30</v>
      </c>
    </row>
    <row r="11" spans="1:19" ht="13.5" thickTop="1">
      <c r="A11" s="16" t="s">
        <v>128</v>
      </c>
      <c r="B11" s="36">
        <v>1100</v>
      </c>
      <c r="C11" s="36"/>
      <c r="D11" s="31">
        <v>28660.12</v>
      </c>
      <c r="E11" s="31">
        <v>31152.28</v>
      </c>
      <c r="F11" s="31">
        <v>30139.36</v>
      </c>
      <c r="G11" s="31">
        <v>30648.15</v>
      </c>
      <c r="H11" s="31">
        <v>29784.24</v>
      </c>
      <c r="I11" s="31">
        <v>31440.54</v>
      </c>
      <c r="J11" s="31">
        <v>28879.04</v>
      </c>
      <c r="K11" s="31">
        <v>32163.29</v>
      </c>
      <c r="L11" s="31">
        <v>26374.9</v>
      </c>
      <c r="M11" s="31">
        <v>23836.89</v>
      </c>
      <c r="N11" s="31">
        <v>28002</v>
      </c>
      <c r="O11" s="31">
        <v>39353.45</v>
      </c>
      <c r="P11" s="31">
        <f>SUM(D11:O11)</f>
        <v>360434.26000000007</v>
      </c>
      <c r="Q11" s="37"/>
      <c r="R11" s="31">
        <f>SUM(P11:Q11)</f>
        <v>360434.26000000007</v>
      </c>
      <c r="S11" s="17"/>
    </row>
    <row r="12" spans="1:19" ht="12.75">
      <c r="A12" s="16" t="s">
        <v>133</v>
      </c>
      <c r="B12" s="36">
        <v>1150</v>
      </c>
      <c r="C12" s="36"/>
      <c r="D12" s="31"/>
      <c r="E12" s="31"/>
      <c r="F12" s="31"/>
      <c r="G12" s="31">
        <v>5900</v>
      </c>
      <c r="H12" s="31">
        <v>5900</v>
      </c>
      <c r="I12" s="31">
        <v>5900</v>
      </c>
      <c r="J12" s="31"/>
      <c r="K12" s="31"/>
      <c r="L12" s="31"/>
      <c r="M12" s="31"/>
      <c r="N12" s="31"/>
      <c r="O12" s="31"/>
      <c r="P12" s="31"/>
      <c r="Q12" s="37"/>
      <c r="R12" s="31"/>
      <c r="S12" s="17"/>
    </row>
    <row r="13" spans="1:19" ht="12.75">
      <c r="A13" s="6" t="s">
        <v>43</v>
      </c>
      <c r="B13" s="3">
        <v>1101</v>
      </c>
      <c r="C13" s="3"/>
      <c r="D13" s="7">
        <v>5000</v>
      </c>
      <c r="E13" s="7">
        <v>5000</v>
      </c>
      <c r="F13" s="7">
        <v>5000</v>
      </c>
      <c r="G13" s="7">
        <v>5000</v>
      </c>
      <c r="H13" s="7">
        <v>5000</v>
      </c>
      <c r="I13" s="7">
        <v>5000</v>
      </c>
      <c r="J13" s="7">
        <v>5000</v>
      </c>
      <c r="K13" s="7">
        <v>5000</v>
      </c>
      <c r="L13" s="7">
        <v>5000</v>
      </c>
      <c r="M13" s="7">
        <v>5000</v>
      </c>
      <c r="N13" s="7">
        <v>5000</v>
      </c>
      <c r="O13" s="7">
        <v>5000</v>
      </c>
      <c r="P13" s="7">
        <f>SUM(D13:O13)</f>
        <v>60000</v>
      </c>
      <c r="Q13" s="30"/>
      <c r="R13" s="7">
        <f>SUM(P13:Q13)</f>
        <v>60000</v>
      </c>
      <c r="S13" s="17"/>
    </row>
    <row r="14" spans="1:19" ht="12.75">
      <c r="A14" s="6" t="s">
        <v>127</v>
      </c>
      <c r="B14" s="3">
        <v>1102</v>
      </c>
      <c r="C14" s="3"/>
      <c r="D14" s="7">
        <v>1500</v>
      </c>
      <c r="E14" s="7">
        <v>1500</v>
      </c>
      <c r="F14" s="7">
        <v>1500</v>
      </c>
      <c r="G14" s="7">
        <v>1500</v>
      </c>
      <c r="H14" s="7">
        <v>1500</v>
      </c>
      <c r="I14" s="7">
        <v>1500</v>
      </c>
      <c r="J14" s="7">
        <v>1500</v>
      </c>
      <c r="K14" s="7">
        <v>1500</v>
      </c>
      <c r="L14" s="7">
        <v>1500</v>
      </c>
      <c r="M14" s="7">
        <v>1500</v>
      </c>
      <c r="N14" s="7">
        <v>1500</v>
      </c>
      <c r="O14" s="7">
        <v>1500</v>
      </c>
      <c r="P14" s="7">
        <f>SUM(D14:O14)</f>
        <v>18000</v>
      </c>
      <c r="Q14" s="30"/>
      <c r="R14" s="7">
        <f>SUM(P14:Q14)</f>
        <v>18000</v>
      </c>
      <c r="S14" s="17"/>
    </row>
    <row r="15" spans="1:19" ht="12.75">
      <c r="A15" s="16" t="s">
        <v>214</v>
      </c>
      <c r="B15" s="3">
        <v>1103</v>
      </c>
      <c r="C15" s="3"/>
      <c r="D15" s="7">
        <v>1000</v>
      </c>
      <c r="E15" s="7">
        <v>1000</v>
      </c>
      <c r="F15" s="7">
        <v>1000</v>
      </c>
      <c r="G15" s="7">
        <v>1000</v>
      </c>
      <c r="H15" s="7">
        <v>1000</v>
      </c>
      <c r="I15" s="7">
        <v>1000</v>
      </c>
      <c r="J15" s="7">
        <v>1000</v>
      </c>
      <c r="K15" s="7">
        <v>1000</v>
      </c>
      <c r="L15" s="7">
        <v>1000</v>
      </c>
      <c r="M15" s="7">
        <v>1000</v>
      </c>
      <c r="N15" s="7">
        <v>1000</v>
      </c>
      <c r="O15" s="7">
        <v>1000</v>
      </c>
      <c r="P15" s="7">
        <f>SUM(D15:O15)</f>
        <v>12000</v>
      </c>
      <c r="Q15" s="30"/>
      <c r="R15" s="7">
        <f>SUM(P15:Q15)</f>
        <v>12000</v>
      </c>
      <c r="S15" s="17"/>
    </row>
    <row r="16" spans="1:19" ht="12.75">
      <c r="A16" s="16"/>
      <c r="B16" s="3"/>
      <c r="C16" s="3"/>
      <c r="D16" s="7"/>
      <c r="E16" s="7"/>
      <c r="F16" s="7"/>
      <c r="G16" s="7"/>
      <c r="H16" s="7"/>
      <c r="I16" s="7"/>
      <c r="J16" s="7"/>
      <c r="K16" s="7"/>
      <c r="L16" s="7"/>
      <c r="M16" s="7"/>
      <c r="N16" s="7"/>
      <c r="O16" s="7"/>
      <c r="P16" s="7"/>
      <c r="Q16" s="30"/>
      <c r="R16" s="7"/>
      <c r="S16" s="17"/>
    </row>
    <row r="17" spans="1:19" ht="12.75">
      <c r="A17" s="16" t="s">
        <v>129</v>
      </c>
      <c r="B17" s="3">
        <v>1200</v>
      </c>
      <c r="C17" s="18">
        <v>0.53</v>
      </c>
      <c r="D17" s="7">
        <f aca="true" t="shared" si="0" ref="D17:O17">D11*$C17</f>
        <v>15189.8636</v>
      </c>
      <c r="E17" s="7">
        <f t="shared" si="0"/>
        <v>16510.7084</v>
      </c>
      <c r="F17" s="7">
        <f t="shared" si="0"/>
        <v>15973.8608</v>
      </c>
      <c r="G17" s="7">
        <f t="shared" si="0"/>
        <v>16243.519500000002</v>
      </c>
      <c r="H17" s="7">
        <f t="shared" si="0"/>
        <v>15785.647200000001</v>
      </c>
      <c r="I17" s="7">
        <f t="shared" si="0"/>
        <v>16663.486200000003</v>
      </c>
      <c r="J17" s="7">
        <f t="shared" si="0"/>
        <v>15305.891200000002</v>
      </c>
      <c r="K17" s="7">
        <f t="shared" si="0"/>
        <v>17046.543700000002</v>
      </c>
      <c r="L17" s="7">
        <f t="shared" si="0"/>
        <v>13978.697000000002</v>
      </c>
      <c r="M17" s="7">
        <f t="shared" si="0"/>
        <v>12633.5517</v>
      </c>
      <c r="N17" s="7">
        <f t="shared" si="0"/>
        <v>14841.060000000001</v>
      </c>
      <c r="O17" s="7">
        <f t="shared" si="0"/>
        <v>20857.3285</v>
      </c>
      <c r="P17" s="7">
        <f>SUM(D17:O17)</f>
        <v>191030.15780000004</v>
      </c>
      <c r="Q17" s="30"/>
      <c r="R17" s="7">
        <f>SUM(P17:Q17)</f>
        <v>191030.15780000004</v>
      </c>
      <c r="S17" s="17"/>
    </row>
    <row r="18" spans="1:19" ht="12.75">
      <c r="A18" s="6" t="s">
        <v>130</v>
      </c>
      <c r="B18" s="3">
        <v>1201</v>
      </c>
      <c r="C18" s="18">
        <v>0.02</v>
      </c>
      <c r="D18" s="7">
        <f aca="true" t="shared" si="1" ref="D18:O18">D13*$C18</f>
        <v>100</v>
      </c>
      <c r="E18" s="7">
        <f t="shared" si="1"/>
        <v>100</v>
      </c>
      <c r="F18" s="7">
        <f t="shared" si="1"/>
        <v>100</v>
      </c>
      <c r="G18" s="7">
        <f t="shared" si="1"/>
        <v>100</v>
      </c>
      <c r="H18" s="7">
        <f t="shared" si="1"/>
        <v>100</v>
      </c>
      <c r="I18" s="7">
        <f t="shared" si="1"/>
        <v>100</v>
      </c>
      <c r="J18" s="7">
        <f t="shared" si="1"/>
        <v>100</v>
      </c>
      <c r="K18" s="7">
        <f t="shared" si="1"/>
        <v>100</v>
      </c>
      <c r="L18" s="7">
        <f t="shared" si="1"/>
        <v>100</v>
      </c>
      <c r="M18" s="7">
        <f t="shared" si="1"/>
        <v>100</v>
      </c>
      <c r="N18" s="7">
        <f t="shared" si="1"/>
        <v>100</v>
      </c>
      <c r="O18" s="7">
        <f t="shared" si="1"/>
        <v>100</v>
      </c>
      <c r="P18" s="7">
        <f>SUM(D18:O18)</f>
        <v>1200</v>
      </c>
      <c r="Q18" s="30"/>
      <c r="R18" s="7">
        <f>SUM(P18:Q18)</f>
        <v>1200</v>
      </c>
      <c r="S18" s="17"/>
    </row>
    <row r="19" spans="1:19" ht="12.75">
      <c r="A19" s="6" t="s">
        <v>131</v>
      </c>
      <c r="B19" s="3">
        <v>1202</v>
      </c>
      <c r="C19" s="18">
        <v>0.2</v>
      </c>
      <c r="D19" s="7">
        <f aca="true" t="shared" si="2" ref="D19:O19">D14*$C19</f>
        <v>300</v>
      </c>
      <c r="E19" s="7">
        <f t="shared" si="2"/>
        <v>300</v>
      </c>
      <c r="F19" s="7">
        <f t="shared" si="2"/>
        <v>300</v>
      </c>
      <c r="G19" s="7">
        <f t="shared" si="2"/>
        <v>300</v>
      </c>
      <c r="H19" s="7">
        <f t="shared" si="2"/>
        <v>300</v>
      </c>
      <c r="I19" s="7">
        <f t="shared" si="2"/>
        <v>300</v>
      </c>
      <c r="J19" s="7">
        <f t="shared" si="2"/>
        <v>300</v>
      </c>
      <c r="K19" s="7">
        <f t="shared" si="2"/>
        <v>300</v>
      </c>
      <c r="L19" s="7">
        <f t="shared" si="2"/>
        <v>300</v>
      </c>
      <c r="M19" s="7">
        <f t="shared" si="2"/>
        <v>300</v>
      </c>
      <c r="N19" s="7">
        <f t="shared" si="2"/>
        <v>300</v>
      </c>
      <c r="O19" s="7">
        <f t="shared" si="2"/>
        <v>300</v>
      </c>
      <c r="P19" s="7">
        <f>SUM(D19:O19)</f>
        <v>3600</v>
      </c>
      <c r="Q19" s="30"/>
      <c r="R19" s="7">
        <f>SUM(P19:Q19)</f>
        <v>3600</v>
      </c>
      <c r="S19" s="17"/>
    </row>
    <row r="20" spans="1:19" ht="12.75">
      <c r="A20" s="6" t="s">
        <v>215</v>
      </c>
      <c r="B20" s="3">
        <v>1203</v>
      </c>
      <c r="C20" s="18">
        <v>0.01</v>
      </c>
      <c r="D20" s="7">
        <f aca="true" t="shared" si="3" ref="D20:O20">D15*$C20</f>
        <v>10</v>
      </c>
      <c r="E20" s="7">
        <f t="shared" si="3"/>
        <v>10</v>
      </c>
      <c r="F20" s="7">
        <f t="shared" si="3"/>
        <v>10</v>
      </c>
      <c r="G20" s="7">
        <f t="shared" si="3"/>
        <v>10</v>
      </c>
      <c r="H20" s="7">
        <f t="shared" si="3"/>
        <v>10</v>
      </c>
      <c r="I20" s="7">
        <f t="shared" si="3"/>
        <v>10</v>
      </c>
      <c r="J20" s="7">
        <f t="shared" si="3"/>
        <v>10</v>
      </c>
      <c r="K20" s="7">
        <f t="shared" si="3"/>
        <v>10</v>
      </c>
      <c r="L20" s="7">
        <f t="shared" si="3"/>
        <v>10</v>
      </c>
      <c r="M20" s="7">
        <f t="shared" si="3"/>
        <v>10</v>
      </c>
      <c r="N20" s="7">
        <f t="shared" si="3"/>
        <v>10</v>
      </c>
      <c r="O20" s="7">
        <f t="shared" si="3"/>
        <v>10</v>
      </c>
      <c r="P20" s="7">
        <f>SUM(D20:O20)</f>
        <v>120</v>
      </c>
      <c r="Q20" s="30"/>
      <c r="R20" s="7">
        <f>SUM(P20:Q20)</f>
        <v>120</v>
      </c>
      <c r="S20" s="17"/>
    </row>
    <row r="21" spans="1:19" ht="12.75">
      <c r="A21" s="6"/>
      <c r="B21" s="3"/>
      <c r="C21" s="18"/>
      <c r="D21" s="7"/>
      <c r="E21" s="7"/>
      <c r="F21" s="7"/>
      <c r="G21" s="7"/>
      <c r="H21" s="7"/>
      <c r="I21" s="7"/>
      <c r="J21" s="7"/>
      <c r="K21" s="7"/>
      <c r="L21" s="7"/>
      <c r="M21" s="7"/>
      <c r="N21" s="7"/>
      <c r="O21" s="7"/>
      <c r="P21" s="7"/>
      <c r="Q21" s="30"/>
      <c r="R21" s="7"/>
      <c r="S21" s="17"/>
    </row>
    <row r="22" spans="1:19" ht="13.5" customHeight="1">
      <c r="A22" s="6" t="s">
        <v>44</v>
      </c>
      <c r="B22" s="3">
        <v>1300</v>
      </c>
      <c r="C22" s="18"/>
      <c r="D22" s="7">
        <v>500</v>
      </c>
      <c r="E22" s="7">
        <v>200</v>
      </c>
      <c r="F22" s="7">
        <v>320</v>
      </c>
      <c r="G22" s="7">
        <v>880</v>
      </c>
      <c r="H22" s="7">
        <v>265</v>
      </c>
      <c r="I22" s="7">
        <f aca="true" t="shared" si="4" ref="I22:O22">$C$22*I11</f>
        <v>0</v>
      </c>
      <c r="J22" s="7">
        <f t="shared" si="4"/>
        <v>0</v>
      </c>
      <c r="K22" s="7">
        <f t="shared" si="4"/>
        <v>0</v>
      </c>
      <c r="L22" s="7">
        <f t="shared" si="4"/>
        <v>0</v>
      </c>
      <c r="M22" s="7">
        <f t="shared" si="4"/>
        <v>0</v>
      </c>
      <c r="N22" s="7">
        <f t="shared" si="4"/>
        <v>0</v>
      </c>
      <c r="O22" s="7">
        <f t="shared" si="4"/>
        <v>0</v>
      </c>
      <c r="P22" s="7">
        <f>SUM(D22:O22)</f>
        <v>2165</v>
      </c>
      <c r="Q22" s="30"/>
      <c r="R22" s="7">
        <f>SUM(P22:Q22)</f>
        <v>2165</v>
      </c>
      <c r="S22" s="19"/>
    </row>
    <row r="23" spans="1:19" ht="13.5" customHeight="1">
      <c r="A23" s="6" t="s">
        <v>45</v>
      </c>
      <c r="B23" s="3">
        <v>1400</v>
      </c>
      <c r="C23" s="18"/>
      <c r="D23" s="7">
        <v>800</v>
      </c>
      <c r="E23" s="7">
        <v>800</v>
      </c>
      <c r="F23" s="7">
        <v>800</v>
      </c>
      <c r="G23" s="7">
        <v>800</v>
      </c>
      <c r="H23" s="7">
        <v>800</v>
      </c>
      <c r="I23" s="7">
        <v>800</v>
      </c>
      <c r="J23" s="7">
        <v>800</v>
      </c>
      <c r="K23" s="7">
        <v>800</v>
      </c>
      <c r="L23" s="7">
        <v>800</v>
      </c>
      <c r="M23" s="7">
        <v>800</v>
      </c>
      <c r="N23" s="7">
        <v>800</v>
      </c>
      <c r="O23" s="7">
        <v>800</v>
      </c>
      <c r="P23" s="7">
        <f>SUM(D23:O23)</f>
        <v>9600</v>
      </c>
      <c r="Q23" s="30"/>
      <c r="R23" s="7">
        <f>SUM(P23:Q23)</f>
        <v>9600</v>
      </c>
      <c r="S23" s="19"/>
    </row>
    <row r="24" spans="1:19" ht="12.75">
      <c r="A24" s="6" t="s">
        <v>60</v>
      </c>
      <c r="B24" s="3">
        <v>1500</v>
      </c>
      <c r="C24" s="3"/>
      <c r="D24" s="7">
        <v>1153.14</v>
      </c>
      <c r="E24" s="7">
        <v>261.3</v>
      </c>
      <c r="F24" s="7">
        <v>2894.54</v>
      </c>
      <c r="G24" s="7">
        <v>872.36</v>
      </c>
      <c r="H24" s="7">
        <v>810.17</v>
      </c>
      <c r="I24" s="7">
        <v>1252.02</v>
      </c>
      <c r="J24" s="7">
        <v>623.82</v>
      </c>
      <c r="K24" s="7">
        <v>541</v>
      </c>
      <c r="L24" s="7">
        <v>2669.8</v>
      </c>
      <c r="M24" s="7">
        <v>551.39</v>
      </c>
      <c r="N24" s="7">
        <v>341.09</v>
      </c>
      <c r="O24" s="7">
        <v>1689.03</v>
      </c>
      <c r="P24" s="7">
        <f>SUM(D24:O24)</f>
        <v>13659.659999999998</v>
      </c>
      <c r="Q24" s="30">
        <v>-300</v>
      </c>
      <c r="R24" s="7">
        <f>SUM(P24:Q24)</f>
        <v>13359.659999999998</v>
      </c>
      <c r="S24" s="17" t="s">
        <v>81</v>
      </c>
    </row>
    <row r="25" spans="1:19" ht="12.75">
      <c r="A25" s="6" t="s">
        <v>61</v>
      </c>
      <c r="B25" s="3">
        <v>1501</v>
      </c>
      <c r="C25" s="3"/>
      <c r="D25" s="7">
        <v>0</v>
      </c>
      <c r="E25" s="7">
        <v>0</v>
      </c>
      <c r="F25" s="7">
        <v>2500</v>
      </c>
      <c r="G25" s="7">
        <v>0</v>
      </c>
      <c r="H25" s="7">
        <v>0</v>
      </c>
      <c r="I25" s="7">
        <v>0</v>
      </c>
      <c r="J25" s="7">
        <v>0</v>
      </c>
      <c r="K25" s="7">
        <v>0</v>
      </c>
      <c r="L25" s="7">
        <v>0</v>
      </c>
      <c r="M25" s="7">
        <v>0</v>
      </c>
      <c r="N25" s="7">
        <v>0</v>
      </c>
      <c r="O25" s="7">
        <v>0</v>
      </c>
      <c r="P25" s="7">
        <f>SUM(D25:O25)</f>
        <v>2500</v>
      </c>
      <c r="Q25" s="30"/>
      <c r="R25" s="7">
        <f>SUM(P25:Q25)</f>
        <v>2500</v>
      </c>
      <c r="S25" s="17" t="s">
        <v>79</v>
      </c>
    </row>
    <row r="26" spans="1:19" ht="12.75">
      <c r="A26" s="6" t="s">
        <v>46</v>
      </c>
      <c r="B26" s="3">
        <v>1600</v>
      </c>
      <c r="C26" s="3"/>
      <c r="D26" s="7">
        <v>550</v>
      </c>
      <c r="E26" s="7">
        <v>895</v>
      </c>
      <c r="F26" s="7">
        <v>5544</v>
      </c>
      <c r="G26" s="7">
        <v>624</v>
      </c>
      <c r="H26" s="7">
        <v>333</v>
      </c>
      <c r="I26" s="7">
        <v>945</v>
      </c>
      <c r="J26" s="7">
        <v>55</v>
      </c>
      <c r="K26" s="7">
        <v>210</v>
      </c>
      <c r="L26" s="7">
        <v>120</v>
      </c>
      <c r="M26" s="7">
        <v>356</v>
      </c>
      <c r="N26" s="7">
        <v>888</v>
      </c>
      <c r="O26" s="7">
        <v>678</v>
      </c>
      <c r="P26" s="7">
        <f>SUM(D26:O26)</f>
        <v>11198</v>
      </c>
      <c r="Q26" s="30"/>
      <c r="R26" s="7">
        <f>SUM(P26:Q26)</f>
        <v>11198</v>
      </c>
      <c r="S26" s="17"/>
    </row>
    <row r="27" spans="1:19" ht="12.75">
      <c r="A27" s="6"/>
      <c r="B27" s="3"/>
      <c r="C27" s="3"/>
      <c r="D27" s="7"/>
      <c r="E27" s="7"/>
      <c r="F27" s="7"/>
      <c r="G27" s="7"/>
      <c r="H27" s="7"/>
      <c r="I27" s="7"/>
      <c r="J27" s="7"/>
      <c r="K27" s="7"/>
      <c r="L27" s="7"/>
      <c r="M27" s="7"/>
      <c r="N27" s="7"/>
      <c r="O27" s="7"/>
      <c r="P27" s="7"/>
      <c r="Q27" s="30"/>
      <c r="R27" s="7"/>
      <c r="S27" s="17"/>
    </row>
    <row r="28" spans="1:19" ht="12.75">
      <c r="A28" s="6" t="s">
        <v>216</v>
      </c>
      <c r="B28" s="3">
        <v>1900</v>
      </c>
      <c r="C28" s="18">
        <v>0.49</v>
      </c>
      <c r="D28" s="21">
        <v>25408.030563999997</v>
      </c>
      <c r="E28" s="21">
        <v>26030.901316000003</v>
      </c>
      <c r="F28" s="21">
        <v>26620.602792</v>
      </c>
      <c r="G28" s="21">
        <v>26285.574455</v>
      </c>
      <c r="H28" s="21">
        <v>25306.078028</v>
      </c>
      <c r="I28" s="21">
        <v>26634.462638</v>
      </c>
      <c r="J28" s="21">
        <v>24406.288088</v>
      </c>
      <c r="K28" s="21">
        <v>26827.908513000002</v>
      </c>
      <c r="L28" s="21">
        <v>23531.46453</v>
      </c>
      <c r="M28" s="21">
        <v>20590.697533</v>
      </c>
      <c r="N28" s="21">
        <v>23610.2335</v>
      </c>
      <c r="O28" s="21">
        <v>32780.906165</v>
      </c>
      <c r="P28" s="7">
        <f>SUM(D28:O28)</f>
        <v>308033.148122</v>
      </c>
      <c r="Q28" s="30"/>
      <c r="R28" s="7">
        <f>SUM(P28:Q28)</f>
        <v>308033.148122</v>
      </c>
      <c r="S28" s="17"/>
    </row>
    <row r="29" spans="1:19" ht="12.75">
      <c r="A29" s="6" t="s">
        <v>217</v>
      </c>
      <c r="B29" s="3">
        <v>1901</v>
      </c>
      <c r="C29" s="18">
        <v>0.49</v>
      </c>
      <c r="D29" s="21">
        <v>1741.0386</v>
      </c>
      <c r="E29" s="21">
        <v>1176</v>
      </c>
      <c r="F29" s="21">
        <v>2401</v>
      </c>
      <c r="G29" s="21">
        <v>4067</v>
      </c>
      <c r="H29" s="21">
        <v>4067</v>
      </c>
      <c r="I29" s="21">
        <v>4067</v>
      </c>
      <c r="J29" s="21">
        <v>1176</v>
      </c>
      <c r="K29" s="21">
        <v>1176</v>
      </c>
      <c r="L29" s="21">
        <v>1176</v>
      </c>
      <c r="M29" s="21">
        <v>1176</v>
      </c>
      <c r="N29" s="21">
        <v>1176</v>
      </c>
      <c r="O29" s="21">
        <v>1176</v>
      </c>
      <c r="P29" s="7">
        <f>SUM(D29:O29)</f>
        <v>24575.0386</v>
      </c>
      <c r="Q29" s="30"/>
      <c r="R29" s="7">
        <f>SUM(P29:Q29)</f>
        <v>24575.0386</v>
      </c>
      <c r="S29" s="17"/>
    </row>
    <row r="30" spans="1:19" ht="12.75">
      <c r="A30" s="6" t="s">
        <v>218</v>
      </c>
      <c r="B30" s="3">
        <v>1902</v>
      </c>
      <c r="C30" s="18">
        <v>0.26</v>
      </c>
      <c r="D30" s="21"/>
      <c r="E30" s="21"/>
      <c r="F30" s="21"/>
      <c r="G30" s="21"/>
      <c r="H30" s="21"/>
      <c r="I30" s="21"/>
      <c r="J30" s="21"/>
      <c r="K30" s="21"/>
      <c r="L30" s="21"/>
      <c r="M30" s="21"/>
      <c r="N30" s="21"/>
      <c r="O30" s="21"/>
      <c r="P30" s="7">
        <f>SUM(D30:O30)</f>
        <v>0</v>
      </c>
      <c r="Q30" s="30"/>
      <c r="R30" s="7">
        <f>SUM(P30:Q30)</f>
        <v>0</v>
      </c>
      <c r="S30" s="17"/>
    </row>
    <row r="31" spans="1:19" ht="12.75">
      <c r="A31" s="6" t="s">
        <v>219</v>
      </c>
      <c r="B31" s="3">
        <v>1903</v>
      </c>
      <c r="C31" s="18">
        <v>0.26</v>
      </c>
      <c r="D31" s="21"/>
      <c r="E31" s="21"/>
      <c r="F31" s="21"/>
      <c r="G31" s="21"/>
      <c r="H31" s="21"/>
      <c r="I31" s="21"/>
      <c r="J31" s="21"/>
      <c r="K31" s="21"/>
      <c r="L31" s="21"/>
      <c r="M31" s="21"/>
      <c r="N31" s="21"/>
      <c r="O31" s="21"/>
      <c r="P31" s="7">
        <f>SUM(D31:O31)</f>
        <v>0</v>
      </c>
      <c r="Q31" s="30"/>
      <c r="R31" s="7">
        <f>SUM(P31:Q31)</f>
        <v>0</v>
      </c>
      <c r="S31" s="17"/>
    </row>
    <row r="32" spans="1:19" ht="12.75">
      <c r="A32" s="6" t="s">
        <v>132</v>
      </c>
      <c r="B32" s="3">
        <v>1904</v>
      </c>
      <c r="C32" s="18">
        <v>0.2</v>
      </c>
      <c r="D32" s="21"/>
      <c r="E32" s="21"/>
      <c r="F32" s="21"/>
      <c r="G32" s="21">
        <v>1180</v>
      </c>
      <c r="H32" s="21">
        <v>1180</v>
      </c>
      <c r="I32" s="21">
        <v>1180</v>
      </c>
      <c r="J32" s="21"/>
      <c r="K32" s="21"/>
      <c r="L32" s="21"/>
      <c r="M32" s="21"/>
      <c r="N32" s="21"/>
      <c r="O32" s="21"/>
      <c r="P32" s="7">
        <f>SUM(D32:O32)</f>
        <v>3540</v>
      </c>
      <c r="Q32" s="30"/>
      <c r="R32" s="7">
        <f>SUM(P32:Q32)</f>
        <v>3540</v>
      </c>
      <c r="S32" s="17"/>
    </row>
    <row r="33" spans="1:19" ht="12.75">
      <c r="A33" s="6"/>
      <c r="B33" s="3"/>
      <c r="C33" s="18"/>
      <c r="D33" s="21"/>
      <c r="E33" s="21"/>
      <c r="F33" s="21"/>
      <c r="G33" s="21"/>
      <c r="H33" s="21"/>
      <c r="I33" s="21"/>
      <c r="J33" s="21"/>
      <c r="K33" s="21"/>
      <c r="L33" s="21"/>
      <c r="M33" s="21"/>
      <c r="N33" s="21"/>
      <c r="O33" s="21"/>
      <c r="P33" s="7"/>
      <c r="Q33" s="30"/>
      <c r="R33" s="7"/>
      <c r="S33" s="17"/>
    </row>
    <row r="34" spans="1:19" ht="12.75">
      <c r="A34" s="6" t="s">
        <v>47</v>
      </c>
      <c r="B34" s="3">
        <v>1700</v>
      </c>
      <c r="C34" s="3"/>
      <c r="D34" s="7">
        <v>0</v>
      </c>
      <c r="E34" s="7">
        <v>104004.69</v>
      </c>
      <c r="F34" s="7">
        <v>46699.06</v>
      </c>
      <c r="G34" s="7">
        <v>46049.38</v>
      </c>
      <c r="H34" s="7">
        <v>46328.62</v>
      </c>
      <c r="I34" s="7">
        <v>39955.63</v>
      </c>
      <c r="J34" s="7">
        <v>72963.29</v>
      </c>
      <c r="K34" s="7">
        <v>56863.83</v>
      </c>
      <c r="L34" s="7">
        <v>60916.21</v>
      </c>
      <c r="M34" s="7">
        <v>52691.89</v>
      </c>
      <c r="N34" s="7">
        <v>45443.62</v>
      </c>
      <c r="O34" s="7">
        <v>52101.23</v>
      </c>
      <c r="P34" s="7">
        <f>SUM(D34:O34)</f>
        <v>624017.45</v>
      </c>
      <c r="Q34" s="30"/>
      <c r="R34" s="7">
        <f>SUM(P34:Q34)</f>
        <v>624017.45</v>
      </c>
      <c r="S34" s="17"/>
    </row>
    <row r="35" spans="1:19" ht="12.75">
      <c r="A35" s="6" t="s">
        <v>82</v>
      </c>
      <c r="B35" s="3">
        <v>1800</v>
      </c>
      <c r="C35" s="3"/>
      <c r="D35" s="7">
        <v>7000</v>
      </c>
      <c r="E35" s="7">
        <v>0</v>
      </c>
      <c r="F35" s="5">
        <v>0</v>
      </c>
      <c r="G35" s="7">
        <v>0</v>
      </c>
      <c r="H35" s="7">
        <v>0</v>
      </c>
      <c r="I35" s="5">
        <v>0</v>
      </c>
      <c r="J35" s="7">
        <v>0</v>
      </c>
      <c r="K35" s="7">
        <v>0</v>
      </c>
      <c r="L35" s="7">
        <v>0</v>
      </c>
      <c r="M35" s="7">
        <v>0</v>
      </c>
      <c r="N35" s="7">
        <v>0</v>
      </c>
      <c r="O35" s="7">
        <v>0</v>
      </c>
      <c r="P35" s="7">
        <f>SUM(D35:O35)</f>
        <v>7000</v>
      </c>
      <c r="Q35" s="30"/>
      <c r="R35" s="7">
        <f>SUM(P35:Q35)</f>
        <v>7000</v>
      </c>
      <c r="S35" s="17"/>
    </row>
    <row r="36" spans="1:19" ht="12.75">
      <c r="A36" s="6" t="s">
        <v>83</v>
      </c>
      <c r="B36" s="3">
        <v>1801</v>
      </c>
      <c r="C36" s="3"/>
      <c r="D36" s="7">
        <v>0</v>
      </c>
      <c r="E36" s="7">
        <v>0</v>
      </c>
      <c r="F36" s="7">
        <v>862</v>
      </c>
      <c r="G36" s="7">
        <v>0</v>
      </c>
      <c r="H36" s="7">
        <v>0</v>
      </c>
      <c r="I36" s="7">
        <v>3000</v>
      </c>
      <c r="J36" s="7">
        <v>0</v>
      </c>
      <c r="K36" s="7">
        <v>0</v>
      </c>
      <c r="L36" s="7">
        <v>0</v>
      </c>
      <c r="M36" s="7">
        <v>0</v>
      </c>
      <c r="N36" s="7">
        <v>0</v>
      </c>
      <c r="O36" s="7">
        <v>0</v>
      </c>
      <c r="P36" s="7">
        <f>SUM(D36:O36)</f>
        <v>3862</v>
      </c>
      <c r="Q36" s="30"/>
      <c r="R36" s="7">
        <f>SUM(P36:Q36)</f>
        <v>3862</v>
      </c>
      <c r="S36" s="17"/>
    </row>
    <row r="37" spans="1:19" ht="12.75">
      <c r="A37" s="6"/>
      <c r="B37" s="6"/>
      <c r="C37" s="3"/>
      <c r="D37" s="7"/>
      <c r="E37" s="7"/>
      <c r="F37" s="7"/>
      <c r="G37" s="7"/>
      <c r="H37" s="7"/>
      <c r="I37" s="7"/>
      <c r="J37" s="7"/>
      <c r="K37" s="7"/>
      <c r="L37" s="7"/>
      <c r="M37" s="7"/>
      <c r="N37" s="7"/>
      <c r="O37" s="7"/>
      <c r="P37" s="7"/>
      <c r="Q37" s="30"/>
      <c r="R37" s="7"/>
      <c r="S37" s="17"/>
    </row>
    <row r="38" spans="1:19" ht="12.75">
      <c r="A38" s="1" t="s">
        <v>57</v>
      </c>
      <c r="B38" s="6"/>
      <c r="C38" s="3"/>
      <c r="D38" s="7">
        <f aca="true" t="shared" si="5" ref="D38:O38">SUM(D11:D36)</f>
        <v>88912.19276399999</v>
      </c>
      <c r="E38" s="7">
        <f t="shared" si="5"/>
        <v>188940.879716</v>
      </c>
      <c r="F38" s="7">
        <f t="shared" si="5"/>
        <v>142664.423592</v>
      </c>
      <c r="G38" s="7">
        <f t="shared" si="5"/>
        <v>141459.983955</v>
      </c>
      <c r="H38" s="7">
        <f t="shared" si="5"/>
        <v>138469.755228</v>
      </c>
      <c r="I38" s="7">
        <f t="shared" si="5"/>
        <v>139748.138838</v>
      </c>
      <c r="J38" s="7">
        <f t="shared" si="5"/>
        <v>152119.329288</v>
      </c>
      <c r="K38" s="7">
        <f t="shared" si="5"/>
        <v>143538.572213</v>
      </c>
      <c r="L38" s="7">
        <f t="shared" si="5"/>
        <v>137477.07153000002</v>
      </c>
      <c r="M38" s="7">
        <f t="shared" si="5"/>
        <v>120546.419233</v>
      </c>
      <c r="N38" s="7">
        <f t="shared" si="5"/>
        <v>123012.00349999999</v>
      </c>
      <c r="O38" s="7">
        <f t="shared" si="5"/>
        <v>157345.94466500002</v>
      </c>
      <c r="P38" s="7">
        <f>SUM(D38:O38)</f>
        <v>1674234.7145220002</v>
      </c>
      <c r="Q38" s="7">
        <f>SUM(Q11:Q36)</f>
        <v>-300</v>
      </c>
      <c r="R38" s="7">
        <f>SUM(R11:R36)</f>
        <v>1656234.714522</v>
      </c>
      <c r="S38" s="17"/>
    </row>
    <row r="39" spans="1:19" ht="12.75">
      <c r="A39" s="2"/>
      <c r="B39" s="6"/>
      <c r="C39" s="3"/>
      <c r="D39" s="7"/>
      <c r="E39" s="7"/>
      <c r="F39" s="7"/>
      <c r="G39" s="7"/>
      <c r="H39" s="7"/>
      <c r="I39" s="7"/>
      <c r="J39" s="7"/>
      <c r="K39" s="7"/>
      <c r="L39" s="7"/>
      <c r="M39" s="7"/>
      <c r="N39" s="7"/>
      <c r="O39" s="7"/>
      <c r="P39" s="7"/>
      <c r="Q39" s="30"/>
      <c r="R39" s="7"/>
      <c r="S39" s="17"/>
    </row>
    <row r="40" spans="1:18" ht="12.75">
      <c r="A40" s="1" t="s">
        <v>76</v>
      </c>
      <c r="B40" s="6"/>
      <c r="C40" s="3"/>
      <c r="D40" s="6"/>
      <c r="E40" s="6"/>
      <c r="F40" s="6"/>
      <c r="G40" s="6"/>
      <c r="H40" s="6"/>
      <c r="I40" s="6"/>
      <c r="J40" s="6"/>
      <c r="K40" s="6"/>
      <c r="L40" s="27">
        <v>-300</v>
      </c>
      <c r="M40" s="6"/>
      <c r="N40" s="6"/>
      <c r="O40" s="6"/>
      <c r="P40" s="7">
        <f>SUM(D40:O40)</f>
        <v>-300</v>
      </c>
      <c r="Q40" s="6"/>
      <c r="R40" s="39"/>
    </row>
    <row r="41" spans="1:18" ht="12.75">
      <c r="A41" s="6"/>
      <c r="B41" s="6"/>
      <c r="C41" s="3"/>
      <c r="D41" s="6"/>
      <c r="E41" s="6"/>
      <c r="F41" s="6"/>
      <c r="G41" s="6"/>
      <c r="H41" s="6"/>
      <c r="I41" s="6"/>
      <c r="J41" s="6"/>
      <c r="K41" s="6"/>
      <c r="L41" s="6"/>
      <c r="M41" s="6"/>
      <c r="N41" s="6"/>
      <c r="O41" s="6"/>
      <c r="P41" s="6"/>
      <c r="Q41" s="6"/>
      <c r="R41" s="6"/>
    </row>
    <row r="42" spans="1:19" ht="12.75">
      <c r="A42" s="6" t="s">
        <v>56</v>
      </c>
      <c r="B42" s="6"/>
      <c r="C42" s="3"/>
      <c r="D42" s="7">
        <f aca="true" t="shared" si="6" ref="D42:P42">SUM(D38,D40)</f>
        <v>88912.19276399999</v>
      </c>
      <c r="E42" s="7">
        <f t="shared" si="6"/>
        <v>188940.879716</v>
      </c>
      <c r="F42" s="7">
        <f t="shared" si="6"/>
        <v>142664.423592</v>
      </c>
      <c r="G42" s="7">
        <f t="shared" si="6"/>
        <v>141459.983955</v>
      </c>
      <c r="H42" s="7">
        <f t="shared" si="6"/>
        <v>138469.755228</v>
      </c>
      <c r="I42" s="7">
        <f t="shared" si="6"/>
        <v>139748.138838</v>
      </c>
      <c r="J42" s="7">
        <f t="shared" si="6"/>
        <v>152119.329288</v>
      </c>
      <c r="K42" s="7">
        <f t="shared" si="6"/>
        <v>143538.572213</v>
      </c>
      <c r="L42" s="7">
        <f t="shared" si="6"/>
        <v>137177.07153000002</v>
      </c>
      <c r="M42" s="7">
        <f t="shared" si="6"/>
        <v>120546.419233</v>
      </c>
      <c r="N42" s="7">
        <f t="shared" si="6"/>
        <v>123012.00349999999</v>
      </c>
      <c r="O42" s="7">
        <f t="shared" si="6"/>
        <v>157345.94466500002</v>
      </c>
      <c r="P42" s="7">
        <f t="shared" si="6"/>
        <v>1673934.7145220002</v>
      </c>
      <c r="Q42" s="38"/>
      <c r="R42" s="7">
        <f>SUM(R38)</f>
        <v>1656234.714522</v>
      </c>
      <c r="S42" s="17"/>
    </row>
    <row r="43" ht="12.75">
      <c r="B43" s="23"/>
    </row>
    <row r="44" ht="12.75">
      <c r="B44" s="23"/>
    </row>
    <row r="45" ht="12.75">
      <c r="B45" s="24"/>
    </row>
    <row r="46" ht="12.75">
      <c r="B46" s="24"/>
    </row>
    <row r="47" ht="12.75">
      <c r="B47" s="24"/>
    </row>
    <row r="48" ht="12.75">
      <c r="A48" s="23" t="s">
        <v>37</v>
      </c>
    </row>
    <row r="49" ht="12.75">
      <c r="A49" s="23" t="s">
        <v>38</v>
      </c>
    </row>
    <row r="50" ht="12.75">
      <c r="A50" s="24" t="s">
        <v>67</v>
      </c>
    </row>
    <row r="51" ht="12.75">
      <c r="A51" s="24" t="s">
        <v>34</v>
      </c>
    </row>
    <row r="52" ht="12.75">
      <c r="A52" s="24" t="s">
        <v>33</v>
      </c>
    </row>
    <row r="53" ht="12.75">
      <c r="A53" s="23" t="s">
        <v>77</v>
      </c>
    </row>
  </sheetData>
  <sheetProtection/>
  <mergeCells count="1">
    <mergeCell ref="B8:C8"/>
  </mergeCells>
  <printOptions headings="1" horizontalCentered="1"/>
  <pageMargins left="0.5" right="0.5" top="0.5" bottom="0.5" header="0.5" footer="0.5"/>
  <pageSetup cellComments="asDisplayed" fitToHeight="1" fitToWidth="1" horizontalDpi="600" verticalDpi="600" orientation="landscape" paperSize="5" scale="68" r:id="rId1"/>
</worksheet>
</file>

<file path=xl/worksheets/sheet8.xml><?xml version="1.0" encoding="utf-8"?>
<worksheet xmlns="http://schemas.openxmlformats.org/spreadsheetml/2006/main" xmlns:r="http://schemas.openxmlformats.org/officeDocument/2006/relationships">
  <dimension ref="A1:M45"/>
  <sheetViews>
    <sheetView workbookViewId="0" topLeftCell="A16">
      <selection activeCell="F26" sqref="F26"/>
    </sheetView>
  </sheetViews>
  <sheetFormatPr defaultColWidth="9.140625" defaultRowHeight="12.75"/>
  <cols>
    <col min="1" max="1" width="16.28125" style="0" bestFit="1" customWidth="1"/>
    <col min="2" max="9" width="9.7109375" style="0" customWidth="1"/>
    <col min="10" max="11" width="9.7109375" style="0" bestFit="1" customWidth="1"/>
    <col min="12" max="12" width="9.7109375" style="0" customWidth="1"/>
    <col min="13" max="13" width="10.57421875" style="0" customWidth="1"/>
    <col min="14" max="14" width="7.00390625" style="0" customWidth="1"/>
    <col min="15" max="15" width="9.57421875" style="0" bestFit="1" customWidth="1"/>
    <col min="16" max="16" width="10.57421875" style="0" customWidth="1"/>
    <col min="17" max="17" width="9.00390625" style="0" customWidth="1"/>
    <col min="18" max="18" width="8.00390625" style="0" customWidth="1"/>
    <col min="19" max="19" width="8.57421875" style="0" customWidth="1"/>
    <col min="20" max="20" width="7.00390625" style="0" customWidth="1"/>
    <col min="21" max="21" width="8.57421875" style="0" customWidth="1"/>
    <col min="22" max="22" width="6.00390625" style="0" customWidth="1"/>
    <col min="23" max="23" width="8.8515625" style="0" customWidth="1"/>
    <col min="24" max="24" width="10.57421875" style="0" bestFit="1" customWidth="1"/>
  </cols>
  <sheetData>
    <row r="1" ht="12.75">
      <c r="A1" s="8" t="s">
        <v>42</v>
      </c>
    </row>
    <row r="2" ht="12.75">
      <c r="A2" s="8" t="s">
        <v>29</v>
      </c>
    </row>
    <row r="3" ht="12.75">
      <c r="A3" s="8" t="s">
        <v>53</v>
      </c>
    </row>
    <row r="4" ht="12.75">
      <c r="A4" s="8" t="s">
        <v>54</v>
      </c>
    </row>
    <row r="6" ht="12.75">
      <c r="A6" s="61" t="s">
        <v>21</v>
      </c>
    </row>
    <row r="7" spans="1:13" ht="12.75">
      <c r="A7" s="103" t="s">
        <v>164</v>
      </c>
      <c r="B7" s="103" t="s">
        <v>162</v>
      </c>
      <c r="C7" s="112" t="s">
        <v>136</v>
      </c>
      <c r="D7" s="109"/>
      <c r="E7" s="109"/>
      <c r="F7" s="109"/>
      <c r="G7" s="109"/>
      <c r="H7" s="109"/>
      <c r="I7" s="109"/>
      <c r="J7" s="109"/>
      <c r="K7" s="109"/>
      <c r="L7" s="109"/>
      <c r="M7" s="110"/>
    </row>
    <row r="8" spans="1:13" ht="12.75">
      <c r="A8" s="113"/>
      <c r="B8" s="105">
        <v>2005</v>
      </c>
      <c r="C8" s="109"/>
      <c r="D8" s="109"/>
      <c r="E8" s="109"/>
      <c r="F8" s="109"/>
      <c r="G8" s="109"/>
      <c r="H8" s="109"/>
      <c r="I8" s="109"/>
      <c r="J8" s="109"/>
      <c r="K8" s="109"/>
      <c r="L8" s="105" t="s">
        <v>19</v>
      </c>
      <c r="M8" s="104" t="s">
        <v>134</v>
      </c>
    </row>
    <row r="9" spans="1:13" ht="12.75">
      <c r="A9" s="103" t="s">
        <v>166</v>
      </c>
      <c r="B9" s="105" t="s">
        <v>11</v>
      </c>
      <c r="C9" s="111" t="s">
        <v>12</v>
      </c>
      <c r="D9" s="111" t="s">
        <v>137</v>
      </c>
      <c r="E9" s="111" t="s">
        <v>13</v>
      </c>
      <c r="F9" s="111" t="s">
        <v>138</v>
      </c>
      <c r="G9" s="111" t="s">
        <v>14</v>
      </c>
      <c r="H9" s="111" t="s">
        <v>15</v>
      </c>
      <c r="I9" s="111" t="s">
        <v>16</v>
      </c>
      <c r="J9" s="111" t="s">
        <v>17</v>
      </c>
      <c r="K9" s="111" t="s">
        <v>18</v>
      </c>
      <c r="L9" s="113"/>
      <c r="M9" s="114"/>
    </row>
    <row r="10" spans="1:13" ht="12.75">
      <c r="A10" s="105" t="s">
        <v>0</v>
      </c>
      <c r="B10" s="118"/>
      <c r="C10" s="119">
        <v>5668.27</v>
      </c>
      <c r="D10" s="119">
        <v>4588.89</v>
      </c>
      <c r="E10" s="119">
        <v>10244.44</v>
      </c>
      <c r="F10" s="119">
        <v>866.67</v>
      </c>
      <c r="G10" s="119"/>
      <c r="H10" s="119"/>
      <c r="I10" s="119"/>
      <c r="J10" s="119"/>
      <c r="K10" s="119"/>
      <c r="L10" s="118">
        <v>21368.27</v>
      </c>
      <c r="M10" s="120">
        <v>21368.27</v>
      </c>
    </row>
    <row r="11" spans="1:13" ht="12.75">
      <c r="A11" s="106" t="s">
        <v>4</v>
      </c>
      <c r="B11" s="121"/>
      <c r="C11" s="122">
        <v>1134.46</v>
      </c>
      <c r="D11" s="122">
        <v>922.37</v>
      </c>
      <c r="E11" s="122">
        <v>2059.13</v>
      </c>
      <c r="F11" s="122">
        <v>174.2</v>
      </c>
      <c r="G11" s="122"/>
      <c r="H11" s="122"/>
      <c r="I11" s="122"/>
      <c r="J11" s="122"/>
      <c r="K11" s="122"/>
      <c r="L11" s="121">
        <v>4290.16</v>
      </c>
      <c r="M11" s="123">
        <v>4290.16</v>
      </c>
    </row>
    <row r="12" spans="1:13" ht="12.75">
      <c r="A12" s="106" t="s">
        <v>3</v>
      </c>
      <c r="B12" s="121"/>
      <c r="C12" s="122">
        <v>61.54</v>
      </c>
      <c r="D12" s="122"/>
      <c r="E12" s="122"/>
      <c r="F12" s="122"/>
      <c r="G12" s="122"/>
      <c r="H12" s="122"/>
      <c r="I12" s="122"/>
      <c r="J12" s="122"/>
      <c r="K12" s="122"/>
      <c r="L12" s="121">
        <v>61.54</v>
      </c>
      <c r="M12" s="123">
        <v>61.54</v>
      </c>
    </row>
    <row r="13" spans="1:13" ht="12.75">
      <c r="A13" s="106" t="s">
        <v>1</v>
      </c>
      <c r="B13" s="121"/>
      <c r="C13" s="122">
        <v>1577.78</v>
      </c>
      <c r="D13" s="122"/>
      <c r="E13" s="122"/>
      <c r="F13" s="122"/>
      <c r="G13" s="122"/>
      <c r="H13" s="122"/>
      <c r="I13" s="122"/>
      <c r="J13" s="122"/>
      <c r="K13" s="122"/>
      <c r="L13" s="121">
        <v>1577.78</v>
      </c>
      <c r="M13" s="123">
        <v>1577.78</v>
      </c>
    </row>
    <row r="14" spans="1:13" ht="12.75">
      <c r="A14" s="106" t="s">
        <v>2</v>
      </c>
      <c r="B14" s="121"/>
      <c r="C14" s="122">
        <v>129.78</v>
      </c>
      <c r="D14" s="122">
        <v>62</v>
      </c>
      <c r="E14" s="122"/>
      <c r="F14" s="122"/>
      <c r="G14" s="122"/>
      <c r="H14" s="122"/>
      <c r="I14" s="122"/>
      <c r="J14" s="122"/>
      <c r="K14" s="122"/>
      <c r="L14" s="121">
        <v>191.78</v>
      </c>
      <c r="M14" s="123">
        <v>191.78</v>
      </c>
    </row>
    <row r="15" spans="1:13" ht="12.75">
      <c r="A15" s="106" t="s">
        <v>168</v>
      </c>
      <c r="B15" s="121"/>
      <c r="C15" s="122"/>
      <c r="D15" s="122"/>
      <c r="E15" s="122"/>
      <c r="F15" s="122">
        <v>5.93</v>
      </c>
      <c r="G15" s="122"/>
      <c r="H15" s="122"/>
      <c r="I15" s="122"/>
      <c r="J15" s="122"/>
      <c r="K15" s="122"/>
      <c r="L15" s="121">
        <v>5.93</v>
      </c>
      <c r="M15" s="123">
        <v>5.93</v>
      </c>
    </row>
    <row r="16" spans="1:13" ht="12.75">
      <c r="A16" s="106" t="s">
        <v>167</v>
      </c>
      <c r="B16" s="121"/>
      <c r="C16" s="122">
        <v>565.4</v>
      </c>
      <c r="D16" s="122"/>
      <c r="E16" s="122">
        <v>313.3</v>
      </c>
      <c r="F16" s="122">
        <v>352.4</v>
      </c>
      <c r="G16" s="122">
        <v>339.12</v>
      </c>
      <c r="H16" s="122">
        <v>76.42</v>
      </c>
      <c r="I16" s="122">
        <v>-10</v>
      </c>
      <c r="J16" s="122">
        <v>-23</v>
      </c>
      <c r="K16" s="122"/>
      <c r="L16" s="121">
        <v>1613.64</v>
      </c>
      <c r="M16" s="123">
        <v>1613.64</v>
      </c>
    </row>
    <row r="17" spans="1:13" ht="12.75">
      <c r="A17" s="106" t="s">
        <v>165</v>
      </c>
      <c r="B17" s="121">
        <v>2622</v>
      </c>
      <c r="C17" s="122">
        <v>6270.15</v>
      </c>
      <c r="D17" s="122"/>
      <c r="E17" s="122">
        <v>5545.88</v>
      </c>
      <c r="F17" s="122">
        <v>1463.91</v>
      </c>
      <c r="G17" s="122"/>
      <c r="H17" s="122"/>
      <c r="I17" s="122"/>
      <c r="J17" s="122">
        <v>25.65</v>
      </c>
      <c r="K17" s="122">
        <v>-515.56</v>
      </c>
      <c r="L17" s="121">
        <v>15412.03</v>
      </c>
      <c r="M17" s="123">
        <v>15412.03</v>
      </c>
    </row>
    <row r="18" spans="1:13" ht="12.75">
      <c r="A18" s="106" t="s">
        <v>26</v>
      </c>
      <c r="B18" s="121"/>
      <c r="C18" s="122">
        <v>5049.85</v>
      </c>
      <c r="D18" s="122"/>
      <c r="E18" s="122"/>
      <c r="F18" s="122"/>
      <c r="G18" s="122"/>
      <c r="H18" s="122"/>
      <c r="I18" s="122"/>
      <c r="J18" s="122"/>
      <c r="K18" s="122"/>
      <c r="L18" s="121">
        <v>5049.85</v>
      </c>
      <c r="M18" s="123">
        <v>5049.85</v>
      </c>
    </row>
    <row r="19" spans="1:13" ht="12.75">
      <c r="A19" s="107" t="s">
        <v>134</v>
      </c>
      <c r="B19" s="124">
        <v>2622</v>
      </c>
      <c r="C19" s="125">
        <v>20457.23</v>
      </c>
      <c r="D19" s="125">
        <v>5573.26</v>
      </c>
      <c r="E19" s="125">
        <v>18162.75</v>
      </c>
      <c r="F19" s="125">
        <v>2863.11</v>
      </c>
      <c r="G19" s="125">
        <v>339.12</v>
      </c>
      <c r="H19" s="125">
        <v>76.42</v>
      </c>
      <c r="I19" s="125">
        <v>-10</v>
      </c>
      <c r="J19" s="125">
        <v>2.65</v>
      </c>
      <c r="K19" s="125">
        <v>-515.56</v>
      </c>
      <c r="L19" s="124">
        <v>49570.98</v>
      </c>
      <c r="M19" s="126">
        <v>49570.98</v>
      </c>
    </row>
    <row r="23" ht="12.75">
      <c r="A23" s="61" t="s">
        <v>80</v>
      </c>
    </row>
    <row r="24" spans="1:5" ht="12.75">
      <c r="A24" s="103" t="s">
        <v>164</v>
      </c>
      <c r="B24" s="103" t="s">
        <v>162</v>
      </c>
      <c r="C24" s="112" t="s">
        <v>136</v>
      </c>
      <c r="D24" s="109"/>
      <c r="E24" s="110"/>
    </row>
    <row r="25" spans="1:5" ht="12.75">
      <c r="A25" s="113"/>
      <c r="B25" s="105">
        <v>2006</v>
      </c>
      <c r="C25" s="109"/>
      <c r="D25" s="105" t="s">
        <v>20</v>
      </c>
      <c r="E25" s="104" t="s">
        <v>134</v>
      </c>
    </row>
    <row r="26" spans="1:5" ht="12.75">
      <c r="A26" s="103" t="s">
        <v>166</v>
      </c>
      <c r="B26" s="105" t="s">
        <v>137</v>
      </c>
      <c r="C26" s="111" t="s">
        <v>13</v>
      </c>
      <c r="D26" s="113"/>
      <c r="E26" s="114"/>
    </row>
    <row r="27" spans="1:5" ht="12.75">
      <c r="A27" s="105" t="s">
        <v>168</v>
      </c>
      <c r="B27" s="118">
        <v>237.96</v>
      </c>
      <c r="C27" s="119">
        <v>25.82</v>
      </c>
      <c r="D27" s="118">
        <v>263.78</v>
      </c>
      <c r="E27" s="120">
        <v>263.78</v>
      </c>
    </row>
    <row r="28" spans="1:5" ht="12.75">
      <c r="A28" s="106" t="s">
        <v>165</v>
      </c>
      <c r="B28" s="121"/>
      <c r="C28" s="122">
        <v>78.24</v>
      </c>
      <c r="D28" s="121">
        <v>78.24</v>
      </c>
      <c r="E28" s="123">
        <v>78.24</v>
      </c>
    </row>
    <row r="29" spans="1:5" ht="12.75">
      <c r="A29" s="107" t="s">
        <v>134</v>
      </c>
      <c r="B29" s="124">
        <v>237.96</v>
      </c>
      <c r="C29" s="125">
        <v>104.06</v>
      </c>
      <c r="D29" s="124">
        <v>342.02</v>
      </c>
      <c r="E29" s="126">
        <v>342.02</v>
      </c>
    </row>
    <row r="33" ht="12.75">
      <c r="A33" s="61" t="s">
        <v>22</v>
      </c>
    </row>
    <row r="34" spans="1:4" ht="12.75">
      <c r="A34" s="103" t="s">
        <v>164</v>
      </c>
      <c r="B34" s="103" t="s">
        <v>162</v>
      </c>
      <c r="C34" s="109"/>
      <c r="D34" s="110"/>
    </row>
    <row r="35" spans="1:4" ht="12.75">
      <c r="A35" s="103" t="s">
        <v>166</v>
      </c>
      <c r="B35" s="105">
        <v>2005</v>
      </c>
      <c r="C35" s="111">
        <v>2006</v>
      </c>
      <c r="D35" s="104" t="s">
        <v>134</v>
      </c>
    </row>
    <row r="36" spans="1:4" ht="12.75">
      <c r="A36" s="105" t="s">
        <v>4</v>
      </c>
      <c r="B36" s="118">
        <v>4290.16</v>
      </c>
      <c r="C36" s="119"/>
      <c r="D36" s="120">
        <v>4290.16</v>
      </c>
    </row>
    <row r="37" spans="1:4" ht="12.75">
      <c r="A37" s="106" t="s">
        <v>0</v>
      </c>
      <c r="B37" s="121">
        <v>21368.27</v>
      </c>
      <c r="C37" s="122"/>
      <c r="D37" s="123">
        <v>21368.27</v>
      </c>
    </row>
    <row r="38" spans="1:4" ht="12.75">
      <c r="A38" s="106" t="s">
        <v>3</v>
      </c>
      <c r="B38" s="121">
        <v>61.54</v>
      </c>
      <c r="C38" s="122"/>
      <c r="D38" s="123">
        <v>61.54</v>
      </c>
    </row>
    <row r="39" spans="1:4" ht="12.75">
      <c r="A39" s="106" t="s">
        <v>1</v>
      </c>
      <c r="B39" s="121">
        <v>1577.78</v>
      </c>
      <c r="C39" s="122"/>
      <c r="D39" s="123">
        <v>1577.78</v>
      </c>
    </row>
    <row r="40" spans="1:4" ht="12.75">
      <c r="A40" s="106" t="s">
        <v>2</v>
      </c>
      <c r="B40" s="121">
        <v>191.78</v>
      </c>
      <c r="C40" s="122"/>
      <c r="D40" s="123">
        <v>191.78</v>
      </c>
    </row>
    <row r="41" spans="1:4" ht="12.75">
      <c r="A41" s="106" t="s">
        <v>168</v>
      </c>
      <c r="B41" s="121">
        <v>5.93</v>
      </c>
      <c r="C41" s="122">
        <v>263.78</v>
      </c>
      <c r="D41" s="123">
        <v>269.71</v>
      </c>
    </row>
    <row r="42" spans="1:4" ht="12.75">
      <c r="A42" s="106" t="s">
        <v>167</v>
      </c>
      <c r="B42" s="121">
        <v>1613.64</v>
      </c>
      <c r="C42" s="122"/>
      <c r="D42" s="123">
        <v>1613.64</v>
      </c>
    </row>
    <row r="43" spans="1:4" ht="12.75">
      <c r="A43" s="106" t="s">
        <v>165</v>
      </c>
      <c r="B43" s="121">
        <v>15412.03</v>
      </c>
      <c r="C43" s="122">
        <v>78.24</v>
      </c>
      <c r="D43" s="123">
        <v>15490.27</v>
      </c>
    </row>
    <row r="44" spans="1:4" ht="12.75">
      <c r="A44" s="106" t="s">
        <v>26</v>
      </c>
      <c r="B44" s="121">
        <v>5049.85</v>
      </c>
      <c r="C44" s="122"/>
      <c r="D44" s="123">
        <v>5049.85</v>
      </c>
    </row>
    <row r="45" spans="1:4" ht="12.75">
      <c r="A45" s="107" t="s">
        <v>134</v>
      </c>
      <c r="B45" s="124">
        <v>49570.98</v>
      </c>
      <c r="C45" s="125">
        <v>342.02</v>
      </c>
      <c r="D45" s="126">
        <v>49913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47"/>
  <sheetViews>
    <sheetView workbookViewId="0" topLeftCell="A1">
      <selection activeCell="G16" sqref="G16"/>
    </sheetView>
  </sheetViews>
  <sheetFormatPr defaultColWidth="9.140625" defaultRowHeight="12.75"/>
  <cols>
    <col min="1" max="1" width="10.7109375" style="0" bestFit="1" customWidth="1"/>
    <col min="2" max="2" width="25.8515625" style="0" bestFit="1" customWidth="1"/>
    <col min="3" max="3" width="16.28125" style="0" bestFit="1" customWidth="1"/>
    <col min="4" max="4" width="15.140625" style="0" customWidth="1"/>
    <col min="5" max="5" width="11.421875" style="0" customWidth="1"/>
    <col min="6" max="6" width="8.8515625" style="0" bestFit="1" customWidth="1"/>
    <col min="7" max="7" width="10.28125" style="0" bestFit="1" customWidth="1"/>
    <col min="8" max="8" width="10.140625" style="0" bestFit="1" customWidth="1"/>
    <col min="10" max="10" width="5.00390625" style="0" bestFit="1" customWidth="1"/>
  </cols>
  <sheetData>
    <row r="1" spans="1:10" s="98" customFormat="1" ht="26.25" thickBot="1">
      <c r="A1" s="127" t="s">
        <v>28</v>
      </c>
      <c r="B1" s="127" t="s">
        <v>108</v>
      </c>
      <c r="C1" s="127" t="s">
        <v>166</v>
      </c>
      <c r="D1" s="127" t="s">
        <v>139</v>
      </c>
      <c r="E1" s="127" t="s">
        <v>163</v>
      </c>
      <c r="F1" s="127" t="s">
        <v>140</v>
      </c>
      <c r="G1" s="127" t="s">
        <v>141</v>
      </c>
      <c r="H1" s="127" t="s">
        <v>161</v>
      </c>
      <c r="I1" s="127" t="s">
        <v>136</v>
      </c>
      <c r="J1" s="127" t="s">
        <v>162</v>
      </c>
    </row>
    <row r="2" spans="1:10" ht="12.75">
      <c r="A2" s="99">
        <v>9500</v>
      </c>
      <c r="B2" s="99" t="s">
        <v>149</v>
      </c>
      <c r="C2" s="99" t="s">
        <v>165</v>
      </c>
      <c r="D2" s="99" t="s">
        <v>10</v>
      </c>
      <c r="E2" s="100">
        <v>38169</v>
      </c>
      <c r="F2" s="99">
        <v>953</v>
      </c>
      <c r="G2" s="115">
        <v>2622</v>
      </c>
      <c r="H2" s="99">
        <v>1234</v>
      </c>
      <c r="I2" t="s">
        <v>11</v>
      </c>
      <c r="J2" s="99">
        <v>2005</v>
      </c>
    </row>
    <row r="3" spans="1:10" ht="12.75">
      <c r="A3" s="99">
        <v>2011</v>
      </c>
      <c r="B3" s="99" t="s">
        <v>144</v>
      </c>
      <c r="C3" s="99" t="s">
        <v>0</v>
      </c>
      <c r="D3" s="99" t="s">
        <v>5</v>
      </c>
      <c r="E3" s="100">
        <v>38169</v>
      </c>
      <c r="F3" s="99" t="s">
        <v>150</v>
      </c>
      <c r="G3" s="115">
        <v>4855.56</v>
      </c>
      <c r="H3" s="99">
        <v>1234</v>
      </c>
      <c r="I3" t="s">
        <v>12</v>
      </c>
      <c r="J3" s="99">
        <v>2005</v>
      </c>
    </row>
    <row r="4" spans="1:10" ht="12.75">
      <c r="A4" s="99">
        <v>2012</v>
      </c>
      <c r="B4" s="99" t="s">
        <v>145</v>
      </c>
      <c r="C4" s="99" t="s">
        <v>4</v>
      </c>
      <c r="D4" s="99" t="s">
        <v>5</v>
      </c>
      <c r="E4" s="100">
        <v>38169</v>
      </c>
      <c r="F4" s="99" t="s">
        <v>150</v>
      </c>
      <c r="G4" s="115">
        <v>971.11</v>
      </c>
      <c r="H4" s="99">
        <v>1234</v>
      </c>
      <c r="I4" t="s">
        <v>12</v>
      </c>
      <c r="J4" s="99">
        <v>2005</v>
      </c>
    </row>
    <row r="5" spans="1:10" ht="12.75">
      <c r="A5" s="99">
        <v>3120</v>
      </c>
      <c r="B5" s="99" t="s">
        <v>25</v>
      </c>
      <c r="C5" s="99" t="s">
        <v>167</v>
      </c>
      <c r="D5" s="99" t="s">
        <v>6</v>
      </c>
      <c r="E5" s="100">
        <v>38172</v>
      </c>
      <c r="F5" s="99" t="s">
        <v>154</v>
      </c>
      <c r="G5" s="115">
        <v>282.7</v>
      </c>
      <c r="H5" s="99">
        <v>1234</v>
      </c>
      <c r="I5" t="s">
        <v>12</v>
      </c>
      <c r="J5" s="99">
        <v>2005</v>
      </c>
    </row>
    <row r="6" spans="1:10" ht="12.75">
      <c r="A6" s="99">
        <v>3120</v>
      </c>
      <c r="B6" s="99" t="s">
        <v>25</v>
      </c>
      <c r="C6" s="99" t="s">
        <v>167</v>
      </c>
      <c r="D6" s="99" t="s">
        <v>8</v>
      </c>
      <c r="E6" s="100">
        <v>38172</v>
      </c>
      <c r="F6" s="99" t="s">
        <v>153</v>
      </c>
      <c r="G6" s="115">
        <v>282.7</v>
      </c>
      <c r="H6" s="99">
        <v>1234</v>
      </c>
      <c r="I6" t="s">
        <v>12</v>
      </c>
      <c r="J6" s="99">
        <v>2005</v>
      </c>
    </row>
    <row r="7" spans="1:10" ht="12.75">
      <c r="A7" s="99">
        <v>2011</v>
      </c>
      <c r="B7" s="99" t="s">
        <v>144</v>
      </c>
      <c r="C7" s="99" t="s">
        <v>0</v>
      </c>
      <c r="D7" s="99" t="s">
        <v>5</v>
      </c>
      <c r="E7" s="100">
        <v>38198</v>
      </c>
      <c r="F7" s="99" t="s">
        <v>150</v>
      </c>
      <c r="G7" s="115">
        <v>546.04</v>
      </c>
      <c r="H7" s="99">
        <v>1234</v>
      </c>
      <c r="I7" t="s">
        <v>12</v>
      </c>
      <c r="J7" s="99">
        <v>2005</v>
      </c>
    </row>
    <row r="8" spans="1:10" ht="12.75">
      <c r="A8" s="99">
        <v>2011</v>
      </c>
      <c r="B8" s="99" t="s">
        <v>144</v>
      </c>
      <c r="C8" s="99" t="s">
        <v>0</v>
      </c>
      <c r="D8" s="99" t="s">
        <v>5</v>
      </c>
      <c r="E8" s="100">
        <v>38198</v>
      </c>
      <c r="F8" s="99" t="s">
        <v>150</v>
      </c>
      <c r="G8" s="115">
        <v>266.67</v>
      </c>
      <c r="H8" s="99">
        <v>1234</v>
      </c>
      <c r="I8" t="s">
        <v>12</v>
      </c>
      <c r="J8" s="99">
        <v>2005</v>
      </c>
    </row>
    <row r="9" spans="1:10" ht="12.75">
      <c r="A9" s="99">
        <v>2012</v>
      </c>
      <c r="B9" s="99" t="s">
        <v>145</v>
      </c>
      <c r="C9" s="99" t="s">
        <v>4</v>
      </c>
      <c r="D9" s="99" t="s">
        <v>5</v>
      </c>
      <c r="E9" s="100">
        <v>38198</v>
      </c>
      <c r="F9" s="99" t="s">
        <v>150</v>
      </c>
      <c r="G9" s="115">
        <v>109.75</v>
      </c>
      <c r="H9" s="99">
        <v>1234</v>
      </c>
      <c r="I9" t="s">
        <v>12</v>
      </c>
      <c r="J9" s="99">
        <v>2005</v>
      </c>
    </row>
    <row r="10" spans="1:10" ht="12.75">
      <c r="A10" s="99">
        <v>2012</v>
      </c>
      <c r="B10" s="99" t="s">
        <v>145</v>
      </c>
      <c r="C10" s="99" t="s">
        <v>4</v>
      </c>
      <c r="D10" s="99" t="s">
        <v>5</v>
      </c>
      <c r="E10" s="100">
        <v>38198</v>
      </c>
      <c r="F10" s="99" t="s">
        <v>150</v>
      </c>
      <c r="G10" s="115">
        <v>53.6</v>
      </c>
      <c r="H10" s="99">
        <v>1234</v>
      </c>
      <c r="I10" t="s">
        <v>12</v>
      </c>
      <c r="J10" s="99">
        <v>2005</v>
      </c>
    </row>
    <row r="11" spans="1:10" ht="12.75">
      <c r="A11" s="99">
        <v>2311</v>
      </c>
      <c r="B11" s="99" t="s">
        <v>142</v>
      </c>
      <c r="C11" s="99" t="s">
        <v>1</v>
      </c>
      <c r="D11" s="99" t="s">
        <v>7</v>
      </c>
      <c r="E11" s="100">
        <v>38198</v>
      </c>
      <c r="F11" s="99" t="s">
        <v>151</v>
      </c>
      <c r="G11" s="115">
        <v>788.89</v>
      </c>
      <c r="H11" s="99">
        <v>1234</v>
      </c>
      <c r="I11" t="s">
        <v>12</v>
      </c>
      <c r="J11" s="99">
        <v>2005</v>
      </c>
    </row>
    <row r="12" spans="1:10" ht="12.75">
      <c r="A12" s="99">
        <v>2311</v>
      </c>
      <c r="B12" s="99" t="s">
        <v>142</v>
      </c>
      <c r="C12" s="99" t="s">
        <v>1</v>
      </c>
      <c r="D12" s="99" t="s">
        <v>7</v>
      </c>
      <c r="E12" s="100">
        <v>38198</v>
      </c>
      <c r="F12" s="99" t="s">
        <v>151</v>
      </c>
      <c r="G12" s="115">
        <v>788.89</v>
      </c>
      <c r="H12" s="99">
        <v>1234</v>
      </c>
      <c r="I12" t="s">
        <v>12</v>
      </c>
      <c r="J12" s="99">
        <v>2005</v>
      </c>
    </row>
    <row r="13" spans="1:10" ht="12.75">
      <c r="A13" s="99">
        <v>2312</v>
      </c>
      <c r="B13" s="99" t="s">
        <v>143</v>
      </c>
      <c r="C13" s="99" t="s">
        <v>3</v>
      </c>
      <c r="D13" s="99" t="s">
        <v>7</v>
      </c>
      <c r="E13" s="100">
        <v>38198</v>
      </c>
      <c r="F13" s="99" t="s">
        <v>151</v>
      </c>
      <c r="G13" s="115">
        <v>30.77</v>
      </c>
      <c r="H13" s="99">
        <v>1234</v>
      </c>
      <c r="I13" t="s">
        <v>12</v>
      </c>
      <c r="J13" s="99">
        <v>2005</v>
      </c>
    </row>
    <row r="14" spans="1:10" ht="12.75">
      <c r="A14" s="99">
        <v>2312</v>
      </c>
      <c r="B14" s="99" t="s">
        <v>143</v>
      </c>
      <c r="C14" s="99" t="s">
        <v>3</v>
      </c>
      <c r="D14" s="99" t="s">
        <v>7</v>
      </c>
      <c r="E14" s="100">
        <v>38198</v>
      </c>
      <c r="F14" s="99" t="s">
        <v>151</v>
      </c>
      <c r="G14" s="115">
        <v>30.77</v>
      </c>
      <c r="H14" s="99">
        <v>1234</v>
      </c>
      <c r="I14" t="s">
        <v>12</v>
      </c>
      <c r="J14" s="99">
        <v>2005</v>
      </c>
    </row>
    <row r="15" spans="1:10" ht="12.75">
      <c r="A15" s="99">
        <v>2351</v>
      </c>
      <c r="B15" s="99" t="s">
        <v>26</v>
      </c>
      <c r="C15" s="99" t="s">
        <v>26</v>
      </c>
      <c r="D15" s="99" t="s">
        <v>24</v>
      </c>
      <c r="E15" s="100">
        <v>38198</v>
      </c>
      <c r="F15" s="99" t="s">
        <v>152</v>
      </c>
      <c r="G15" s="115">
        <v>3327.78</v>
      </c>
      <c r="H15" s="99">
        <v>1234</v>
      </c>
      <c r="I15" t="s">
        <v>12</v>
      </c>
      <c r="J15" s="99">
        <v>2005</v>
      </c>
    </row>
    <row r="16" spans="1:10" ht="12.75">
      <c r="A16" s="99">
        <v>2351</v>
      </c>
      <c r="B16" s="99" t="s">
        <v>26</v>
      </c>
      <c r="C16" s="99" t="s">
        <v>26</v>
      </c>
      <c r="D16" s="99" t="s">
        <v>24</v>
      </c>
      <c r="E16" s="100">
        <v>38198</v>
      </c>
      <c r="F16" s="99" t="s">
        <v>152</v>
      </c>
      <c r="G16" s="115">
        <v>1217.18</v>
      </c>
      <c r="H16" s="99">
        <v>1234</v>
      </c>
      <c r="I16" t="s">
        <v>12</v>
      </c>
      <c r="J16" s="99">
        <v>2005</v>
      </c>
    </row>
    <row r="17" spans="1:10" ht="12.75">
      <c r="A17" s="99">
        <v>2351</v>
      </c>
      <c r="B17" s="99" t="s">
        <v>26</v>
      </c>
      <c r="C17" s="99" t="s">
        <v>26</v>
      </c>
      <c r="D17" s="99" t="s">
        <v>24</v>
      </c>
      <c r="E17" s="100">
        <v>38198</v>
      </c>
      <c r="F17" s="99" t="s">
        <v>152</v>
      </c>
      <c r="G17" s="115">
        <v>504.89</v>
      </c>
      <c r="H17" s="99">
        <v>1234</v>
      </c>
      <c r="I17" t="s">
        <v>12</v>
      </c>
      <c r="J17" s="99">
        <v>2005</v>
      </c>
    </row>
    <row r="18" spans="1:10" ht="12.75">
      <c r="A18" s="99">
        <v>2352</v>
      </c>
      <c r="B18" s="99" t="s">
        <v>159</v>
      </c>
      <c r="C18" s="99" t="s">
        <v>2</v>
      </c>
      <c r="D18" s="99" t="s">
        <v>24</v>
      </c>
      <c r="E18" s="100">
        <v>38198</v>
      </c>
      <c r="F18" s="99" t="s">
        <v>152</v>
      </c>
      <c r="G18" s="115">
        <v>129.78</v>
      </c>
      <c r="H18" s="99">
        <v>1234</v>
      </c>
      <c r="I18" t="s">
        <v>12</v>
      </c>
      <c r="J18" s="99">
        <v>2005</v>
      </c>
    </row>
    <row r="19" spans="1:10" ht="12.75">
      <c r="A19" s="99">
        <v>9500</v>
      </c>
      <c r="B19" s="99" t="s">
        <v>149</v>
      </c>
      <c r="C19" s="99" t="s">
        <v>165</v>
      </c>
      <c r="D19" s="99" t="s">
        <v>10</v>
      </c>
      <c r="E19" s="100">
        <v>38199</v>
      </c>
      <c r="F19" s="99">
        <v>953</v>
      </c>
      <c r="G19" s="115">
        <v>6270.15</v>
      </c>
      <c r="H19" s="99">
        <v>1234</v>
      </c>
      <c r="I19" t="s">
        <v>12</v>
      </c>
      <c r="J19" s="99">
        <v>2005</v>
      </c>
    </row>
    <row r="20" spans="1:10" ht="12.75">
      <c r="A20" s="99">
        <v>2011</v>
      </c>
      <c r="B20" s="99" t="s">
        <v>144</v>
      </c>
      <c r="C20" s="99" t="s">
        <v>0</v>
      </c>
      <c r="D20" s="99" t="s">
        <v>5</v>
      </c>
      <c r="E20" s="100">
        <v>38201</v>
      </c>
      <c r="F20" s="99" t="s">
        <v>150</v>
      </c>
      <c r="G20" s="115">
        <v>4588.89</v>
      </c>
      <c r="H20" s="99">
        <v>1234</v>
      </c>
      <c r="I20" t="s">
        <v>137</v>
      </c>
      <c r="J20" s="99">
        <v>2005</v>
      </c>
    </row>
    <row r="21" spans="1:10" ht="12.75">
      <c r="A21" s="99">
        <v>2012</v>
      </c>
      <c r="B21" s="99" t="s">
        <v>145</v>
      </c>
      <c r="C21" s="99" t="s">
        <v>4</v>
      </c>
      <c r="D21" s="99" t="s">
        <v>5</v>
      </c>
      <c r="E21" s="100">
        <v>38201</v>
      </c>
      <c r="F21" s="99" t="s">
        <v>150</v>
      </c>
      <c r="G21" s="115">
        <v>922.37</v>
      </c>
      <c r="H21" s="99">
        <v>1234</v>
      </c>
      <c r="I21" t="s">
        <v>137</v>
      </c>
      <c r="J21" s="99">
        <v>2005</v>
      </c>
    </row>
    <row r="22" spans="1:10" ht="12.75">
      <c r="A22" s="99">
        <v>2352</v>
      </c>
      <c r="B22" s="99" t="s">
        <v>159</v>
      </c>
      <c r="C22" s="99" t="s">
        <v>2</v>
      </c>
      <c r="D22" s="99" t="s">
        <v>7</v>
      </c>
      <c r="E22" s="100">
        <v>38202</v>
      </c>
      <c r="F22" s="99" t="s">
        <v>23</v>
      </c>
      <c r="G22" s="115">
        <v>43.82</v>
      </c>
      <c r="H22" s="99">
        <v>1234</v>
      </c>
      <c r="I22" t="s">
        <v>137</v>
      </c>
      <c r="J22" s="99">
        <v>2005</v>
      </c>
    </row>
    <row r="23" spans="1:10" ht="12.75">
      <c r="A23" s="99">
        <v>2352</v>
      </c>
      <c r="B23" s="99" t="s">
        <v>159</v>
      </c>
      <c r="C23" s="99" t="s">
        <v>2</v>
      </c>
      <c r="D23" s="99" t="s">
        <v>7</v>
      </c>
      <c r="E23" s="100">
        <v>38202</v>
      </c>
      <c r="F23" s="99" t="s">
        <v>23</v>
      </c>
      <c r="G23" s="115">
        <v>18.18</v>
      </c>
      <c r="H23" s="99">
        <v>1234</v>
      </c>
      <c r="I23" t="s">
        <v>137</v>
      </c>
      <c r="J23" s="99">
        <v>2005</v>
      </c>
    </row>
    <row r="24" spans="1:10" ht="12.75">
      <c r="A24" s="99">
        <v>3120</v>
      </c>
      <c r="B24" s="99" t="s">
        <v>25</v>
      </c>
      <c r="C24" s="99" t="s">
        <v>167</v>
      </c>
      <c r="D24" s="99" t="s">
        <v>5</v>
      </c>
      <c r="E24" s="100">
        <v>38234</v>
      </c>
      <c r="F24" s="99" t="s">
        <v>156</v>
      </c>
      <c r="G24" s="115">
        <v>292.7</v>
      </c>
      <c r="H24" s="99">
        <v>1234</v>
      </c>
      <c r="I24" s="108" t="s">
        <v>13</v>
      </c>
      <c r="J24" s="99">
        <v>2005</v>
      </c>
    </row>
    <row r="25" spans="1:10" ht="12.75">
      <c r="A25" s="99">
        <v>3110</v>
      </c>
      <c r="B25" s="99" t="s">
        <v>146</v>
      </c>
      <c r="C25" s="99" t="s">
        <v>167</v>
      </c>
      <c r="D25" s="99" t="s">
        <v>6</v>
      </c>
      <c r="E25" s="100">
        <v>38247</v>
      </c>
      <c r="F25" s="99" t="s">
        <v>155</v>
      </c>
      <c r="G25" s="115">
        <v>20.6</v>
      </c>
      <c r="H25" s="99">
        <v>1234</v>
      </c>
      <c r="I25" s="108" t="s">
        <v>13</v>
      </c>
      <c r="J25" s="99">
        <v>2005</v>
      </c>
    </row>
    <row r="26" spans="1:10" ht="12.75">
      <c r="A26" s="99">
        <v>2011</v>
      </c>
      <c r="B26" s="99" t="s">
        <v>144</v>
      </c>
      <c r="C26" s="99" t="s">
        <v>0</v>
      </c>
      <c r="D26" s="99" t="s">
        <v>5</v>
      </c>
      <c r="E26" s="100">
        <v>38260</v>
      </c>
      <c r="F26" s="99">
        <v>5511</v>
      </c>
      <c r="G26" s="115">
        <v>10244.44</v>
      </c>
      <c r="H26" s="99">
        <v>1234</v>
      </c>
      <c r="I26" s="108" t="s">
        <v>13</v>
      </c>
      <c r="J26" s="99">
        <v>2005</v>
      </c>
    </row>
    <row r="27" spans="1:10" ht="12.75">
      <c r="A27" s="99">
        <v>2012</v>
      </c>
      <c r="B27" s="99" t="s">
        <v>145</v>
      </c>
      <c r="C27" s="99" t="s">
        <v>4</v>
      </c>
      <c r="D27" s="99" t="s">
        <v>5</v>
      </c>
      <c r="E27" s="100">
        <v>38260</v>
      </c>
      <c r="F27" s="99">
        <v>5511</v>
      </c>
      <c r="G27" s="115">
        <v>2059.13</v>
      </c>
      <c r="H27" s="99">
        <v>1234</v>
      </c>
      <c r="I27" s="108" t="s">
        <v>13</v>
      </c>
      <c r="J27" s="99">
        <v>2005</v>
      </c>
    </row>
    <row r="28" spans="1:10" ht="12.75">
      <c r="A28" s="99">
        <v>9500</v>
      </c>
      <c r="B28" s="99" t="s">
        <v>149</v>
      </c>
      <c r="C28" s="99" t="s">
        <v>165</v>
      </c>
      <c r="D28" s="99" t="s">
        <v>10</v>
      </c>
      <c r="E28" s="100">
        <v>38260</v>
      </c>
      <c r="F28" s="99">
        <v>953</v>
      </c>
      <c r="G28" s="115">
        <v>5545.88</v>
      </c>
      <c r="H28" s="99">
        <v>1234</v>
      </c>
      <c r="I28" s="108" t="s">
        <v>13</v>
      </c>
      <c r="J28" s="99">
        <v>2005</v>
      </c>
    </row>
    <row r="29" spans="1:10" ht="12.75">
      <c r="A29" s="99">
        <v>2011</v>
      </c>
      <c r="B29" s="99" t="s">
        <v>144</v>
      </c>
      <c r="C29" s="99" t="s">
        <v>0</v>
      </c>
      <c r="D29" s="99" t="s">
        <v>5</v>
      </c>
      <c r="E29" s="100">
        <v>38273</v>
      </c>
      <c r="F29" s="99">
        <v>5511</v>
      </c>
      <c r="G29" s="115">
        <v>866.67</v>
      </c>
      <c r="H29" s="99">
        <v>1234</v>
      </c>
      <c r="I29" s="108" t="s">
        <v>138</v>
      </c>
      <c r="J29" s="99">
        <v>2005</v>
      </c>
    </row>
    <row r="30" spans="1:10" ht="12.75">
      <c r="A30" s="99">
        <v>2012</v>
      </c>
      <c r="B30" s="99" t="s">
        <v>145</v>
      </c>
      <c r="C30" s="99" t="s">
        <v>4</v>
      </c>
      <c r="D30" s="99" t="s">
        <v>5</v>
      </c>
      <c r="E30" s="100">
        <v>38273</v>
      </c>
      <c r="F30" s="99">
        <v>5511</v>
      </c>
      <c r="G30" s="115">
        <v>174.2</v>
      </c>
      <c r="H30" s="99">
        <v>1234</v>
      </c>
      <c r="I30" s="108" t="s">
        <v>138</v>
      </c>
      <c r="J30" s="99">
        <v>2005</v>
      </c>
    </row>
    <row r="31" spans="1:10" ht="12.75">
      <c r="A31" s="99">
        <v>4290</v>
      </c>
      <c r="B31" s="99" t="s">
        <v>148</v>
      </c>
      <c r="C31" s="99" t="s">
        <v>168</v>
      </c>
      <c r="D31" s="99" t="s">
        <v>5</v>
      </c>
      <c r="E31" s="100">
        <v>38279</v>
      </c>
      <c r="F31" s="99" t="s">
        <v>156</v>
      </c>
      <c r="G31" s="115">
        <v>5.93</v>
      </c>
      <c r="H31" s="99">
        <v>1234</v>
      </c>
      <c r="I31" s="108" t="s">
        <v>138</v>
      </c>
      <c r="J31" s="99">
        <v>2005</v>
      </c>
    </row>
    <row r="32" spans="1:10" ht="12.75">
      <c r="A32" s="99">
        <v>3140</v>
      </c>
      <c r="B32" s="99" t="s">
        <v>27</v>
      </c>
      <c r="C32" s="99" t="s">
        <v>167</v>
      </c>
      <c r="D32" s="99" t="s">
        <v>5</v>
      </c>
      <c r="E32" s="100">
        <v>38279</v>
      </c>
      <c r="F32" s="99" t="s">
        <v>157</v>
      </c>
      <c r="G32" s="115">
        <v>330.4</v>
      </c>
      <c r="H32" s="99">
        <v>1234</v>
      </c>
      <c r="I32" s="108" t="s">
        <v>138</v>
      </c>
      <c r="J32" s="99">
        <v>2005</v>
      </c>
    </row>
    <row r="33" spans="1:10" ht="12.75">
      <c r="A33" s="99">
        <v>3110</v>
      </c>
      <c r="B33" s="99" t="s">
        <v>27</v>
      </c>
      <c r="C33" s="99" t="s">
        <v>167</v>
      </c>
      <c r="D33" s="99" t="s">
        <v>5</v>
      </c>
      <c r="E33" s="100">
        <v>38279</v>
      </c>
      <c r="F33" s="99" t="s">
        <v>157</v>
      </c>
      <c r="G33" s="115">
        <v>49.15</v>
      </c>
      <c r="H33" s="99">
        <v>1234</v>
      </c>
      <c r="I33" s="108" t="s">
        <v>138</v>
      </c>
      <c r="J33" s="99">
        <v>2005</v>
      </c>
    </row>
    <row r="34" spans="1:10" ht="12.75">
      <c r="A34" s="99">
        <v>3110</v>
      </c>
      <c r="B34" s="99" t="s">
        <v>27</v>
      </c>
      <c r="C34" s="99" t="s">
        <v>167</v>
      </c>
      <c r="D34" s="99" t="s">
        <v>5</v>
      </c>
      <c r="E34" s="100">
        <v>38279</v>
      </c>
      <c r="F34" s="99" t="s">
        <v>157</v>
      </c>
      <c r="G34" s="115">
        <v>-27.15</v>
      </c>
      <c r="H34" s="99">
        <v>1234</v>
      </c>
      <c r="I34" s="108" t="s">
        <v>138</v>
      </c>
      <c r="J34" s="99">
        <v>2005</v>
      </c>
    </row>
    <row r="35" spans="1:10" ht="12.75">
      <c r="A35" s="99">
        <v>9500</v>
      </c>
      <c r="B35" s="99" t="s">
        <v>149</v>
      </c>
      <c r="C35" s="99" t="s">
        <v>165</v>
      </c>
      <c r="D35" s="99" t="s">
        <v>10</v>
      </c>
      <c r="E35" s="100">
        <v>38291</v>
      </c>
      <c r="F35" s="99">
        <v>953</v>
      </c>
      <c r="G35" s="115">
        <v>1463.91</v>
      </c>
      <c r="H35" s="99">
        <v>1234</v>
      </c>
      <c r="I35" s="108" t="s">
        <v>138</v>
      </c>
      <c r="J35" s="99">
        <v>2005</v>
      </c>
    </row>
    <row r="36" spans="1:10" ht="12.75">
      <c r="A36" s="99">
        <v>3130</v>
      </c>
      <c r="B36" s="99" t="s">
        <v>147</v>
      </c>
      <c r="C36" s="99" t="s">
        <v>167</v>
      </c>
      <c r="D36" s="99" t="s">
        <v>5</v>
      </c>
      <c r="E36" s="100">
        <v>38293</v>
      </c>
      <c r="F36" s="99" t="s">
        <v>158</v>
      </c>
      <c r="G36" s="115">
        <v>339.12</v>
      </c>
      <c r="H36" s="99">
        <v>1234</v>
      </c>
      <c r="I36" s="108" t="s">
        <v>14</v>
      </c>
      <c r="J36" s="99">
        <v>2005</v>
      </c>
    </row>
    <row r="37" spans="1:10" ht="12.75">
      <c r="A37" s="99">
        <v>3110</v>
      </c>
      <c r="B37" s="99" t="s">
        <v>27</v>
      </c>
      <c r="C37" s="99" t="s">
        <v>167</v>
      </c>
      <c r="D37" s="99" t="s">
        <v>5</v>
      </c>
      <c r="E37" s="100">
        <v>38293</v>
      </c>
      <c r="F37" s="99" t="s">
        <v>158</v>
      </c>
      <c r="G37" s="115">
        <v>76.42</v>
      </c>
      <c r="H37" s="99">
        <v>1234</v>
      </c>
      <c r="I37" s="108" t="s">
        <v>15</v>
      </c>
      <c r="J37" s="99">
        <v>2005</v>
      </c>
    </row>
    <row r="38" spans="1:10" ht="12.75">
      <c r="A38" s="99">
        <v>3110</v>
      </c>
      <c r="B38" s="99" t="s">
        <v>27</v>
      </c>
      <c r="C38" s="99" t="s">
        <v>167</v>
      </c>
      <c r="D38" s="99" t="s">
        <v>5</v>
      </c>
      <c r="E38" s="100">
        <v>38293</v>
      </c>
      <c r="F38" s="99" t="s">
        <v>158</v>
      </c>
      <c r="G38" s="115">
        <v>-10</v>
      </c>
      <c r="H38" s="99">
        <v>1234</v>
      </c>
      <c r="I38" s="108" t="s">
        <v>16</v>
      </c>
      <c r="J38" s="99">
        <v>2005</v>
      </c>
    </row>
    <row r="39" spans="1:10" ht="12.75">
      <c r="A39" s="99">
        <v>3110</v>
      </c>
      <c r="B39" s="99" t="s">
        <v>27</v>
      </c>
      <c r="C39" s="99" t="s">
        <v>167</v>
      </c>
      <c r="D39" s="99" t="s">
        <v>5</v>
      </c>
      <c r="E39" s="100">
        <v>38293</v>
      </c>
      <c r="F39" s="99" t="s">
        <v>158</v>
      </c>
      <c r="G39" s="115">
        <v>-23</v>
      </c>
      <c r="H39" s="99">
        <v>1234</v>
      </c>
      <c r="I39" s="108" t="s">
        <v>17</v>
      </c>
      <c r="J39" s="99">
        <v>2005</v>
      </c>
    </row>
    <row r="40" spans="1:10" ht="12.75">
      <c r="A40" s="99">
        <v>9500</v>
      </c>
      <c r="B40" s="99" t="s">
        <v>149</v>
      </c>
      <c r="C40" s="99" t="s">
        <v>165</v>
      </c>
      <c r="D40" s="99" t="s">
        <v>10</v>
      </c>
      <c r="E40" s="100">
        <v>38321</v>
      </c>
      <c r="F40" s="99">
        <v>953</v>
      </c>
      <c r="G40" s="115">
        <v>-225.13</v>
      </c>
      <c r="H40" s="99">
        <v>1234</v>
      </c>
      <c r="I40" s="108" t="s">
        <v>18</v>
      </c>
      <c r="J40" s="99">
        <v>2005</v>
      </c>
    </row>
    <row r="41" spans="1:10" ht="12.75">
      <c r="A41" s="99">
        <v>9500</v>
      </c>
      <c r="B41" s="99" t="s">
        <v>149</v>
      </c>
      <c r="C41" s="99" t="s">
        <v>165</v>
      </c>
      <c r="D41" s="99" t="s">
        <v>10</v>
      </c>
      <c r="E41" s="100">
        <v>38411</v>
      </c>
      <c r="F41" s="99">
        <v>953</v>
      </c>
      <c r="G41" s="115">
        <v>25.65</v>
      </c>
      <c r="H41" s="99">
        <v>1234</v>
      </c>
      <c r="I41" s="108" t="s">
        <v>17</v>
      </c>
      <c r="J41" s="99">
        <v>2005</v>
      </c>
    </row>
    <row r="42" spans="1:10" ht="12.75">
      <c r="A42" s="99">
        <v>9500</v>
      </c>
      <c r="B42" s="99" t="s">
        <v>149</v>
      </c>
      <c r="C42" s="99" t="s">
        <v>165</v>
      </c>
      <c r="D42" s="99" t="s">
        <v>10</v>
      </c>
      <c r="E42" s="100">
        <v>38442</v>
      </c>
      <c r="F42" s="99">
        <v>953</v>
      </c>
      <c r="G42" s="115">
        <v>-290.43</v>
      </c>
      <c r="H42" s="99">
        <v>1234</v>
      </c>
      <c r="I42" s="108" t="s">
        <v>18</v>
      </c>
      <c r="J42" s="99">
        <v>2005</v>
      </c>
    </row>
    <row r="43" spans="1:10" ht="12.75">
      <c r="A43" s="99">
        <v>3540</v>
      </c>
      <c r="B43" s="99" t="s">
        <v>160</v>
      </c>
      <c r="C43" s="99" t="s">
        <v>168</v>
      </c>
      <c r="D43" s="99" t="s">
        <v>9</v>
      </c>
      <c r="E43" s="100">
        <v>38595</v>
      </c>
      <c r="F43" s="99">
        <v>402311</v>
      </c>
      <c r="G43" s="115">
        <v>237.96</v>
      </c>
      <c r="H43" s="99">
        <v>1234</v>
      </c>
      <c r="I43" s="108" t="s">
        <v>137</v>
      </c>
      <c r="J43" s="99">
        <v>2006</v>
      </c>
    </row>
    <row r="44" spans="1:10" ht="12.75">
      <c r="A44" s="99">
        <v>3540</v>
      </c>
      <c r="B44" s="99" t="s">
        <v>160</v>
      </c>
      <c r="C44" s="99" t="s">
        <v>168</v>
      </c>
      <c r="D44" s="99" t="s">
        <v>9</v>
      </c>
      <c r="E44" s="100">
        <v>38598</v>
      </c>
      <c r="F44" s="99">
        <v>404275</v>
      </c>
      <c r="G44" s="115">
        <v>25.82</v>
      </c>
      <c r="H44" s="99">
        <v>1234</v>
      </c>
      <c r="I44" s="108" t="s">
        <v>13</v>
      </c>
      <c r="J44" s="99">
        <v>2006</v>
      </c>
    </row>
    <row r="45" spans="1:10" ht="13.5" thickBot="1">
      <c r="A45" s="101">
        <v>9500</v>
      </c>
      <c r="B45" s="101" t="s">
        <v>149</v>
      </c>
      <c r="C45" s="101" t="s">
        <v>165</v>
      </c>
      <c r="D45" s="101" t="s">
        <v>10</v>
      </c>
      <c r="E45" s="102">
        <v>38625</v>
      </c>
      <c r="F45" s="101">
        <v>953</v>
      </c>
      <c r="G45" s="116">
        <v>78.24</v>
      </c>
      <c r="H45" s="99">
        <v>1234</v>
      </c>
      <c r="I45" s="108" t="s">
        <v>13</v>
      </c>
      <c r="J45" s="101">
        <v>2006</v>
      </c>
    </row>
    <row r="46" ht="12.75">
      <c r="G46" s="117"/>
    </row>
    <row r="47" spans="6:7" ht="12.75">
      <c r="F47" t="s">
        <v>135</v>
      </c>
      <c r="G47" s="117">
        <f>SUM(G2:G46)</f>
        <v>49913</v>
      </c>
    </row>
  </sheetData>
  <autoFilter ref="A1:J45"/>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Sandia National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Patsy A. Jones</dc:creator>
  <cp:keywords/>
  <dc:description/>
  <cp:lastModifiedBy>tmtelle</cp:lastModifiedBy>
  <cp:lastPrinted>2005-06-22T21:07:56Z</cp:lastPrinted>
  <dcterms:created xsi:type="dcterms:W3CDTF">1998-03-04T15:52:05Z</dcterms:created>
  <dcterms:modified xsi:type="dcterms:W3CDTF">2008-08-28T22:26:23Z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