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80" yWindow="5600" windowWidth="19180" windowHeight="68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<sst xmlns="http://schemas.openxmlformats.org/spreadsheetml/2006/main" count="61" uniqueCount="59">
  <si>
    <t>PLAY:</t>
  </si>
  <si>
    <t>Brookian Clinoform South Deep</t>
  </si>
  <si>
    <t>Play area:</t>
  </si>
  <si>
    <r>
      <t>10</t>
    </r>
    <r>
      <rPr>
        <vertAlign val="superscript"/>
        <sz val="10"/>
        <rFont val="Arial"/>
        <family val="2"/>
      </rPr>
      <t>3</t>
    </r>
    <r>
      <rPr>
        <sz val="9"/>
        <rFont val="Geneva"/>
        <family val="0"/>
      </rPr>
      <t xml:space="preserve"> Acres</t>
    </r>
  </si>
  <si>
    <t>NONASSOCIATED GAS ACCUMULATION VOLUME PARAMETERS</t>
  </si>
  <si>
    <t>Est Shape</t>
  </si>
  <si>
    <t>PROB OF AND GREATER THAN</t>
  </si>
  <si>
    <t>Knowledge</t>
  </si>
  <si>
    <t>ATTRIBUTES</t>
  </si>
  <si>
    <t>(1 to 5)</t>
  </si>
  <si>
    <t>LTP</t>
  </si>
  <si>
    <t>Max</t>
  </si>
  <si>
    <r>
      <t>Level 1-3</t>
    </r>
    <r>
      <rPr>
        <vertAlign val="superscript"/>
        <sz val="10"/>
        <rFont val="Arial"/>
        <family val="2"/>
      </rPr>
      <t>5</t>
    </r>
  </si>
  <si>
    <r>
      <t>NET RESERVOIR THICKNESS</t>
    </r>
    <r>
      <rPr>
        <vertAlign val="superscript"/>
        <sz val="8"/>
        <rFont val="Arial"/>
        <family val="2"/>
      </rPr>
      <t>1</t>
    </r>
  </si>
  <si>
    <r>
      <t>AREA OF CLOSURE</t>
    </r>
    <r>
      <rPr>
        <vertAlign val="superscript"/>
        <sz val="9"/>
        <rFont val="Arial"/>
        <family val="2"/>
      </rPr>
      <t>2</t>
    </r>
  </si>
  <si>
    <r>
      <t>POROSITY</t>
    </r>
    <r>
      <rPr>
        <vertAlign val="superscript"/>
        <sz val="10"/>
        <rFont val="Arial"/>
        <family val="2"/>
      </rPr>
      <t>3,4</t>
    </r>
  </si>
  <si>
    <r>
      <t>TRAP FILL</t>
    </r>
    <r>
      <rPr>
        <vertAlign val="superscript"/>
        <sz val="10"/>
        <rFont val="Arial"/>
        <family val="2"/>
      </rPr>
      <t>3</t>
    </r>
  </si>
  <si>
    <t>POR*Sw</t>
  </si>
  <si>
    <r>
      <t>HYDROCARBON PORE VOL</t>
    </r>
    <r>
      <rPr>
        <vertAlign val="superscript"/>
        <sz val="8"/>
        <rFont val="Arial"/>
        <family val="2"/>
      </rPr>
      <t>3,4</t>
    </r>
  </si>
  <si>
    <t>Approx in place bcf</t>
  </si>
  <si>
    <t>Recov bcf at surface</t>
  </si>
  <si>
    <t xml:space="preserve">   1-thickness in feet, 2-thousands of acres, 3-percent, 4-correlation between Porosity and Water Saturation = -1.0</t>
  </si>
  <si>
    <r>
      <t xml:space="preserve"> </t>
    </r>
    <r>
      <rPr>
        <sz val="8"/>
        <rFont val="Arial"/>
        <family val="2"/>
      </rPr>
      <t xml:space="preserve"> 5-Knowledge Level: 1=High, 2=Medium, 3=Low;  LTP=Left Truncation Point</t>
    </r>
  </si>
  <si>
    <t>TRAP DEPTH (in 1000 ft)</t>
  </si>
  <si>
    <r>
      <t xml:space="preserve"> </t>
    </r>
    <r>
      <rPr>
        <sz val="10"/>
        <rFont val="Arial"/>
        <family val="2"/>
      </rPr>
      <t>(from</t>
    </r>
    <r>
      <rPr>
        <sz val="9"/>
        <rFont val="Geneva"/>
        <family val="0"/>
      </rPr>
      <t xml:space="preserve"> sea level)</t>
    </r>
  </si>
  <si>
    <r>
      <t xml:space="preserve">  </t>
    </r>
    <r>
      <rPr>
        <sz val="10"/>
        <rFont val="Arial"/>
        <family val="2"/>
      </rPr>
      <t>Surface to sea level correction (1000 ft):</t>
    </r>
  </si>
  <si>
    <t>NONASSOCIATED GAS ACCUMULATION CHARACTERISTICS</t>
  </si>
  <si>
    <t>NA Gas recovery factor %</t>
  </si>
  <si>
    <t>Type of reservoir-drive (check any that apply):</t>
  </si>
  <si>
    <t>Water:</t>
  </si>
  <si>
    <t>Gas expansion:</t>
  </si>
  <si>
    <t>x</t>
  </si>
  <si>
    <t>Natural gas liquids plus condensate to non-associated gas (bbls/million cf) (in place):</t>
  </si>
  <si>
    <t>NGL-NAG=1.785*TD</t>
  </si>
  <si>
    <t>(at median)</t>
  </si>
  <si>
    <t>Non-associated gas quality parameters:</t>
  </si>
  <si>
    <t>Hydrogen sulfide %</t>
  </si>
  <si>
    <t>CO2 contamination %</t>
  </si>
  <si>
    <t>Other inert gases:</t>
  </si>
  <si>
    <t>Name:</t>
  </si>
  <si>
    <t>Percent:</t>
  </si>
  <si>
    <t>Gas fvf</t>
  </si>
  <si>
    <t>Gas fvf=</t>
  </si>
  <si>
    <t>752.2*(1-EXP(-0.05728*TD))</t>
  </si>
  <si>
    <t>TD&lt;=5.67 thous ft</t>
  </si>
  <si>
    <t>(at median depth)</t>
  </si>
  <si>
    <t>113.3+21.1*TD-0.812*TD^2+0.0116*TD^3</t>
  </si>
  <si>
    <t>5.67&lt;TD&lt;=30</t>
  </si>
  <si>
    <t>TD=trap depth (thous ft)</t>
  </si>
  <si>
    <t>TIME OF TRAP DEVELOPMENT</t>
  </si>
  <si>
    <t>BEGIN</t>
  </si>
  <si>
    <t>PEAK</t>
  </si>
  <si>
    <t>END</t>
  </si>
  <si>
    <t xml:space="preserve">     STRATIGRAPHIC COMPONENT (Ma)</t>
  </si>
  <si>
    <t xml:space="preserve">     STRUCTURAL COMPONENT (Ma)</t>
  </si>
  <si>
    <t>Assessor's Name:</t>
  </si>
  <si>
    <t>Date of Data Entry MM/DD/YYYY:</t>
  </si>
  <si>
    <t>Date of Simulation Run MM/DD/YYYY:</t>
  </si>
  <si>
    <t>Table 11a: Input values for nonassociated gas accumulations in the Brookian Clinoform South Deep Play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</si>
</sst>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1" fontId="0" fillId="0" borderId="3" xfId="0" applyNumberForma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0" fillId="0" borderId="1" xfId="0" applyNumberFormat="1" applyFill="1" applyBorder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  <xf numFmtId="0" fontId="8" fillId="0" borderId="0" xfId="0" applyFont="1" applyAlignment="1">
      <alignment horizontal="left"/>
    </xf>
    <xf numFmtId="0" fontId="1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3" fillId="0" borderId="7" xfId="0" applyFont="1" applyBorder="1" applyAlignment="1">
      <alignment horizontal="right"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2" borderId="3" xfId="0" applyNumberFormat="1" applyFill="1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/>
    </xf>
    <xf numFmtId="0" fontId="14" fillId="0" borderId="0" xfId="0" applyFont="1" applyAlignment="1">
      <alignment/>
    </xf>
    <xf numFmtId="0" fontId="0" fillId="0" borderId="7" xfId="0" applyBorder="1" applyAlignment="1">
      <alignment/>
    </xf>
    <xf numFmtId="14" fontId="0" fillId="0" borderId="3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8%20thru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il_North"/>
      <sheetName val="Gas_North"/>
      <sheetName val="PP_North"/>
      <sheetName val="Oil_Central"/>
      <sheetName val="Gas_Central"/>
      <sheetName val="PP_Central"/>
      <sheetName val="Oil_S-Shallow"/>
      <sheetName val="Gas_S-Shallow"/>
      <sheetName val="PP_S-Shallow"/>
      <sheetName val="Gas_S-Deep"/>
      <sheetName val="PP_S-Deep"/>
      <sheetName val="Distn_CN"/>
      <sheetName val="Results_CN"/>
      <sheetName val="Size_FreqCN"/>
      <sheetName val="Distn_CC"/>
      <sheetName val="Results_CC"/>
      <sheetName val="Size_FreqCC"/>
      <sheetName val="Distn_CSS"/>
      <sheetName val="Results_CSS"/>
      <sheetName val="Size_FreqCSS"/>
      <sheetName val="Distn_CSD"/>
      <sheetName val="Results_CSD"/>
      <sheetName val="Size_FreqCSD"/>
    </sheetNames>
    <sheetDataSet>
      <sheetData sheetId="0">
        <row r="1">
          <cell r="A1" t="str">
            <v>NPRA Assessment Form-2001</v>
          </cell>
        </row>
        <row r="50">
          <cell r="C50" t="str">
            <v>Dave Houseknecht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 topLeftCell="A1">
      <selection activeCell="A1" sqref="A1"/>
    </sheetView>
  </sheetViews>
  <sheetFormatPr defaultColWidth="11.00390625" defaultRowHeight="12"/>
  <cols>
    <col min="1" max="1" width="8.625" style="0" customWidth="1"/>
    <col min="2" max="2" width="12.375" style="0" customWidth="1"/>
    <col min="3" max="4" width="8.625" style="0" customWidth="1"/>
    <col min="5" max="5" width="10.125" style="0" customWidth="1"/>
    <col min="6" max="6" width="11.00390625" style="0" customWidth="1"/>
    <col min="7" max="7" width="8.625" style="0" customWidth="1"/>
    <col min="8" max="8" width="9.625" style="0" customWidth="1"/>
    <col min="9" max="16384" width="8.625" style="0" customWidth="1"/>
  </cols>
  <sheetData>
    <row r="1" ht="15.75">
      <c r="A1" s="66" t="s">
        <v>58</v>
      </c>
    </row>
    <row r="2" spans="1:12" ht="12.75">
      <c r="A2" s="1" t="str">
        <f>'[1]Oil_North'!A1</f>
        <v>NPRA Assessment Form-2001</v>
      </c>
      <c r="G2" s="2"/>
      <c r="H2" s="3"/>
      <c r="I2" s="4"/>
      <c r="J2" s="2"/>
      <c r="K2" s="2"/>
      <c r="L2" s="2"/>
    </row>
    <row r="3" spans="2:12" ht="12.75">
      <c r="B3" s="5" t="s">
        <v>0</v>
      </c>
      <c r="C3" s="1" t="s">
        <v>1</v>
      </c>
      <c r="G3" s="6"/>
      <c r="H3" s="2"/>
      <c r="I3" s="2"/>
      <c r="J3" s="2"/>
      <c r="K3" s="2"/>
      <c r="L3" s="2"/>
    </row>
    <row r="4" spans="1:12" ht="12.75">
      <c r="A4" s="5"/>
      <c r="B4" s="7" t="s">
        <v>2</v>
      </c>
      <c r="C4" s="8">
        <v>7491.259038</v>
      </c>
      <c r="D4" s="9" t="s">
        <v>3</v>
      </c>
      <c r="G4" s="2"/>
      <c r="H4" s="2"/>
      <c r="I4" s="2"/>
      <c r="J4" s="2"/>
      <c r="K4" s="2"/>
      <c r="L4" s="2"/>
    </row>
    <row r="5" spans="1:12" ht="15">
      <c r="A5" s="10"/>
      <c r="G5" s="2"/>
      <c r="H5" s="2"/>
      <c r="I5" s="11"/>
      <c r="J5" s="11"/>
      <c r="K5" s="11"/>
      <c r="L5" s="2"/>
    </row>
    <row r="6" s="12" customFormat="1" ht="15">
      <c r="A6" s="10" t="s">
        <v>4</v>
      </c>
    </row>
    <row r="7" spans="6:16" ht="13.5" customHeight="1">
      <c r="F7" s="13"/>
      <c r="H7" s="5"/>
      <c r="J7" s="14"/>
      <c r="K7" s="6"/>
      <c r="L7" s="6"/>
      <c r="M7" s="6"/>
      <c r="N7" s="6"/>
      <c r="O7" s="6"/>
      <c r="P7" s="6"/>
    </row>
    <row r="8" spans="2:16" ht="12.75">
      <c r="B8" s="15"/>
      <c r="C8" s="16" t="s">
        <v>5</v>
      </c>
      <c r="D8" s="67" t="s">
        <v>6</v>
      </c>
      <c r="E8" s="68"/>
      <c r="F8" s="68"/>
      <c r="G8" s="68"/>
      <c r="H8" s="9" t="s">
        <v>7</v>
      </c>
      <c r="J8" s="6"/>
      <c r="K8" s="17"/>
      <c r="L8" s="17"/>
      <c r="M8" s="17"/>
      <c r="N8" s="17"/>
      <c r="O8" s="6"/>
      <c r="P8" s="6"/>
    </row>
    <row r="9" spans="1:16" ht="12.75">
      <c r="A9" s="18" t="s">
        <v>8</v>
      </c>
      <c r="B9" s="19"/>
      <c r="C9" s="20" t="s">
        <v>9</v>
      </c>
      <c r="D9" s="21" t="s">
        <v>10</v>
      </c>
      <c r="E9" s="22">
        <v>50</v>
      </c>
      <c r="F9" s="22">
        <v>5</v>
      </c>
      <c r="G9" s="23" t="s">
        <v>11</v>
      </c>
      <c r="H9" s="9" t="s">
        <v>12</v>
      </c>
      <c r="J9" s="6"/>
      <c r="K9" s="24"/>
      <c r="L9" s="24"/>
      <c r="M9" s="24"/>
      <c r="N9" s="24"/>
      <c r="O9" s="6"/>
      <c r="P9" s="6"/>
    </row>
    <row r="10" spans="1:16" ht="14.25" customHeight="1">
      <c r="A10" s="25" t="s">
        <v>13</v>
      </c>
      <c r="B10" s="26"/>
      <c r="C10" s="9">
        <v>2</v>
      </c>
      <c r="D10" s="27">
        <v>50</v>
      </c>
      <c r="E10" s="27">
        <v>75</v>
      </c>
      <c r="F10" s="27">
        <v>200</v>
      </c>
      <c r="G10" s="28">
        <v>400</v>
      </c>
      <c r="H10" s="9">
        <v>2</v>
      </c>
      <c r="J10" s="6"/>
      <c r="K10" s="29"/>
      <c r="L10" s="29"/>
      <c r="M10" s="29"/>
      <c r="N10" s="30"/>
      <c r="O10" s="6"/>
      <c r="P10" s="6"/>
    </row>
    <row r="11" spans="1:16" ht="14.25" customHeight="1">
      <c r="A11" s="31" t="s">
        <v>14</v>
      </c>
      <c r="C11" s="9">
        <v>2</v>
      </c>
      <c r="D11" s="27">
        <v>5</v>
      </c>
      <c r="E11" s="27">
        <v>7</v>
      </c>
      <c r="F11" s="27">
        <v>20</v>
      </c>
      <c r="G11" s="32">
        <v>40</v>
      </c>
      <c r="H11" s="9">
        <v>2</v>
      </c>
      <c r="J11" s="6"/>
      <c r="K11" s="29"/>
      <c r="L11" s="29"/>
      <c r="M11" s="29"/>
      <c r="N11" s="29"/>
      <c r="O11" s="6"/>
      <c r="P11" s="6"/>
    </row>
    <row r="12" spans="1:16" ht="14.25" customHeight="1">
      <c r="A12" t="s">
        <v>15</v>
      </c>
      <c r="C12" s="9">
        <v>4</v>
      </c>
      <c r="D12" s="27">
        <v>8</v>
      </c>
      <c r="E12" s="27">
        <v>11</v>
      </c>
      <c r="F12" s="27">
        <v>14</v>
      </c>
      <c r="G12" s="32">
        <v>17</v>
      </c>
      <c r="H12" s="9">
        <v>2</v>
      </c>
      <c r="J12" s="29"/>
      <c r="K12" s="6"/>
      <c r="L12" s="29"/>
      <c r="M12" s="29"/>
      <c r="N12" s="29"/>
      <c r="O12" s="29"/>
      <c r="P12" s="6"/>
    </row>
    <row r="13" spans="1:16" ht="14.25" customHeight="1">
      <c r="A13" t="s">
        <v>16</v>
      </c>
      <c r="C13" s="9">
        <v>7</v>
      </c>
      <c r="D13" s="27">
        <v>80</v>
      </c>
      <c r="E13" s="27">
        <v>100</v>
      </c>
      <c r="F13" s="27">
        <v>100</v>
      </c>
      <c r="G13" s="32">
        <v>100</v>
      </c>
      <c r="H13" s="9">
        <v>2</v>
      </c>
      <c r="I13" s="9" t="s">
        <v>17</v>
      </c>
      <c r="J13" s="6"/>
      <c r="K13" s="29"/>
      <c r="L13" s="29"/>
      <c r="M13" s="29"/>
      <c r="N13" s="29"/>
      <c r="O13" s="6"/>
      <c r="P13" s="6"/>
    </row>
    <row r="14" spans="1:16" ht="14.25" customHeight="1">
      <c r="A14" s="33" t="s">
        <v>18</v>
      </c>
      <c r="B14" s="34"/>
      <c r="C14" s="35">
        <v>4</v>
      </c>
      <c r="D14" s="36">
        <f>D12-$I14</f>
        <v>2</v>
      </c>
      <c r="E14" s="36">
        <f>E12-$I14</f>
        <v>5</v>
      </c>
      <c r="F14" s="36">
        <f>F12-$I14</f>
        <v>8</v>
      </c>
      <c r="G14" s="37">
        <f>G12-$I14</f>
        <v>11</v>
      </c>
      <c r="H14" s="9"/>
      <c r="I14" s="9">
        <v>6</v>
      </c>
      <c r="J14" s="6"/>
      <c r="K14" s="6"/>
      <c r="L14" s="6"/>
      <c r="M14" s="6"/>
      <c r="N14" s="6"/>
      <c r="O14" s="6"/>
      <c r="P14" s="6"/>
    </row>
    <row r="15" spans="1:16" ht="14.25" customHeight="1">
      <c r="A15" s="11" t="s">
        <v>19</v>
      </c>
      <c r="B15" s="11"/>
      <c r="C15" s="38"/>
      <c r="D15" s="39">
        <f>43560*D10*D11*D14*D13*10^(-10)</f>
        <v>0.17424</v>
      </c>
      <c r="E15" s="39">
        <f>43560*E10*E11*E14*E13*10^(-10)</f>
        <v>1.14345</v>
      </c>
      <c r="F15" s="39">
        <f>43560*F10*F11*F14*F13*10^(-10)</f>
        <v>13.939200000000001</v>
      </c>
      <c r="G15" s="39">
        <f>43560*G10*G11*G14*G13*10^(-10)</f>
        <v>76.6656</v>
      </c>
      <c r="I15" s="40"/>
      <c r="J15" s="6"/>
      <c r="K15" s="6"/>
      <c r="L15" s="6"/>
      <c r="M15" s="6"/>
      <c r="N15" s="6"/>
      <c r="O15" s="6"/>
      <c r="P15" s="6"/>
    </row>
    <row r="16" spans="1:16" ht="14.25" customHeight="1">
      <c r="A16" s="11" t="s">
        <v>20</v>
      </c>
      <c r="B16" s="11"/>
      <c r="C16" s="38"/>
      <c r="D16" s="41">
        <f>D15*$B$35*$D$24*0.01</f>
        <v>32.41953</v>
      </c>
      <c r="E16" s="41">
        <f>E15*$B$35*$D$24*0.01</f>
        <v>212.753165625</v>
      </c>
      <c r="F16" s="41">
        <f>F15*$B$35*$D$24*0.01</f>
        <v>2593.5624000000003</v>
      </c>
      <c r="G16" s="41">
        <f>G15*$B$35*$D$24*0.01</f>
        <v>14264.5932</v>
      </c>
      <c r="I16" s="40"/>
      <c r="J16" s="6"/>
      <c r="K16" s="6"/>
      <c r="L16" s="6"/>
      <c r="M16" s="6"/>
      <c r="N16" s="6"/>
      <c r="O16" s="6"/>
      <c r="P16" s="6"/>
    </row>
    <row r="17" spans="1:16" ht="12.75" customHeight="1">
      <c r="A17" s="42" t="s">
        <v>21</v>
      </c>
      <c r="J17" s="6"/>
      <c r="K17" s="6"/>
      <c r="L17" s="6"/>
      <c r="M17" s="6"/>
      <c r="N17" s="6"/>
      <c r="O17" s="6"/>
      <c r="P17" s="6"/>
    </row>
    <row r="18" spans="1:16" ht="12.75">
      <c r="A18" t="s">
        <v>22</v>
      </c>
      <c r="J18" s="6"/>
      <c r="K18" s="6"/>
      <c r="L18" s="6"/>
      <c r="M18" s="6"/>
      <c r="N18" s="6"/>
      <c r="O18" s="6"/>
      <c r="P18" s="6"/>
    </row>
    <row r="19" spans="1:16" ht="12.75">
      <c r="A19" s="43" t="s">
        <v>23</v>
      </c>
      <c r="B19" s="44"/>
      <c r="C19" s="9">
        <v>2</v>
      </c>
      <c r="D19" s="9">
        <v>11</v>
      </c>
      <c r="E19" s="9">
        <v>15</v>
      </c>
      <c r="F19" s="9">
        <v>20</v>
      </c>
      <c r="G19" s="9">
        <v>24</v>
      </c>
      <c r="H19" s="9"/>
      <c r="J19" s="6"/>
      <c r="K19" s="6"/>
      <c r="L19" s="6"/>
      <c r="M19" s="6"/>
      <c r="N19" s="6"/>
      <c r="O19" s="6"/>
      <c r="P19" s="6"/>
    </row>
    <row r="20" spans="1:16" ht="12.75">
      <c r="A20" s="45" t="s">
        <v>24</v>
      </c>
      <c r="B20" s="46"/>
      <c r="C20" s="47"/>
      <c r="D20" s="48"/>
      <c r="E20" s="48"/>
      <c r="F20" s="49" t="s">
        <v>25</v>
      </c>
      <c r="G20" s="50">
        <v>1.044</v>
      </c>
      <c r="H20" s="2"/>
      <c r="I20" s="2"/>
      <c r="J20" s="6"/>
      <c r="K20" s="6"/>
      <c r="L20" s="6"/>
      <c r="M20" s="6"/>
      <c r="N20" s="6"/>
      <c r="O20" s="6"/>
      <c r="P20" s="6"/>
    </row>
    <row r="22" ht="15">
      <c r="A22" s="10" t="s">
        <v>26</v>
      </c>
    </row>
    <row r="23" spans="1:16" ht="15">
      <c r="A23" s="10"/>
      <c r="J23" s="51"/>
      <c r="K23" s="51"/>
      <c r="L23" s="6"/>
      <c r="M23" s="6"/>
      <c r="N23" s="6"/>
      <c r="O23" s="6"/>
      <c r="P23" s="6"/>
    </row>
    <row r="24" spans="1:16" ht="12.75">
      <c r="A24" t="s">
        <v>27</v>
      </c>
      <c r="D24" s="50">
        <v>65</v>
      </c>
      <c r="E24" s="2"/>
      <c r="F24" s="2"/>
      <c r="G24" s="2"/>
      <c r="I24" s="51"/>
      <c r="J24" s="52"/>
      <c r="K24" s="6"/>
      <c r="L24" s="29"/>
      <c r="M24" s="29"/>
      <c r="N24" s="29"/>
      <c r="O24" s="30"/>
      <c r="P24" s="6"/>
    </row>
    <row r="25" spans="1:16" ht="12.75">
      <c r="A25" t="s">
        <v>28</v>
      </c>
      <c r="D25" s="40"/>
      <c r="E25" s="40"/>
      <c r="I25" s="53"/>
      <c r="J25" s="6"/>
      <c r="K25" s="6"/>
      <c r="L25" s="6"/>
      <c r="M25" s="6"/>
      <c r="N25" s="6"/>
      <c r="O25" s="6"/>
      <c r="P25" s="6"/>
    </row>
    <row r="26" spans="3:9" ht="12.75">
      <c r="C26" s="54" t="s">
        <v>29</v>
      </c>
      <c r="D26" s="9"/>
      <c r="F26" s="54" t="s">
        <v>30</v>
      </c>
      <c r="G26" s="9" t="s">
        <v>31</v>
      </c>
      <c r="I26" s="6"/>
    </row>
    <row r="27" spans="1:7" ht="12.75">
      <c r="A27" t="s">
        <v>32</v>
      </c>
      <c r="C27" s="54"/>
      <c r="D27" s="40"/>
      <c r="F27" s="54"/>
      <c r="G27" s="40"/>
    </row>
    <row r="28" spans="2:9" ht="12.75">
      <c r="B28" t="s">
        <v>33</v>
      </c>
      <c r="C28" s="54"/>
      <c r="D28" s="55">
        <f>1.785*E19</f>
        <v>26.775</v>
      </c>
      <c r="E28" s="40" t="s">
        <v>34</v>
      </c>
      <c r="F28" s="40"/>
      <c r="I28" s="40"/>
    </row>
    <row r="29" spans="1:9" ht="12.75">
      <c r="A29" t="s">
        <v>35</v>
      </c>
      <c r="I29" s="40"/>
    </row>
    <row r="30" spans="2:5" ht="12.75">
      <c r="B30" t="s">
        <v>36</v>
      </c>
      <c r="E30" s="9"/>
    </row>
    <row r="31" spans="2:5" ht="13.5" customHeight="1">
      <c r="B31" t="s">
        <v>37</v>
      </c>
      <c r="E31" s="9"/>
    </row>
    <row r="32" ht="12.75">
      <c r="B32" t="s">
        <v>38</v>
      </c>
    </row>
    <row r="33" spans="3:7" ht="12.75">
      <c r="C33" t="s">
        <v>39</v>
      </c>
      <c r="D33" s="9"/>
      <c r="F33" t="s">
        <v>40</v>
      </c>
      <c r="G33" s="9"/>
    </row>
    <row r="34" spans="3:7" ht="12.75">
      <c r="C34" t="s">
        <v>39</v>
      </c>
      <c r="D34" s="9"/>
      <c r="F34" t="s">
        <v>40</v>
      </c>
      <c r="G34" s="9"/>
    </row>
    <row r="35" spans="1:7" ht="12.75">
      <c r="A35" s="2" t="s">
        <v>41</v>
      </c>
      <c r="B35" s="56">
        <f>IF(E19&lt;=5.67,752.2*(1-EXP(-0.05728*E19)),113.3+21.1*E19-0.812*E19^2+0.0116*E19^3)</f>
        <v>286.25</v>
      </c>
      <c r="C35" s="5" t="s">
        <v>42</v>
      </c>
      <c r="D35" s="57" t="s">
        <v>43</v>
      </c>
      <c r="G35" t="s">
        <v>44</v>
      </c>
    </row>
    <row r="36" spans="1:8" ht="12.75">
      <c r="A36" s="2"/>
      <c r="B36" t="s">
        <v>45</v>
      </c>
      <c r="D36" t="s">
        <v>46</v>
      </c>
      <c r="H36" t="s">
        <v>47</v>
      </c>
    </row>
    <row r="37" spans="1:4" ht="12.75">
      <c r="A37" s="2"/>
      <c r="D37" t="s">
        <v>48</v>
      </c>
    </row>
    <row r="39" spans="1:7" ht="15">
      <c r="A39" s="10" t="s">
        <v>49</v>
      </c>
      <c r="B39" s="12"/>
      <c r="C39" s="12"/>
      <c r="E39" s="58" t="s">
        <v>50</v>
      </c>
      <c r="F39" s="58" t="s">
        <v>51</v>
      </c>
      <c r="G39" s="58" t="s">
        <v>52</v>
      </c>
    </row>
    <row r="40" spans="1:9" ht="12.75">
      <c r="A40" s="59" t="s">
        <v>53</v>
      </c>
      <c r="B40" s="12"/>
      <c r="C40" s="12"/>
      <c r="D40" s="60"/>
      <c r="E40" s="60">
        <v>120</v>
      </c>
      <c r="F40" s="60">
        <v>115</v>
      </c>
      <c r="G40" s="60">
        <v>95</v>
      </c>
      <c r="H40" s="2"/>
      <c r="I40" s="2"/>
    </row>
    <row r="41" spans="1:6" ht="12.75">
      <c r="A41" s="12" t="s">
        <v>54</v>
      </c>
      <c r="B41" s="12"/>
      <c r="C41" s="12"/>
      <c r="D41" s="60"/>
      <c r="E41" s="60"/>
      <c r="F41" s="60"/>
    </row>
    <row r="43" spans="1:6" ht="12.75">
      <c r="A43" s="61" t="s">
        <v>55</v>
      </c>
      <c r="C43" s="47" t="str">
        <f>'[1]Oil_North'!C50</f>
        <v>Dave Houseknecht</v>
      </c>
      <c r="D43" s="48"/>
      <c r="E43" s="48"/>
      <c r="F43" s="62"/>
    </row>
    <row r="44" spans="1:6" ht="12.75">
      <c r="A44" s="1" t="s">
        <v>56</v>
      </c>
      <c r="E44" s="63">
        <v>35721</v>
      </c>
      <c r="F44" s="64"/>
    </row>
    <row r="45" spans="1:6" ht="12.75">
      <c r="A45" s="65" t="s">
        <v>57</v>
      </c>
      <c r="B45" s="40"/>
      <c r="C45" s="40"/>
      <c r="D45" s="40"/>
      <c r="E45" s="63">
        <v>35812</v>
      </c>
      <c r="F45" s="40"/>
    </row>
  </sheetData>
  <mergeCells count="1">
    <mergeCell ref="D8:G8"/>
  </mergeCells>
  <printOptions/>
  <pageMargins left="0.75" right="0.75" top="1" bottom="1" header="0.5" footer="0.5"/>
  <pageSetup fitToHeight="1" fitToWidth="1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Ken Bird</cp:lastModifiedBy>
  <cp:lastPrinted>2003-07-24T19:53:43Z</cp:lastPrinted>
  <dcterms:created xsi:type="dcterms:W3CDTF">2003-07-24T19:52:04Z</dcterms:created>
  <cp:category/>
  <cp:version/>
  <cp:contentType/>
  <cp:contentStatus/>
</cp:coreProperties>
</file>