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5910" windowHeight="6465" tabRatio="904" firstSheet="1" activeTab="1"/>
  </bookViews>
  <sheets>
    <sheet name="VVVVVVa" sheetId="1" state="hidden" r:id="rId1"/>
    <sheet name="Consolidating2001" sheetId="2" r:id="rId2"/>
    <sheet name="Consolidating2000" sheetId="3" r:id="rId3"/>
  </sheets>
  <definedNames>
    <definedName name="_xlnm.Print_Area" localSheetId="2">'Consolidating2000'!$A$1:$N$74</definedName>
    <definedName name="_xlnm.Print_Area" localSheetId="1">'Consolidating2001'!$A$1:$N$74</definedName>
  </definedNames>
  <calcPr fullCalcOnLoad="1"/>
</workbook>
</file>

<file path=xl/sharedStrings.xml><?xml version="1.0" encoding="utf-8"?>
<sst xmlns="http://schemas.openxmlformats.org/spreadsheetml/2006/main" count="160" uniqueCount="33">
  <si>
    <t>WCF</t>
  </si>
  <si>
    <t>OBD</t>
  </si>
  <si>
    <t>USMS</t>
  </si>
  <si>
    <t>OJP</t>
  </si>
  <si>
    <t>DEA</t>
  </si>
  <si>
    <t>FBI</t>
  </si>
  <si>
    <t>INS</t>
  </si>
  <si>
    <t>Eliminations</t>
  </si>
  <si>
    <t>Consolidated</t>
  </si>
  <si>
    <t>Dollars in Thousands</t>
  </si>
  <si>
    <t>DEPARTMENT OF JUSTICE</t>
  </si>
  <si>
    <t xml:space="preserve">          Total </t>
  </si>
  <si>
    <t xml:space="preserve">          Net Program Costs</t>
  </si>
  <si>
    <t xml:space="preserve">     Investigation and Prosecution of Criminal Offenses</t>
  </si>
  <si>
    <t xml:space="preserve">     Immigration</t>
  </si>
  <si>
    <t xml:space="preserve">     Detention and Incarceration </t>
  </si>
  <si>
    <t xml:space="preserve">      Management</t>
  </si>
  <si>
    <t xml:space="preserve">     Legal Representation, Enforcement of Federal Laws, </t>
  </si>
  <si>
    <t xml:space="preserve">     Assistance to Tribal, State, and Local Governments</t>
  </si>
  <si>
    <t xml:space="preserve">        and Defense of U.S. Interests</t>
  </si>
  <si>
    <t xml:space="preserve">      Protection of the Federal Judiciary and </t>
  </si>
  <si>
    <t xml:space="preserve">         Improvement of the Justice System</t>
  </si>
  <si>
    <t>AFF/SADF</t>
  </si>
  <si>
    <t xml:space="preserve">         Less Earned Revenues</t>
  </si>
  <si>
    <t>FPI</t>
  </si>
  <si>
    <t>BOP</t>
  </si>
  <si>
    <t xml:space="preserve">     Net Cost (Revenue) of Operations  </t>
  </si>
  <si>
    <t xml:space="preserve">          Intragovernmental</t>
  </si>
  <si>
    <t xml:space="preserve">         With the Public</t>
  </si>
  <si>
    <t>Restated</t>
  </si>
  <si>
    <t>Consolidating Statement of Net Cost</t>
  </si>
  <si>
    <t>For Fiscal Year Ended September 30, 2001</t>
  </si>
  <si>
    <t>For Fiscal Year Ended September 30, 2000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</si>
</sst>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00_)"/>
    <numFmt numFmtId="166" formatCode="_-* #,##0.00_-;\-* #,##0.00_-;_-* &quot;-&quot;??_-;_-@_-"/>
  </numFmts>
  <fonts count="12">
    <font>
      <sz val="10"/>
      <name val="Arial"/>
      <family val="0"/>
    </font>
    <font>
      <b/>
      <sz val="10"/>
      <name val="Arial"/>
      <family val="2"/>
    </font>
    <font>
      <sz val="11"/>
      <name val="Tms Rmn"/>
      <family val="1"/>
    </font>
    <font>
      <u val="single"/>
      <sz val="7.5"/>
      <color indexed="36"/>
      <name val="Arial"/>
      <family val="2"/>
    </font>
    <font>
      <u val="single"/>
      <sz val="10"/>
      <color indexed="12"/>
      <name val="Arial"/>
      <family val="2"/>
    </font>
    <font>
      <b/>
      <i/>
      <sz val="16"/>
      <name val="Helv"/>
      <family val="0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5" fillId="0" borderId="0">
      <alignment/>
      <protection/>
    </xf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8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3" fontId="9" fillId="0" borderId="0" xfId="0" applyNumberFormat="1" applyFont="1" applyBorder="1" applyAlignment="1">
      <alignment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41" fontId="0" fillId="0" borderId="0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0" fontId="10" fillId="0" borderId="4" xfId="0" applyFont="1" applyBorder="1" applyAlignment="1">
      <alignment/>
    </xf>
    <xf numFmtId="0" fontId="10" fillId="0" borderId="5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6" xfId="0" applyFont="1" applyBorder="1" applyAlignment="1">
      <alignment/>
    </xf>
    <xf numFmtId="3" fontId="1" fillId="0" borderId="6" xfId="0" applyNumberFormat="1" applyFont="1" applyBorder="1" applyAlignment="1">
      <alignment/>
    </xf>
    <xf numFmtId="6" fontId="0" fillId="0" borderId="0" xfId="15" applyNumberFormat="1" applyFont="1" applyBorder="1" applyAlignment="1">
      <alignment horizontal="right"/>
    </xf>
    <xf numFmtId="42" fontId="0" fillId="0" borderId="0" xfId="15" applyNumberFormat="1" applyFont="1" applyBorder="1" applyAlignment="1">
      <alignment horizontal="right"/>
    </xf>
    <xf numFmtId="42" fontId="0" fillId="0" borderId="0" xfId="26" applyNumberFormat="1" applyFont="1" applyBorder="1" applyAlignment="1">
      <alignment horizontal="right"/>
    </xf>
    <xf numFmtId="42" fontId="0" fillId="0" borderId="6" xfId="26" applyNumberFormat="1" applyFont="1" applyBorder="1" applyAlignment="1">
      <alignment horizontal="right"/>
    </xf>
    <xf numFmtId="42" fontId="0" fillId="0" borderId="1" xfId="15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6" fontId="0" fillId="0" borderId="3" xfId="15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42" fontId="0" fillId="0" borderId="0" xfId="0" applyNumberFormat="1" applyFont="1" applyBorder="1" applyAlignment="1">
      <alignment/>
    </xf>
    <xf numFmtId="42" fontId="0" fillId="0" borderId="3" xfId="0" applyNumberFormat="1" applyBorder="1" applyAlignment="1">
      <alignment/>
    </xf>
    <xf numFmtId="42" fontId="0" fillId="0" borderId="0" xfId="0" applyNumberFormat="1" applyAlignment="1">
      <alignment/>
    </xf>
    <xf numFmtId="42" fontId="10" fillId="0" borderId="0" xfId="0" applyNumberFormat="1" applyFont="1" applyAlignment="1">
      <alignment/>
    </xf>
    <xf numFmtId="42" fontId="0" fillId="0" borderId="7" xfId="15" applyNumberFormat="1" applyFont="1" applyBorder="1" applyAlignment="1">
      <alignment horizontal="right"/>
    </xf>
    <xf numFmtId="42" fontId="0" fillId="0" borderId="8" xfId="15" applyNumberFormat="1" applyFont="1" applyBorder="1" applyAlignment="1">
      <alignment horizontal="right"/>
    </xf>
    <xf numFmtId="42" fontId="8" fillId="0" borderId="0" xfId="0" applyNumberFormat="1" applyFont="1" applyAlignment="1">
      <alignment/>
    </xf>
    <xf numFmtId="42" fontId="1" fillId="0" borderId="0" xfId="0" applyNumberFormat="1" applyFont="1" applyAlignment="1">
      <alignment/>
    </xf>
    <xf numFmtId="42" fontId="10" fillId="0" borderId="9" xfId="0" applyNumberFormat="1" applyFont="1" applyBorder="1" applyAlignment="1">
      <alignment/>
    </xf>
    <xf numFmtId="41" fontId="0" fillId="0" borderId="4" xfId="0" applyNumberFormat="1" applyFont="1" applyBorder="1" applyAlignment="1">
      <alignment/>
    </xf>
    <xf numFmtId="41" fontId="0" fillId="0" borderId="0" xfId="15" applyNumberFormat="1" applyFont="1" applyBorder="1" applyAlignment="1">
      <alignment horizontal="right"/>
    </xf>
    <xf numFmtId="41" fontId="0" fillId="0" borderId="0" xfId="0" applyNumberFormat="1" applyAlignment="1">
      <alignment/>
    </xf>
    <xf numFmtId="41" fontId="0" fillId="0" borderId="10" xfId="15" applyNumberFormat="1" applyFont="1" applyBorder="1" applyAlignment="1">
      <alignment horizontal="right"/>
    </xf>
    <xf numFmtId="0" fontId="0" fillId="0" borderId="9" xfId="0" applyFont="1" applyBorder="1" applyAlignment="1">
      <alignment/>
    </xf>
    <xf numFmtId="42" fontId="10" fillId="0" borderId="6" xfId="15" applyNumberFormat="1" applyFont="1" applyBorder="1" applyAlignment="1">
      <alignment horizontal="right"/>
    </xf>
    <xf numFmtId="42" fontId="10" fillId="0" borderId="11" xfId="0" applyNumberFormat="1" applyFont="1" applyBorder="1" applyAlignment="1">
      <alignment/>
    </xf>
    <xf numFmtId="0" fontId="6" fillId="0" borderId="0" xfId="0" applyFont="1" applyAlignment="1">
      <alignment horizontal="left"/>
    </xf>
    <xf numFmtId="42" fontId="0" fillId="0" borderId="7" xfId="0" applyNumberFormat="1" applyBorder="1" applyAlignment="1">
      <alignment/>
    </xf>
    <xf numFmtId="42" fontId="0" fillId="0" borderId="7" xfId="0" applyNumberFormat="1" applyFont="1" applyBorder="1" applyAlignment="1">
      <alignment/>
    </xf>
    <xf numFmtId="10" fontId="0" fillId="0" borderId="0" xfId="0" applyNumberFormat="1" applyBorder="1" applyAlignment="1">
      <alignment/>
    </xf>
    <xf numFmtId="41" fontId="0" fillId="0" borderId="0" xfId="0" applyNumberFormat="1" applyFont="1" applyAlignment="1">
      <alignment/>
    </xf>
    <xf numFmtId="42" fontId="10" fillId="0" borderId="4" xfId="0" applyNumberFormat="1" applyFont="1" applyBorder="1" applyAlignment="1">
      <alignment/>
    </xf>
    <xf numFmtId="3" fontId="0" fillId="0" borderId="7" xfId="0" applyNumberFormat="1" applyBorder="1" applyAlignment="1">
      <alignment/>
    </xf>
    <xf numFmtId="3" fontId="0" fillId="0" borderId="7" xfId="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42" fontId="0" fillId="0" borderId="0" xfId="0" applyNumberFormat="1" applyFont="1" applyAlignment="1">
      <alignment/>
    </xf>
    <xf numFmtId="42" fontId="0" fillId="0" borderId="3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0" fontId="11" fillId="0" borderId="0" xfId="0" applyFont="1" applyAlignment="1">
      <alignment horizontal="center"/>
    </xf>
  </cellXfs>
  <cellStyles count="19">
    <cellStyle name="Normal" xfId="0"/>
    <cellStyle name="Comma" xfId="15"/>
    <cellStyle name="Comma  - Style1" xfId="16"/>
    <cellStyle name="Comma  - Style2" xfId="17"/>
    <cellStyle name="Comma  - Style3" xfId="18"/>
    <cellStyle name="Comma  - Style4" xfId="19"/>
    <cellStyle name="Comma  - Style5" xfId="20"/>
    <cellStyle name="Comma  - Style6" xfId="21"/>
    <cellStyle name="Comma  - Style7" xfId="22"/>
    <cellStyle name="Comma  - Style8" xfId="23"/>
    <cellStyle name="Comma [0]" xfId="24"/>
    <cellStyle name="Comma0" xfId="25"/>
    <cellStyle name="Currency" xfId="26"/>
    <cellStyle name="Currency [0]" xfId="27"/>
    <cellStyle name="Currency0" xfId="28"/>
    <cellStyle name="Followed Hyperlink" xfId="29"/>
    <cellStyle name="Hyperlink" xfId="30"/>
    <cellStyle name="Normal - Style1" xfId="31"/>
    <cellStyle name="Percent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" colorId="1" workbookViewId="0" topLeftCell="B27747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6"/>
  <sheetViews>
    <sheetView tabSelected="1" workbookViewId="0" topLeftCell="A1">
      <selection activeCell="A44" sqref="A44:N44"/>
    </sheetView>
  </sheetViews>
  <sheetFormatPr defaultColWidth="9.140625" defaultRowHeight="12.75"/>
  <cols>
    <col min="1" max="1" width="39.28125" style="0" customWidth="1"/>
    <col min="2" max="2" width="11.00390625" style="0" bestFit="1" customWidth="1"/>
    <col min="3" max="3" width="10.8515625" style="0" customWidth="1"/>
    <col min="4" max="7" width="12.7109375" style="0" bestFit="1" customWidth="1"/>
    <col min="8" max="8" width="12.7109375" style="0" customWidth="1"/>
    <col min="9" max="10" width="12.7109375" style="0" bestFit="1" customWidth="1"/>
    <col min="11" max="11" width="12.7109375" style="0" customWidth="1"/>
    <col min="12" max="12" width="12.421875" style="0" bestFit="1" customWidth="1"/>
    <col min="13" max="13" width="13.8515625" style="24" bestFit="1" customWidth="1"/>
    <col min="14" max="14" width="1.28515625" style="0" customWidth="1"/>
  </cols>
  <sheetData>
    <row r="1" spans="1:14" ht="18">
      <c r="A1" s="69" t="s">
        <v>10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18">
      <c r="A2" s="69" t="s">
        <v>30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18">
      <c r="A3" s="69" t="s">
        <v>31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14" s="2" customFormat="1" ht="15.75">
      <c r="A4" s="5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4"/>
      <c r="N4" s="5"/>
    </row>
    <row r="5" spans="1:14" s="4" customFormat="1" ht="12.75">
      <c r="A5" s="16" t="s">
        <v>9</v>
      </c>
      <c r="B5" s="17" t="s">
        <v>22</v>
      </c>
      <c r="C5" s="17" t="s">
        <v>0</v>
      </c>
      <c r="D5" s="17" t="s">
        <v>1</v>
      </c>
      <c r="E5" s="17" t="s">
        <v>2</v>
      </c>
      <c r="F5" s="17" t="s">
        <v>3</v>
      </c>
      <c r="G5" s="17" t="s">
        <v>4</v>
      </c>
      <c r="H5" s="17" t="s">
        <v>5</v>
      </c>
      <c r="I5" s="17" t="s">
        <v>6</v>
      </c>
      <c r="J5" s="17" t="s">
        <v>25</v>
      </c>
      <c r="K5" s="17" t="s">
        <v>24</v>
      </c>
      <c r="L5" s="17" t="s">
        <v>7</v>
      </c>
      <c r="M5" s="17" t="s">
        <v>8</v>
      </c>
      <c r="N5" s="17"/>
    </row>
    <row r="6" s="2" customFormat="1" ht="13.5" thickBot="1"/>
    <row r="7" spans="1:14" s="1" customFormat="1" ht="15">
      <c r="A7" s="22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35"/>
      <c r="N7" s="20"/>
    </row>
    <row r="8" spans="1:14" s="1" customFormat="1" ht="15">
      <c r="A8" s="21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33"/>
      <c r="N8" s="14"/>
    </row>
    <row r="9" spans="1:14" s="6" customFormat="1" ht="15">
      <c r="A9" s="21" t="s">
        <v>13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3"/>
    </row>
    <row r="10" spans="1:14" s="1" customFormat="1" ht="12.75">
      <c r="A10" s="23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33"/>
      <c r="N10" s="13"/>
    </row>
    <row r="11" spans="1:14" s="40" customFormat="1" ht="12.75">
      <c r="A11" s="23" t="s">
        <v>27</v>
      </c>
      <c r="B11" s="29">
        <v>117329</v>
      </c>
      <c r="C11" s="29">
        <v>0</v>
      </c>
      <c r="D11" s="29">
        <v>238489</v>
      </c>
      <c r="E11" s="29">
        <v>0</v>
      </c>
      <c r="F11" s="29">
        <v>0</v>
      </c>
      <c r="G11" s="29">
        <v>450633</v>
      </c>
      <c r="H11" s="29">
        <v>1000394</v>
      </c>
      <c r="I11" s="29">
        <v>0</v>
      </c>
      <c r="J11" s="29">
        <v>0</v>
      </c>
      <c r="K11" s="29">
        <v>0</v>
      </c>
      <c r="L11" s="29">
        <v>-257977</v>
      </c>
      <c r="M11" s="38">
        <f>SUM(B11:L11)</f>
        <v>1548868</v>
      </c>
      <c r="N11" s="13"/>
    </row>
    <row r="12" spans="1:14" s="49" customFormat="1" ht="12.75">
      <c r="A12" s="47" t="s">
        <v>28</v>
      </c>
      <c r="B12" s="48">
        <v>83010</v>
      </c>
      <c r="C12" s="18">
        <v>0</v>
      </c>
      <c r="D12" s="48">
        <v>496275</v>
      </c>
      <c r="E12" s="48">
        <v>0</v>
      </c>
      <c r="F12" s="18">
        <v>0</v>
      </c>
      <c r="G12" s="48">
        <v>1227341</v>
      </c>
      <c r="H12" s="48">
        <v>2733894</v>
      </c>
      <c r="I12" s="18">
        <v>0</v>
      </c>
      <c r="J12" s="18">
        <v>0</v>
      </c>
      <c r="K12" s="18">
        <v>0</v>
      </c>
      <c r="L12" s="18">
        <v>47551</v>
      </c>
      <c r="M12" s="36">
        <f>SUM(B12:L12)</f>
        <v>4588071</v>
      </c>
      <c r="N12" s="13"/>
    </row>
    <row r="13" spans="1:14" s="49" customFormat="1" ht="12.75">
      <c r="A13" s="23" t="s">
        <v>11</v>
      </c>
      <c r="B13" s="42">
        <f>SUM(B11:B12)</f>
        <v>200339</v>
      </c>
      <c r="C13" s="55">
        <v>0</v>
      </c>
      <c r="D13" s="42">
        <f>SUM(D11:D12)</f>
        <v>734764</v>
      </c>
      <c r="E13" s="42">
        <f>SUM(E11:E12)</f>
        <v>0</v>
      </c>
      <c r="F13" s="55">
        <v>0</v>
      </c>
      <c r="G13" s="42">
        <f aca="true" t="shared" si="0" ref="G13:L13">SUM(G11:G12)</f>
        <v>1677974</v>
      </c>
      <c r="H13" s="42">
        <f t="shared" si="0"/>
        <v>3734288</v>
      </c>
      <c r="I13" s="42">
        <f t="shared" si="0"/>
        <v>0</v>
      </c>
      <c r="J13" s="42">
        <f t="shared" si="0"/>
        <v>0</v>
      </c>
      <c r="K13" s="42">
        <f t="shared" si="0"/>
        <v>0</v>
      </c>
      <c r="L13" s="55">
        <f t="shared" si="0"/>
        <v>-210426</v>
      </c>
      <c r="M13" s="56">
        <f>SUM(B13:L13)</f>
        <v>6136939</v>
      </c>
      <c r="N13" s="13"/>
    </row>
    <row r="14" spans="1:14" s="49" customFormat="1" ht="12.75">
      <c r="A14" s="47" t="s">
        <v>23</v>
      </c>
      <c r="B14" s="50">
        <v>3821</v>
      </c>
      <c r="C14" s="50">
        <v>0</v>
      </c>
      <c r="D14" s="50">
        <v>32209</v>
      </c>
      <c r="E14" s="50">
        <v>0</v>
      </c>
      <c r="F14" s="50">
        <v>0</v>
      </c>
      <c r="G14" s="50">
        <v>288569</v>
      </c>
      <c r="H14" s="50">
        <v>456012</v>
      </c>
      <c r="I14" s="50">
        <v>0</v>
      </c>
      <c r="J14" s="50">
        <v>0</v>
      </c>
      <c r="K14" s="50">
        <v>0</v>
      </c>
      <c r="L14" s="50">
        <v>-414857</v>
      </c>
      <c r="M14" s="36">
        <f>SUM(B14:L14)</f>
        <v>365754</v>
      </c>
      <c r="N14" s="13"/>
    </row>
    <row r="15" spans="1:14" s="40" customFormat="1" ht="12.75">
      <c r="A15" s="23" t="s">
        <v>12</v>
      </c>
      <c r="B15" s="29">
        <f>B13-B14</f>
        <v>196518</v>
      </c>
      <c r="C15" s="29">
        <f>C13-C14</f>
        <v>0</v>
      </c>
      <c r="D15" s="29">
        <f>D13-D14</f>
        <v>702555</v>
      </c>
      <c r="E15" s="29">
        <f aca="true" t="shared" si="1" ref="E15:M15">E13-E14</f>
        <v>0</v>
      </c>
      <c r="F15" s="29">
        <f t="shared" si="1"/>
        <v>0</v>
      </c>
      <c r="G15" s="29">
        <f t="shared" si="1"/>
        <v>1389405</v>
      </c>
      <c r="H15" s="29">
        <f t="shared" si="1"/>
        <v>3278276</v>
      </c>
      <c r="I15" s="29">
        <f t="shared" si="1"/>
        <v>0</v>
      </c>
      <c r="J15" s="29">
        <f t="shared" si="1"/>
        <v>0</v>
      </c>
      <c r="K15" s="29">
        <f t="shared" si="1"/>
        <v>0</v>
      </c>
      <c r="L15" s="29">
        <f t="shared" si="1"/>
        <v>204431</v>
      </c>
      <c r="M15" s="42">
        <f t="shared" si="1"/>
        <v>5771185</v>
      </c>
      <c r="N15" s="13"/>
    </row>
    <row r="16" spans="1:14" s="1" customFormat="1" ht="12.75">
      <c r="A16" s="23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8"/>
      <c r="M16" s="33"/>
      <c r="N16" s="13"/>
    </row>
    <row r="17" spans="1:14" s="1" customFormat="1" ht="15">
      <c r="A17" s="21" t="s">
        <v>18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8"/>
      <c r="M17" s="33"/>
      <c r="N17" s="13"/>
    </row>
    <row r="18" spans="1:14" s="1" customFormat="1" ht="12.75">
      <c r="A18" s="23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8"/>
      <c r="M18" s="33"/>
      <c r="N18" s="13"/>
    </row>
    <row r="19" spans="1:14" s="40" customFormat="1" ht="12.75">
      <c r="A19" s="23" t="s">
        <v>27</v>
      </c>
      <c r="B19" s="29">
        <v>0</v>
      </c>
      <c r="C19" s="29">
        <v>0</v>
      </c>
      <c r="D19" s="29">
        <v>116252</v>
      </c>
      <c r="E19" s="29">
        <v>0</v>
      </c>
      <c r="F19" s="29">
        <v>187059</v>
      </c>
      <c r="G19" s="29">
        <v>0</v>
      </c>
      <c r="H19" s="29">
        <v>72828</v>
      </c>
      <c r="I19" s="29">
        <v>0</v>
      </c>
      <c r="J19" s="29">
        <v>0</v>
      </c>
      <c r="K19" s="29">
        <v>0</v>
      </c>
      <c r="L19" s="29">
        <v>-112304</v>
      </c>
      <c r="M19" s="38">
        <f>SUM(B19:L19)</f>
        <v>263835</v>
      </c>
      <c r="N19" s="13"/>
    </row>
    <row r="20" spans="1:14" s="49" customFormat="1" ht="12.75">
      <c r="A20" s="47" t="s">
        <v>28</v>
      </c>
      <c r="B20" s="48">
        <v>248079</v>
      </c>
      <c r="C20" s="18">
        <v>0</v>
      </c>
      <c r="D20" s="48">
        <v>912958</v>
      </c>
      <c r="E20" s="18">
        <v>0</v>
      </c>
      <c r="F20" s="18">
        <v>3308340</v>
      </c>
      <c r="G20" s="48">
        <v>0</v>
      </c>
      <c r="H20" s="48">
        <v>200960</v>
      </c>
      <c r="I20" s="18">
        <v>0</v>
      </c>
      <c r="J20" s="18">
        <v>0</v>
      </c>
      <c r="K20" s="18">
        <v>0</v>
      </c>
      <c r="L20" s="18">
        <v>14975</v>
      </c>
      <c r="M20" s="36">
        <f>SUM(B20:L20)</f>
        <v>4685312</v>
      </c>
      <c r="N20" s="13"/>
    </row>
    <row r="21" spans="1:14" s="49" customFormat="1" ht="12.75">
      <c r="A21" s="23" t="s">
        <v>11</v>
      </c>
      <c r="B21" s="42">
        <f>SUM(B19:B20)</f>
        <v>248079</v>
      </c>
      <c r="C21" s="55">
        <v>0</v>
      </c>
      <c r="D21" s="42">
        <f>SUM(D19:D20)</f>
        <v>1029210</v>
      </c>
      <c r="E21" s="55">
        <v>0</v>
      </c>
      <c r="F21" s="42">
        <f>SUM(F19:F20)</f>
        <v>3495399</v>
      </c>
      <c r="G21" s="42">
        <f>SUM(G19:G20)</f>
        <v>0</v>
      </c>
      <c r="H21" s="42">
        <f>SUM(H19:H20)</f>
        <v>273788</v>
      </c>
      <c r="I21" s="55">
        <v>0</v>
      </c>
      <c r="J21" s="55">
        <v>0</v>
      </c>
      <c r="K21" s="55">
        <v>0</v>
      </c>
      <c r="L21" s="55">
        <f>SUM(L19:L20)</f>
        <v>-97329</v>
      </c>
      <c r="M21" s="56">
        <f>SUM(B21:L21)</f>
        <v>4949147</v>
      </c>
      <c r="N21" s="13"/>
    </row>
    <row r="22" spans="1:14" s="49" customFormat="1" ht="12.75">
      <c r="A22" s="47" t="s">
        <v>23</v>
      </c>
      <c r="B22" s="50">
        <v>0</v>
      </c>
      <c r="C22" s="50">
        <v>0</v>
      </c>
      <c r="D22" s="50">
        <v>2550</v>
      </c>
      <c r="E22" s="50">
        <v>0</v>
      </c>
      <c r="F22" s="50">
        <v>167490</v>
      </c>
      <c r="G22" s="50">
        <v>0</v>
      </c>
      <c r="H22" s="50">
        <v>85090</v>
      </c>
      <c r="I22" s="50">
        <v>0</v>
      </c>
      <c r="J22" s="50">
        <v>0</v>
      </c>
      <c r="K22" s="50">
        <v>0</v>
      </c>
      <c r="L22" s="50">
        <v>-123052</v>
      </c>
      <c r="M22" s="36">
        <f>SUM(B22:L22)</f>
        <v>132078</v>
      </c>
      <c r="N22" s="13"/>
    </row>
    <row r="23" spans="1:14" s="40" customFormat="1" ht="12.75">
      <c r="A23" s="23" t="s">
        <v>12</v>
      </c>
      <c r="B23" s="29">
        <f aca="true" t="shared" si="2" ref="B23:M23">B21-B22</f>
        <v>248079</v>
      </c>
      <c r="C23" s="29">
        <f t="shared" si="2"/>
        <v>0</v>
      </c>
      <c r="D23" s="29">
        <f t="shared" si="2"/>
        <v>1026660</v>
      </c>
      <c r="E23" s="29">
        <f t="shared" si="2"/>
        <v>0</v>
      </c>
      <c r="F23" s="29">
        <f t="shared" si="2"/>
        <v>3327909</v>
      </c>
      <c r="G23" s="29">
        <f t="shared" si="2"/>
        <v>0</v>
      </c>
      <c r="H23" s="29">
        <f t="shared" si="2"/>
        <v>188698</v>
      </c>
      <c r="I23" s="29">
        <f t="shared" si="2"/>
        <v>0</v>
      </c>
      <c r="J23" s="29">
        <f t="shared" si="2"/>
        <v>0</v>
      </c>
      <c r="K23" s="29">
        <f t="shared" si="2"/>
        <v>0</v>
      </c>
      <c r="L23" s="29">
        <f t="shared" si="2"/>
        <v>25723</v>
      </c>
      <c r="M23" s="42">
        <f t="shared" si="2"/>
        <v>4817069</v>
      </c>
      <c r="N23" s="13"/>
    </row>
    <row r="24" spans="1:14" s="1" customFormat="1" ht="12.75">
      <c r="A24" s="23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8"/>
      <c r="M24" s="33"/>
      <c r="N24" s="13"/>
    </row>
    <row r="25" spans="1:14" s="3" customFormat="1" ht="15">
      <c r="A25" s="21" t="s">
        <v>17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10"/>
      <c r="M25" s="33"/>
      <c r="N25" s="13"/>
    </row>
    <row r="26" spans="1:14" s="3" customFormat="1" ht="15">
      <c r="A26" s="21" t="s">
        <v>19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10"/>
      <c r="M26" s="33"/>
      <c r="N26" s="13"/>
    </row>
    <row r="27" spans="1:14" s="6" customFormat="1" ht="12.75">
      <c r="A27" s="23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10"/>
      <c r="M27" s="33"/>
      <c r="N27" s="13"/>
    </row>
    <row r="28" spans="1:14" s="40" customFormat="1" ht="12.75">
      <c r="A28" s="23" t="s">
        <v>27</v>
      </c>
      <c r="B28" s="29">
        <v>0</v>
      </c>
      <c r="C28" s="29">
        <v>0</v>
      </c>
      <c r="D28" s="29">
        <v>806959</v>
      </c>
      <c r="E28" s="29">
        <v>0</v>
      </c>
      <c r="F28" s="29">
        <v>0</v>
      </c>
      <c r="G28" s="29">
        <v>0</v>
      </c>
      <c r="H28" s="29">
        <v>12231</v>
      </c>
      <c r="I28" s="29">
        <v>0</v>
      </c>
      <c r="J28" s="29">
        <v>0</v>
      </c>
      <c r="K28" s="29">
        <v>0</v>
      </c>
      <c r="L28" s="29">
        <v>-362540</v>
      </c>
      <c r="M28" s="38">
        <f>SUM(B28:L28)</f>
        <v>456650</v>
      </c>
      <c r="N28" s="13"/>
    </row>
    <row r="29" spans="1:14" s="1" customFormat="1" ht="12.75">
      <c r="A29" s="47" t="s">
        <v>28</v>
      </c>
      <c r="B29" s="18">
        <v>0</v>
      </c>
      <c r="C29" s="18">
        <v>0</v>
      </c>
      <c r="D29" s="18">
        <v>1200785</v>
      </c>
      <c r="E29" s="18">
        <v>0</v>
      </c>
      <c r="F29" s="18">
        <v>0</v>
      </c>
      <c r="G29" s="18">
        <v>0</v>
      </c>
      <c r="H29" s="18">
        <v>33751</v>
      </c>
      <c r="I29" s="18">
        <v>0</v>
      </c>
      <c r="J29" s="18">
        <v>0</v>
      </c>
      <c r="K29" s="18">
        <v>0</v>
      </c>
      <c r="L29" s="18">
        <v>95479</v>
      </c>
      <c r="M29" s="36">
        <f>SUM(B29:L29)</f>
        <v>1330015</v>
      </c>
      <c r="N29" s="13"/>
    </row>
    <row r="30" spans="1:14" s="1" customFormat="1" ht="12.75">
      <c r="A30" s="23" t="s">
        <v>11</v>
      </c>
      <c r="B30" s="55">
        <v>0</v>
      </c>
      <c r="C30" s="55">
        <v>0</v>
      </c>
      <c r="D30" s="55">
        <f>SUM(D28:D29)</f>
        <v>2007744</v>
      </c>
      <c r="E30" s="55">
        <f>SUM(E28:E29)</f>
        <v>0</v>
      </c>
      <c r="F30" s="55">
        <v>0</v>
      </c>
      <c r="G30" s="55">
        <v>0</v>
      </c>
      <c r="H30" s="55">
        <f>SUM(H28:H29)</f>
        <v>45982</v>
      </c>
      <c r="I30" s="55">
        <v>0</v>
      </c>
      <c r="J30" s="55">
        <v>0</v>
      </c>
      <c r="K30" s="55">
        <v>0</v>
      </c>
      <c r="L30" s="55">
        <f>SUM(L28:L29)</f>
        <v>-267061</v>
      </c>
      <c r="M30" s="56">
        <f>SUM(B30:L30)</f>
        <v>1786665</v>
      </c>
      <c r="N30" s="13"/>
    </row>
    <row r="31" spans="1:14" s="1" customFormat="1" ht="12.75">
      <c r="A31" s="47" t="s">
        <v>23</v>
      </c>
      <c r="B31" s="50">
        <v>0</v>
      </c>
      <c r="C31" s="50">
        <v>0</v>
      </c>
      <c r="D31" s="50">
        <v>292855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-24904</v>
      </c>
      <c r="M31" s="36">
        <f>SUM(B31:L31)</f>
        <v>267951</v>
      </c>
      <c r="N31" s="13"/>
    </row>
    <row r="32" spans="1:14" s="40" customFormat="1" ht="12.75">
      <c r="A32" s="23" t="s">
        <v>12</v>
      </c>
      <c r="B32" s="29">
        <f aca="true" t="shared" si="3" ref="B32:M32">B30-B31</f>
        <v>0</v>
      </c>
      <c r="C32" s="29">
        <f t="shared" si="3"/>
        <v>0</v>
      </c>
      <c r="D32" s="29">
        <f t="shared" si="3"/>
        <v>1714889</v>
      </c>
      <c r="E32" s="29">
        <f t="shared" si="3"/>
        <v>0</v>
      </c>
      <c r="F32" s="29">
        <f t="shared" si="3"/>
        <v>0</v>
      </c>
      <c r="G32" s="29">
        <f t="shared" si="3"/>
        <v>0</v>
      </c>
      <c r="H32" s="29">
        <f t="shared" si="3"/>
        <v>45982</v>
      </c>
      <c r="I32" s="29">
        <f t="shared" si="3"/>
        <v>0</v>
      </c>
      <c r="J32" s="29">
        <f t="shared" si="3"/>
        <v>0</v>
      </c>
      <c r="K32" s="29">
        <f t="shared" si="3"/>
        <v>0</v>
      </c>
      <c r="L32" s="29">
        <f t="shared" si="3"/>
        <v>-242157</v>
      </c>
      <c r="M32" s="42">
        <f t="shared" si="3"/>
        <v>1518714</v>
      </c>
      <c r="N32" s="13"/>
    </row>
    <row r="33" spans="1:14" s="1" customFormat="1" ht="12.75">
      <c r="A33" s="23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8"/>
      <c r="M33" s="33"/>
      <c r="N33" s="13"/>
    </row>
    <row r="34" spans="1:14" s="1" customFormat="1" ht="15">
      <c r="A34" s="21" t="s">
        <v>14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8"/>
      <c r="M34" s="33"/>
      <c r="N34" s="13"/>
    </row>
    <row r="35" spans="1:14" s="1" customFormat="1" ht="12.75">
      <c r="A35" s="23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8"/>
      <c r="M35" s="33"/>
      <c r="N35" s="13"/>
    </row>
    <row r="36" spans="1:14" s="44" customFormat="1" ht="12.75">
      <c r="A36" s="23" t="s">
        <v>27</v>
      </c>
      <c r="B36" s="29">
        <v>0</v>
      </c>
      <c r="C36" s="29">
        <v>0</v>
      </c>
      <c r="D36" s="29">
        <v>56950</v>
      </c>
      <c r="E36" s="29">
        <v>0</v>
      </c>
      <c r="F36" s="29">
        <v>0</v>
      </c>
      <c r="G36" s="29">
        <v>0</v>
      </c>
      <c r="H36" s="29">
        <v>0</v>
      </c>
      <c r="I36" s="29">
        <v>1089530</v>
      </c>
      <c r="J36" s="29">
        <v>0</v>
      </c>
      <c r="K36" s="29">
        <v>0</v>
      </c>
      <c r="L36" s="29">
        <v>-125623</v>
      </c>
      <c r="M36" s="38">
        <f>SUM(B36:L36)</f>
        <v>1020857</v>
      </c>
      <c r="N36" s="13"/>
    </row>
    <row r="37" spans="1:14" s="7" customFormat="1" ht="12.75">
      <c r="A37" s="47" t="s">
        <v>28</v>
      </c>
      <c r="B37" s="18">
        <v>0</v>
      </c>
      <c r="C37" s="18">
        <v>0</v>
      </c>
      <c r="D37" s="18">
        <v>111597</v>
      </c>
      <c r="E37" s="18">
        <v>0</v>
      </c>
      <c r="F37" s="18">
        <v>0</v>
      </c>
      <c r="G37" s="18">
        <v>0</v>
      </c>
      <c r="H37" s="18">
        <v>0</v>
      </c>
      <c r="I37" s="18">
        <v>2439717</v>
      </c>
      <c r="J37" s="18">
        <v>0</v>
      </c>
      <c r="K37" s="18">
        <v>0</v>
      </c>
      <c r="L37" s="18">
        <v>34332</v>
      </c>
      <c r="M37" s="36">
        <f>SUM(B37:L37)</f>
        <v>2585646</v>
      </c>
      <c r="N37" s="13"/>
    </row>
    <row r="38" spans="1:14" s="7" customFormat="1" ht="12.75">
      <c r="A38" s="23" t="s">
        <v>11</v>
      </c>
      <c r="B38" s="55">
        <v>0</v>
      </c>
      <c r="C38" s="55">
        <v>0</v>
      </c>
      <c r="D38" s="55">
        <f>SUM(D36:D37)</f>
        <v>168547</v>
      </c>
      <c r="E38" s="55">
        <v>0</v>
      </c>
      <c r="F38" s="55">
        <v>0</v>
      </c>
      <c r="G38" s="55">
        <v>0</v>
      </c>
      <c r="H38" s="55">
        <v>0</v>
      </c>
      <c r="I38" s="55">
        <f>SUM(I36:I37)</f>
        <v>3529247</v>
      </c>
      <c r="J38" s="55">
        <v>0</v>
      </c>
      <c r="K38" s="55">
        <v>0</v>
      </c>
      <c r="L38" s="55">
        <f>SUM(L36:L37)</f>
        <v>-91291</v>
      </c>
      <c r="M38" s="56">
        <f>SUM(B38:L38)</f>
        <v>3606503</v>
      </c>
      <c r="N38" s="13"/>
    </row>
    <row r="39" spans="1:14" s="1" customFormat="1" ht="12.75">
      <c r="A39" s="47" t="s">
        <v>23</v>
      </c>
      <c r="B39" s="50">
        <v>0</v>
      </c>
      <c r="C39" s="50">
        <v>0</v>
      </c>
      <c r="D39" s="50">
        <v>1347</v>
      </c>
      <c r="E39" s="50">
        <v>0</v>
      </c>
      <c r="F39" s="50">
        <v>0</v>
      </c>
      <c r="G39" s="50">
        <v>0</v>
      </c>
      <c r="H39" s="50">
        <v>0</v>
      </c>
      <c r="I39" s="50">
        <v>1222210</v>
      </c>
      <c r="J39" s="50">
        <v>0</v>
      </c>
      <c r="K39" s="50">
        <v>0</v>
      </c>
      <c r="L39" s="50">
        <v>-41034</v>
      </c>
      <c r="M39" s="36">
        <f>SUM(B39:L39)</f>
        <v>1182523</v>
      </c>
      <c r="N39" s="13"/>
    </row>
    <row r="40" spans="1:14" s="45" customFormat="1" ht="13.5" thickBot="1">
      <c r="A40" s="51" t="s">
        <v>12</v>
      </c>
      <c r="B40" s="29">
        <f aca="true" t="shared" si="4" ref="B40:M40">B38-B39</f>
        <v>0</v>
      </c>
      <c r="C40" s="29">
        <f t="shared" si="4"/>
        <v>0</v>
      </c>
      <c r="D40" s="29">
        <f t="shared" si="4"/>
        <v>167200</v>
      </c>
      <c r="E40" s="29">
        <f t="shared" si="4"/>
        <v>0</v>
      </c>
      <c r="F40" s="29">
        <f t="shared" si="4"/>
        <v>0</v>
      </c>
      <c r="G40" s="29">
        <f t="shared" si="4"/>
        <v>0</v>
      </c>
      <c r="H40" s="29">
        <f t="shared" si="4"/>
        <v>0</v>
      </c>
      <c r="I40" s="29">
        <f t="shared" si="4"/>
        <v>2307037</v>
      </c>
      <c r="J40" s="29">
        <f t="shared" si="4"/>
        <v>0</v>
      </c>
      <c r="K40" s="29">
        <f t="shared" si="4"/>
        <v>0</v>
      </c>
      <c r="L40" s="29">
        <f t="shared" si="4"/>
        <v>-50257</v>
      </c>
      <c r="M40" s="42">
        <f t="shared" si="4"/>
        <v>2423980</v>
      </c>
      <c r="N40" s="43"/>
    </row>
    <row r="41" spans="1:14" s="6" customFormat="1" ht="12.75">
      <c r="A41" s="25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11"/>
      <c r="M41" s="11"/>
      <c r="N41" s="11"/>
    </row>
    <row r="42" spans="1:14" s="6" customFormat="1" ht="18">
      <c r="A42" s="69" t="s">
        <v>10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</row>
    <row r="43" spans="1:14" s="6" customFormat="1" ht="18">
      <c r="A43" s="69" t="s">
        <v>30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</row>
    <row r="44" spans="1:14" s="6" customFormat="1" ht="18">
      <c r="A44" s="69" t="s">
        <v>31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</row>
    <row r="45" spans="1:14" s="6" customFormat="1" ht="18">
      <c r="A45" s="63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9"/>
      <c r="M45" s="9"/>
      <c r="N45" s="9"/>
    </row>
    <row r="46" spans="1:14" s="6" customFormat="1" ht="12.75">
      <c r="A46" s="16" t="s">
        <v>9</v>
      </c>
      <c r="B46" s="17" t="s">
        <v>22</v>
      </c>
      <c r="C46" s="17" t="s">
        <v>0</v>
      </c>
      <c r="D46" s="17" t="s">
        <v>1</v>
      </c>
      <c r="E46" s="17" t="s">
        <v>2</v>
      </c>
      <c r="F46" s="17" t="s">
        <v>3</v>
      </c>
      <c r="G46" s="17" t="s">
        <v>4</v>
      </c>
      <c r="H46" s="17" t="s">
        <v>5</v>
      </c>
      <c r="I46" s="17" t="s">
        <v>6</v>
      </c>
      <c r="J46" s="17" t="s">
        <v>25</v>
      </c>
      <c r="K46" s="17" t="s">
        <v>24</v>
      </c>
      <c r="L46" s="17" t="s">
        <v>7</v>
      </c>
      <c r="M46" s="17" t="s">
        <v>8</v>
      </c>
      <c r="N46" s="9"/>
    </row>
    <row r="47" spans="1:14" s="6" customFormat="1" ht="13.5" thickBot="1">
      <c r="A47" s="26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27"/>
      <c r="M47" s="27"/>
      <c r="N47" s="27"/>
    </row>
    <row r="48" spans="1:14" s="6" customFormat="1" ht="15">
      <c r="A48" s="22" t="s">
        <v>15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9"/>
      <c r="M48" s="11"/>
      <c r="N48" s="12"/>
    </row>
    <row r="49" spans="1:14" s="1" customFormat="1" ht="12.75">
      <c r="A49" s="23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9"/>
      <c r="M49" s="9"/>
      <c r="N49" s="13"/>
    </row>
    <row r="50" spans="1:14" s="40" customFormat="1" ht="12.75">
      <c r="A50" s="23" t="s">
        <v>27</v>
      </c>
      <c r="B50" s="29">
        <v>0</v>
      </c>
      <c r="C50" s="29">
        <v>0</v>
      </c>
      <c r="D50" s="29">
        <v>2293</v>
      </c>
      <c r="E50" s="29">
        <v>221460</v>
      </c>
      <c r="F50" s="29">
        <v>0</v>
      </c>
      <c r="G50" s="29">
        <v>0</v>
      </c>
      <c r="H50" s="29">
        <v>0</v>
      </c>
      <c r="I50" s="29">
        <v>427668</v>
      </c>
      <c r="J50" s="29">
        <v>902232</v>
      </c>
      <c r="K50" s="29">
        <v>82200</v>
      </c>
      <c r="L50" s="29">
        <v>-137692</v>
      </c>
      <c r="M50" s="38">
        <f>SUM(B50:L50)</f>
        <v>1498161</v>
      </c>
      <c r="N50" s="39"/>
    </row>
    <row r="51" spans="1:14" s="1" customFormat="1" ht="12.75">
      <c r="A51" s="47" t="s">
        <v>28</v>
      </c>
      <c r="B51" s="18">
        <v>0</v>
      </c>
      <c r="C51" s="18">
        <v>0</v>
      </c>
      <c r="D51" s="18">
        <v>7257</v>
      </c>
      <c r="E51" s="18">
        <v>938921</v>
      </c>
      <c r="F51" s="18">
        <v>0</v>
      </c>
      <c r="G51" s="18">
        <v>0</v>
      </c>
      <c r="H51" s="18">
        <v>0</v>
      </c>
      <c r="I51" s="18">
        <v>939717</v>
      </c>
      <c r="J51" s="18">
        <v>3306168</v>
      </c>
      <c r="K51" s="18">
        <v>527718</v>
      </c>
      <c r="L51" s="18">
        <v>37130</v>
      </c>
      <c r="M51" s="36">
        <f>SUM(B51:L51)</f>
        <v>5756911</v>
      </c>
      <c r="N51" s="39"/>
    </row>
    <row r="52" spans="1:14" s="1" customFormat="1" ht="12.75">
      <c r="A52" s="23" t="s">
        <v>11</v>
      </c>
      <c r="B52" s="55">
        <v>0</v>
      </c>
      <c r="C52" s="55">
        <v>0</v>
      </c>
      <c r="D52" s="55">
        <f>SUM(D50:D51)</f>
        <v>9550</v>
      </c>
      <c r="E52" s="55">
        <f>SUM(E50:E51)</f>
        <v>1160381</v>
      </c>
      <c r="F52" s="55">
        <v>0</v>
      </c>
      <c r="G52" s="55">
        <v>0</v>
      </c>
      <c r="H52" s="55">
        <v>0</v>
      </c>
      <c r="I52" s="55">
        <f>SUM(I50:I51)</f>
        <v>1367385</v>
      </c>
      <c r="J52" s="42">
        <f>SUM(J50:J51)</f>
        <v>4208400</v>
      </c>
      <c r="K52" s="42">
        <f>SUM(K50:K51)</f>
        <v>609918</v>
      </c>
      <c r="L52" s="55">
        <f>SUM(L50:L51)</f>
        <v>-100562</v>
      </c>
      <c r="M52" s="56">
        <f>SUM(B52:L52)</f>
        <v>7255072</v>
      </c>
      <c r="N52" s="39"/>
    </row>
    <row r="53" spans="1:14" s="1" customFormat="1" ht="12.75">
      <c r="A53" s="47" t="s">
        <v>23</v>
      </c>
      <c r="B53" s="50">
        <v>0</v>
      </c>
      <c r="C53" s="50">
        <v>0</v>
      </c>
      <c r="D53" s="50">
        <v>-19</v>
      </c>
      <c r="E53" s="50">
        <v>89699</v>
      </c>
      <c r="F53" s="50">
        <v>0</v>
      </c>
      <c r="G53" s="50">
        <v>0</v>
      </c>
      <c r="H53" s="50">
        <v>0</v>
      </c>
      <c r="I53" s="50">
        <v>535365</v>
      </c>
      <c r="J53" s="50">
        <v>244999</v>
      </c>
      <c r="K53" s="50">
        <v>607240</v>
      </c>
      <c r="L53" s="50">
        <v>-174011</v>
      </c>
      <c r="M53" s="36">
        <f>SUM(B53:L53)</f>
        <v>1303273</v>
      </c>
      <c r="N53" s="39"/>
    </row>
    <row r="54" spans="1:14" s="40" customFormat="1" ht="12.75">
      <c r="A54" s="23" t="s">
        <v>12</v>
      </c>
      <c r="B54" s="29">
        <f aca="true" t="shared" si="5" ref="B54:M54">B52-B53</f>
        <v>0</v>
      </c>
      <c r="C54" s="29">
        <f t="shared" si="5"/>
        <v>0</v>
      </c>
      <c r="D54" s="29">
        <f t="shared" si="5"/>
        <v>9569</v>
      </c>
      <c r="E54" s="29">
        <f t="shared" si="5"/>
        <v>1070682</v>
      </c>
      <c r="F54" s="29">
        <f t="shared" si="5"/>
        <v>0</v>
      </c>
      <c r="G54" s="29">
        <f t="shared" si="5"/>
        <v>0</v>
      </c>
      <c r="H54" s="29">
        <f t="shared" si="5"/>
        <v>0</v>
      </c>
      <c r="I54" s="29">
        <f t="shared" si="5"/>
        <v>832020</v>
      </c>
      <c r="J54" s="29">
        <f t="shared" si="5"/>
        <v>3963401</v>
      </c>
      <c r="K54" s="29">
        <f t="shared" si="5"/>
        <v>2678</v>
      </c>
      <c r="L54" s="29">
        <f t="shared" si="5"/>
        <v>73449</v>
      </c>
      <c r="M54" s="42">
        <f t="shared" si="5"/>
        <v>5951799</v>
      </c>
      <c r="N54" s="39"/>
    </row>
    <row r="55" spans="1:14" s="1" customFormat="1" ht="12.75">
      <c r="A55" s="23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8"/>
      <c r="M55" s="33"/>
      <c r="N55" s="39"/>
    </row>
    <row r="56" spans="1:14" s="1" customFormat="1" ht="15">
      <c r="A56" s="21" t="s">
        <v>20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8"/>
      <c r="M56" s="33"/>
      <c r="N56" s="39"/>
    </row>
    <row r="57" spans="1:14" s="1" customFormat="1" ht="15">
      <c r="A57" s="21" t="s">
        <v>21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8"/>
      <c r="M57" s="33"/>
      <c r="N57" s="39"/>
    </row>
    <row r="58" spans="1:14" s="1" customFormat="1" ht="12.75">
      <c r="A58" s="23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8"/>
      <c r="M58" s="33"/>
      <c r="N58" s="39"/>
    </row>
    <row r="59" spans="1:14" s="40" customFormat="1" ht="12.75">
      <c r="A59" s="23" t="s">
        <v>27</v>
      </c>
      <c r="B59" s="29">
        <v>0</v>
      </c>
      <c r="C59" s="29">
        <v>0</v>
      </c>
      <c r="D59" s="29">
        <v>58586</v>
      </c>
      <c r="E59" s="29">
        <v>69935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-29042</v>
      </c>
      <c r="M59" s="38">
        <f>SUM(B59:L59)</f>
        <v>99479</v>
      </c>
      <c r="N59" s="39"/>
    </row>
    <row r="60" spans="1:14" s="1" customFormat="1" ht="12.75">
      <c r="A60" s="47" t="s">
        <v>28</v>
      </c>
      <c r="B60" s="18">
        <v>0</v>
      </c>
      <c r="C60" s="18">
        <v>0</v>
      </c>
      <c r="D60" s="18">
        <v>195293</v>
      </c>
      <c r="E60" s="18">
        <v>294140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7599</v>
      </c>
      <c r="M60" s="36">
        <f>SUM(B60:L60)</f>
        <v>497032</v>
      </c>
      <c r="N60" s="39"/>
    </row>
    <row r="61" spans="1:14" s="1" customFormat="1" ht="12.75">
      <c r="A61" s="23" t="s">
        <v>11</v>
      </c>
      <c r="B61" s="55">
        <v>0</v>
      </c>
      <c r="C61" s="55">
        <v>0</v>
      </c>
      <c r="D61" s="55">
        <f>SUM(D59:D60)</f>
        <v>253879</v>
      </c>
      <c r="E61" s="55">
        <f>SUM(E59:E60)</f>
        <v>364075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f>SUM(L59:L60)</f>
        <v>-21443</v>
      </c>
      <c r="M61" s="56">
        <f>SUM(B61:L61)</f>
        <v>596511</v>
      </c>
      <c r="N61" s="39"/>
    </row>
    <row r="62" spans="1:14" s="1" customFormat="1" ht="12.75">
      <c r="A62" s="47" t="s">
        <v>23</v>
      </c>
      <c r="B62" s="50">
        <v>0</v>
      </c>
      <c r="C62" s="50">
        <v>0</v>
      </c>
      <c r="D62" s="50">
        <v>149361</v>
      </c>
      <c r="E62" s="50">
        <v>22726</v>
      </c>
      <c r="F62" s="50">
        <v>0</v>
      </c>
      <c r="G62" s="50">
        <v>0</v>
      </c>
      <c r="H62" s="50">
        <v>0</v>
      </c>
      <c r="I62" s="50">
        <v>0</v>
      </c>
      <c r="J62" s="50">
        <v>0</v>
      </c>
      <c r="K62" s="50">
        <v>0</v>
      </c>
      <c r="L62" s="50">
        <v>-33721</v>
      </c>
      <c r="M62" s="36">
        <f>SUM(B62:L62)</f>
        <v>138366</v>
      </c>
      <c r="N62" s="39"/>
    </row>
    <row r="63" spans="1:14" s="44" customFormat="1" ht="12.75">
      <c r="A63" s="23" t="s">
        <v>12</v>
      </c>
      <c r="B63" s="29">
        <f aca="true" t="shared" si="6" ref="B63:M63">B61-B62</f>
        <v>0</v>
      </c>
      <c r="C63" s="29">
        <f t="shared" si="6"/>
        <v>0</v>
      </c>
      <c r="D63" s="29">
        <f t="shared" si="6"/>
        <v>104518</v>
      </c>
      <c r="E63" s="29">
        <f t="shared" si="6"/>
        <v>341349</v>
      </c>
      <c r="F63" s="29">
        <f t="shared" si="6"/>
        <v>0</v>
      </c>
      <c r="G63" s="29">
        <f t="shared" si="6"/>
        <v>0</v>
      </c>
      <c r="H63" s="29">
        <f t="shared" si="6"/>
        <v>0</v>
      </c>
      <c r="I63" s="29">
        <f t="shared" si="6"/>
        <v>0</v>
      </c>
      <c r="J63" s="29">
        <f t="shared" si="6"/>
        <v>0</v>
      </c>
      <c r="K63" s="29">
        <f t="shared" si="6"/>
        <v>0</v>
      </c>
      <c r="L63" s="29">
        <f t="shared" si="6"/>
        <v>12278</v>
      </c>
      <c r="M63" s="42">
        <f t="shared" si="6"/>
        <v>458145</v>
      </c>
      <c r="N63" s="39"/>
    </row>
    <row r="64" spans="1:14" s="1" customFormat="1" ht="12.75">
      <c r="A64" s="23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8"/>
      <c r="M64" s="33"/>
      <c r="N64" s="39"/>
    </row>
    <row r="65" spans="1:14" s="6" customFormat="1" ht="15">
      <c r="A65" s="21" t="s">
        <v>16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10"/>
      <c r="M65" s="33"/>
      <c r="N65" s="39"/>
    </row>
    <row r="66" spans="1:14" s="1" customFormat="1" ht="15" customHeight="1">
      <c r="A66" s="23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8"/>
      <c r="M66" s="33"/>
      <c r="N66" s="39"/>
    </row>
    <row r="67" spans="1:14" s="40" customFormat="1" ht="12.75">
      <c r="A67" s="23" t="s">
        <v>27</v>
      </c>
      <c r="B67" s="29">
        <v>0</v>
      </c>
      <c r="C67" s="29">
        <v>478164</v>
      </c>
      <c r="D67" s="29">
        <v>154333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-545194</v>
      </c>
      <c r="M67" s="38">
        <f>SUM(B67:L67)</f>
        <v>87303</v>
      </c>
      <c r="N67" s="39"/>
    </row>
    <row r="68" spans="1:14" s="1" customFormat="1" ht="12.75">
      <c r="A68" s="47" t="s">
        <v>28</v>
      </c>
      <c r="B68" s="18">
        <v>0</v>
      </c>
      <c r="C68" s="18">
        <v>256718</v>
      </c>
      <c r="D68" s="18">
        <v>125132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-237066</v>
      </c>
      <c r="M68" s="36">
        <f>SUM(B68:L68)</f>
        <v>144784</v>
      </c>
      <c r="N68" s="14"/>
    </row>
    <row r="69" spans="1:14" s="1" customFormat="1" ht="12.75">
      <c r="A69" s="23" t="s">
        <v>11</v>
      </c>
      <c r="B69" s="55">
        <v>0</v>
      </c>
      <c r="C69" s="55">
        <f>SUM(C67:C68)</f>
        <v>734882</v>
      </c>
      <c r="D69" s="55">
        <f>SUM(D67:D68)</f>
        <v>279465</v>
      </c>
      <c r="E69" s="55">
        <v>0</v>
      </c>
      <c r="F69" s="55">
        <v>0</v>
      </c>
      <c r="G69" s="55">
        <v>0</v>
      </c>
      <c r="H69" s="55">
        <v>0</v>
      </c>
      <c r="I69" s="55">
        <v>0</v>
      </c>
      <c r="J69" s="55">
        <v>0</v>
      </c>
      <c r="K69" s="55">
        <v>0</v>
      </c>
      <c r="L69" s="55">
        <f>SUM(L67:L68)</f>
        <v>-782260</v>
      </c>
      <c r="M69" s="56">
        <f>SUM(B69:L69)</f>
        <v>232087</v>
      </c>
      <c r="N69" s="14"/>
    </row>
    <row r="70" spans="1:14" s="1" customFormat="1" ht="12.75">
      <c r="A70" s="47" t="s">
        <v>23</v>
      </c>
      <c r="B70" s="50">
        <v>0</v>
      </c>
      <c r="C70" s="50">
        <v>755447</v>
      </c>
      <c r="D70" s="50">
        <v>38983</v>
      </c>
      <c r="E70" s="50">
        <v>0</v>
      </c>
      <c r="F70" s="50">
        <v>0</v>
      </c>
      <c r="G70" s="50">
        <v>0</v>
      </c>
      <c r="H70" s="50">
        <v>0</v>
      </c>
      <c r="I70" s="50">
        <v>0</v>
      </c>
      <c r="J70" s="50">
        <v>0</v>
      </c>
      <c r="K70" s="50">
        <v>0</v>
      </c>
      <c r="L70" s="50">
        <v>-758793</v>
      </c>
      <c r="M70" s="36">
        <f>SUM(B70:L70)</f>
        <v>35637</v>
      </c>
      <c r="N70" s="14"/>
    </row>
    <row r="71" spans="1:14" s="40" customFormat="1" ht="12.75">
      <c r="A71" s="23" t="s">
        <v>12</v>
      </c>
      <c r="B71" s="29">
        <f aca="true" t="shared" si="7" ref="B71:M71">B69-B70</f>
        <v>0</v>
      </c>
      <c r="C71" s="29">
        <f t="shared" si="7"/>
        <v>-20565</v>
      </c>
      <c r="D71" s="29">
        <f t="shared" si="7"/>
        <v>240482</v>
      </c>
      <c r="E71" s="29">
        <f t="shared" si="7"/>
        <v>0</v>
      </c>
      <c r="F71" s="29">
        <f t="shared" si="7"/>
        <v>0</v>
      </c>
      <c r="G71" s="29">
        <f t="shared" si="7"/>
        <v>0</v>
      </c>
      <c r="H71" s="29">
        <f t="shared" si="7"/>
        <v>0</v>
      </c>
      <c r="I71" s="29">
        <f t="shared" si="7"/>
        <v>0</v>
      </c>
      <c r="J71" s="29">
        <f t="shared" si="7"/>
        <v>0</v>
      </c>
      <c r="K71" s="29">
        <f t="shared" si="7"/>
        <v>0</v>
      </c>
      <c r="L71" s="29">
        <f t="shared" si="7"/>
        <v>-23467</v>
      </c>
      <c r="M71" s="42">
        <f t="shared" si="7"/>
        <v>196450</v>
      </c>
      <c r="N71" s="14"/>
    </row>
    <row r="72" spans="1:14" s="1" customFormat="1" ht="12.75">
      <c r="A72" s="23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34"/>
    </row>
    <row r="73" spans="1:14" s="1" customFormat="1" ht="15">
      <c r="A73" s="59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60"/>
      <c r="M73" s="61"/>
      <c r="N73" s="14"/>
    </row>
    <row r="74" spans="1:14" s="41" customFormat="1" ht="15.75" thickBot="1">
      <c r="A74" s="46" t="s">
        <v>26</v>
      </c>
      <c r="B74" s="52">
        <f aca="true" t="shared" si="8" ref="B74:L74">B71+B63+B54+B40+B32+B23+B15</f>
        <v>444597</v>
      </c>
      <c r="C74" s="52">
        <f t="shared" si="8"/>
        <v>-20565</v>
      </c>
      <c r="D74" s="52">
        <f t="shared" si="8"/>
        <v>3965873</v>
      </c>
      <c r="E74" s="52">
        <f t="shared" si="8"/>
        <v>1412031</v>
      </c>
      <c r="F74" s="52">
        <f t="shared" si="8"/>
        <v>3327909</v>
      </c>
      <c r="G74" s="52">
        <f t="shared" si="8"/>
        <v>1389405</v>
      </c>
      <c r="H74" s="52">
        <f t="shared" si="8"/>
        <v>3512956</v>
      </c>
      <c r="I74" s="52">
        <f t="shared" si="8"/>
        <v>3139057</v>
      </c>
      <c r="J74" s="52">
        <f t="shared" si="8"/>
        <v>3963401</v>
      </c>
      <c r="K74" s="52">
        <f t="shared" si="8"/>
        <v>2678</v>
      </c>
      <c r="L74" s="52">
        <f t="shared" si="8"/>
        <v>0</v>
      </c>
      <c r="M74" s="52">
        <f>SUM(B74:L74)</f>
        <v>21137342</v>
      </c>
      <c r="N74" s="53">
        <f>N71+N63+N54+N40+N32+N23+N15</f>
        <v>0</v>
      </c>
    </row>
    <row r="75" spans="2:14" s="15" customFormat="1" ht="12.75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8"/>
    </row>
    <row r="76" spans="2:14" s="8" customFormat="1" ht="12.75">
      <c r="B76" s="57"/>
      <c r="J76"/>
      <c r="K76"/>
      <c r="L76"/>
      <c r="M76"/>
      <c r="N76"/>
    </row>
    <row r="77" spans="2:14" s="15" customFormat="1" ht="12.75">
      <c r="B77" s="57"/>
      <c r="M77" s="33"/>
      <c r="N77" s="9"/>
    </row>
    <row r="78" spans="2:14" s="18" customFormat="1" ht="12.75">
      <c r="B78" s="57"/>
      <c r="C78" s="8"/>
      <c r="D78" s="8"/>
      <c r="E78" s="8"/>
      <c r="F78" s="8"/>
      <c r="G78" s="8"/>
      <c r="H78" s="8"/>
      <c r="I78" s="8"/>
      <c r="J78" s="8"/>
      <c r="K78" s="8"/>
      <c r="L78" s="8"/>
      <c r="M78" s="15"/>
      <c r="N78" s="8"/>
    </row>
    <row r="79" spans="2:14" ht="12.75"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33"/>
      <c r="N79" s="9"/>
    </row>
    <row r="80" spans="2:14" ht="12.75">
      <c r="B80" s="15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5"/>
      <c r="N80" s="18"/>
    </row>
    <row r="81" spans="2:14" ht="12.75">
      <c r="B81" s="15"/>
      <c r="M81" s="36"/>
      <c r="N81" s="1"/>
    </row>
    <row r="82" spans="2:14" ht="12.75">
      <c r="B82" s="15"/>
      <c r="L82" s="1"/>
      <c r="N82" s="1"/>
    </row>
    <row r="83" spans="2:13" ht="12.75">
      <c r="B83" s="15"/>
      <c r="L83" s="1"/>
      <c r="M83" s="37"/>
    </row>
    <row r="84" spans="2:13" ht="12.75">
      <c r="B84" s="1"/>
      <c r="C84" s="1"/>
      <c r="D84" s="1"/>
      <c r="E84" s="1"/>
      <c r="F84" s="1"/>
      <c r="G84" s="1"/>
      <c r="H84" s="1"/>
      <c r="I84" s="1"/>
      <c r="J84" s="1"/>
      <c r="K84" s="1"/>
      <c r="M84" s="37"/>
    </row>
    <row r="85" spans="2:11" ht="12.75"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2:11" ht="12.75">
      <c r="B86" s="1"/>
      <c r="C86" s="1"/>
      <c r="D86" s="1"/>
      <c r="E86" s="1"/>
      <c r="F86" s="1"/>
      <c r="G86" s="1"/>
      <c r="H86" s="1"/>
      <c r="I86" s="1"/>
      <c r="J86" s="1"/>
      <c r="K86" s="1"/>
    </row>
  </sheetData>
  <mergeCells count="6">
    <mergeCell ref="A43:N43"/>
    <mergeCell ref="A44:N44"/>
    <mergeCell ref="A1:N1"/>
    <mergeCell ref="A2:N2"/>
    <mergeCell ref="A3:N3"/>
    <mergeCell ref="A42:N42"/>
  </mergeCells>
  <printOptions horizontalCentered="1"/>
  <pageMargins left="0.75" right="0.75" top="1" bottom="1" header="1" footer="0.5"/>
  <pageSetup horizontalDpi="600" verticalDpi="600" orientation="landscape" scale="65" r:id="rId1"/>
  <rowBreaks count="1" manualBreakCount="1">
    <brk id="4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86"/>
  <sheetViews>
    <sheetView workbookViewId="0" topLeftCell="A1">
      <selection activeCell="A1" sqref="A1:N1"/>
    </sheetView>
  </sheetViews>
  <sheetFormatPr defaultColWidth="9.140625" defaultRowHeight="12.75"/>
  <cols>
    <col min="1" max="1" width="39.28125" style="0" customWidth="1"/>
    <col min="2" max="2" width="11.00390625" style="0" bestFit="1" customWidth="1"/>
    <col min="3" max="3" width="10.8515625" style="0" customWidth="1"/>
    <col min="4" max="7" width="12.7109375" style="0" bestFit="1" customWidth="1"/>
    <col min="8" max="8" width="12.7109375" style="0" customWidth="1"/>
    <col min="9" max="10" width="12.7109375" style="0" bestFit="1" customWidth="1"/>
    <col min="11" max="11" width="12.7109375" style="0" customWidth="1"/>
    <col min="12" max="12" width="12.421875" style="0" bestFit="1" customWidth="1"/>
    <col min="13" max="13" width="13.8515625" style="24" bestFit="1" customWidth="1"/>
    <col min="14" max="14" width="1.28515625" style="0" customWidth="1"/>
    <col min="15" max="15" width="1.7109375" style="0" customWidth="1"/>
  </cols>
  <sheetData>
    <row r="1" spans="1:14" ht="18">
      <c r="A1" s="69" t="s">
        <v>10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18">
      <c r="A2" s="69" t="s">
        <v>30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18">
      <c r="A3" s="69" t="s">
        <v>32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14" s="2" customFormat="1" ht="15.75">
      <c r="A4" s="54"/>
      <c r="B4" s="5"/>
      <c r="C4" s="5"/>
      <c r="D4" s="62"/>
      <c r="E4" s="5"/>
      <c r="F4" s="5"/>
      <c r="G4" s="5"/>
      <c r="H4" s="62" t="s">
        <v>29</v>
      </c>
      <c r="I4" s="5"/>
      <c r="J4" s="5"/>
      <c r="K4" s="62" t="s">
        <v>29</v>
      </c>
      <c r="L4" s="5"/>
      <c r="M4" s="62" t="s">
        <v>29</v>
      </c>
      <c r="N4" s="5"/>
    </row>
    <row r="5" spans="1:14" s="4" customFormat="1" ht="12.75">
      <c r="A5" s="16" t="s">
        <v>9</v>
      </c>
      <c r="B5" s="17" t="s">
        <v>22</v>
      </c>
      <c r="C5" s="17" t="s">
        <v>0</v>
      </c>
      <c r="D5" s="17" t="s">
        <v>1</v>
      </c>
      <c r="E5" s="17" t="s">
        <v>2</v>
      </c>
      <c r="F5" s="17" t="s">
        <v>3</v>
      </c>
      <c r="G5" s="17" t="s">
        <v>4</v>
      </c>
      <c r="H5" s="17" t="s">
        <v>5</v>
      </c>
      <c r="I5" s="17" t="s">
        <v>6</v>
      </c>
      <c r="J5" s="17" t="s">
        <v>25</v>
      </c>
      <c r="K5" s="17" t="s">
        <v>24</v>
      </c>
      <c r="L5" s="17" t="s">
        <v>7</v>
      </c>
      <c r="M5" s="17" t="s">
        <v>8</v>
      </c>
      <c r="N5" s="17"/>
    </row>
    <row r="6" s="2" customFormat="1" ht="13.5" thickBot="1"/>
    <row r="7" spans="1:14" s="37" customFormat="1" ht="15">
      <c r="A7" s="22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64"/>
    </row>
    <row r="8" spans="1:14" s="37" customFormat="1" ht="15">
      <c r="A8" s="21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65"/>
    </row>
    <row r="9" spans="1:14" s="6" customFormat="1" ht="15">
      <c r="A9" s="21" t="s">
        <v>13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3"/>
    </row>
    <row r="10" spans="1:14" s="37" customFormat="1" ht="12.75">
      <c r="A10" s="2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13"/>
    </row>
    <row r="11" spans="1:14" s="66" customFormat="1" ht="12.75">
      <c r="A11" s="23" t="s">
        <v>27</v>
      </c>
      <c r="B11" s="29">
        <v>122532</v>
      </c>
      <c r="C11" s="29">
        <v>0</v>
      </c>
      <c r="D11" s="29">
        <v>185833</v>
      </c>
      <c r="E11" s="29">
        <v>0</v>
      </c>
      <c r="F11" s="29">
        <v>0</v>
      </c>
      <c r="G11" s="29">
        <v>422719</v>
      </c>
      <c r="H11" s="29">
        <v>905133</v>
      </c>
      <c r="I11" s="29">
        <v>0</v>
      </c>
      <c r="J11" s="29">
        <v>0</v>
      </c>
      <c r="K11" s="29">
        <v>0</v>
      </c>
      <c r="L11" s="29">
        <v>-223292</v>
      </c>
      <c r="M11" s="38">
        <f>SUM(B11:L11)</f>
        <v>1412925</v>
      </c>
      <c r="N11" s="13"/>
    </row>
    <row r="12" spans="1:14" s="58" customFormat="1" ht="12.75">
      <c r="A12" s="47" t="s">
        <v>28</v>
      </c>
      <c r="B12" s="48">
        <v>78200</v>
      </c>
      <c r="C12" s="36">
        <v>0</v>
      </c>
      <c r="D12" s="48">
        <v>501518</v>
      </c>
      <c r="E12" s="48">
        <v>0</v>
      </c>
      <c r="F12" s="36">
        <v>0</v>
      </c>
      <c r="G12" s="48">
        <v>1072858</v>
      </c>
      <c r="H12" s="48">
        <v>2491553</v>
      </c>
      <c r="I12" s="36">
        <v>0</v>
      </c>
      <c r="J12" s="36">
        <v>0</v>
      </c>
      <c r="K12" s="36">
        <v>0</v>
      </c>
      <c r="L12" s="36">
        <v>42388</v>
      </c>
      <c r="M12" s="36">
        <f>SUM(B12:L12)</f>
        <v>4186517</v>
      </c>
      <c r="N12" s="13"/>
    </row>
    <row r="13" spans="1:14" s="58" customFormat="1" ht="12.75">
      <c r="A13" s="23" t="s">
        <v>11</v>
      </c>
      <c r="B13" s="42">
        <f>SUM(B11:B12)</f>
        <v>200732</v>
      </c>
      <c r="C13" s="56">
        <f aca="true" t="shared" si="0" ref="C13:L13">SUM(C11:C12)</f>
        <v>0</v>
      </c>
      <c r="D13" s="42">
        <f t="shared" si="0"/>
        <v>687351</v>
      </c>
      <c r="E13" s="42">
        <f t="shared" si="0"/>
        <v>0</v>
      </c>
      <c r="F13" s="56">
        <f t="shared" si="0"/>
        <v>0</v>
      </c>
      <c r="G13" s="42">
        <f t="shared" si="0"/>
        <v>1495577</v>
      </c>
      <c r="H13" s="42">
        <f t="shared" si="0"/>
        <v>3396686</v>
      </c>
      <c r="I13" s="42">
        <f t="shared" si="0"/>
        <v>0</v>
      </c>
      <c r="J13" s="42">
        <f t="shared" si="0"/>
        <v>0</v>
      </c>
      <c r="K13" s="42">
        <f t="shared" si="0"/>
        <v>0</v>
      </c>
      <c r="L13" s="56">
        <f t="shared" si="0"/>
        <v>-180904</v>
      </c>
      <c r="M13" s="56">
        <f>SUM(B13:L13)</f>
        <v>5599442</v>
      </c>
      <c r="N13" s="13"/>
    </row>
    <row r="14" spans="1:14" s="58" customFormat="1" ht="12.75">
      <c r="A14" s="47" t="s">
        <v>23</v>
      </c>
      <c r="B14" s="50">
        <v>3661</v>
      </c>
      <c r="C14" s="50">
        <v>0</v>
      </c>
      <c r="D14" s="50">
        <v>28942</v>
      </c>
      <c r="E14" s="50">
        <v>0</v>
      </c>
      <c r="F14" s="50">
        <v>0</v>
      </c>
      <c r="G14" s="50">
        <v>262291</v>
      </c>
      <c r="H14" s="50">
        <v>431325</v>
      </c>
      <c r="I14" s="50">
        <v>0</v>
      </c>
      <c r="J14" s="50">
        <v>0</v>
      </c>
      <c r="K14" s="50">
        <v>0</v>
      </c>
      <c r="L14" s="50">
        <v>-385106</v>
      </c>
      <c r="M14" s="36">
        <f>SUM(B14:L14)</f>
        <v>341113</v>
      </c>
      <c r="N14" s="13"/>
    </row>
    <row r="15" spans="1:14" s="66" customFormat="1" ht="12.75">
      <c r="A15" s="23" t="s">
        <v>12</v>
      </c>
      <c r="B15" s="29">
        <f>B13-B14</f>
        <v>197071</v>
      </c>
      <c r="C15" s="29">
        <f aca="true" t="shared" si="1" ref="C15:M15">C13-C14</f>
        <v>0</v>
      </c>
      <c r="D15" s="29">
        <f t="shared" si="1"/>
        <v>658409</v>
      </c>
      <c r="E15" s="29">
        <f t="shared" si="1"/>
        <v>0</v>
      </c>
      <c r="F15" s="29">
        <f t="shared" si="1"/>
        <v>0</v>
      </c>
      <c r="G15" s="29">
        <f t="shared" si="1"/>
        <v>1233286</v>
      </c>
      <c r="H15" s="29">
        <f t="shared" si="1"/>
        <v>2965361</v>
      </c>
      <c r="I15" s="29">
        <f t="shared" si="1"/>
        <v>0</v>
      </c>
      <c r="J15" s="29">
        <f t="shared" si="1"/>
        <v>0</v>
      </c>
      <c r="K15" s="29">
        <f t="shared" si="1"/>
        <v>0</v>
      </c>
      <c r="L15" s="29">
        <f t="shared" si="1"/>
        <v>204202</v>
      </c>
      <c r="M15" s="42">
        <f t="shared" si="1"/>
        <v>5258329</v>
      </c>
      <c r="N15" s="13"/>
    </row>
    <row r="16" spans="1:14" s="37" customFormat="1" ht="12.75">
      <c r="A16" s="23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33"/>
      <c r="M16" s="33"/>
      <c r="N16" s="13"/>
    </row>
    <row r="17" spans="1:14" s="37" customFormat="1" ht="15">
      <c r="A17" s="21" t="s">
        <v>18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3"/>
      <c r="M17" s="33"/>
      <c r="N17" s="13"/>
    </row>
    <row r="18" spans="1:14" s="37" customFormat="1" ht="12.75">
      <c r="A18" s="23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3"/>
      <c r="M18" s="33"/>
      <c r="N18" s="13"/>
    </row>
    <row r="19" spans="1:14" s="66" customFormat="1" ht="12.75">
      <c r="A19" s="23" t="s">
        <v>27</v>
      </c>
      <c r="B19" s="29">
        <v>0</v>
      </c>
      <c r="C19" s="29">
        <v>0</v>
      </c>
      <c r="D19" s="29">
        <v>48526</v>
      </c>
      <c r="E19" s="29">
        <v>0</v>
      </c>
      <c r="F19" s="29">
        <v>210326</v>
      </c>
      <c r="G19" s="29">
        <v>0</v>
      </c>
      <c r="H19" s="29">
        <v>89526</v>
      </c>
      <c r="I19" s="29">
        <v>0</v>
      </c>
      <c r="J19" s="29">
        <v>0</v>
      </c>
      <c r="K19" s="29">
        <v>0</v>
      </c>
      <c r="L19" s="29">
        <v>-80938</v>
      </c>
      <c r="M19" s="38">
        <f>SUM(B19:L19)</f>
        <v>267440</v>
      </c>
      <c r="N19" s="13"/>
    </row>
    <row r="20" spans="1:14" s="58" customFormat="1" ht="12.75">
      <c r="A20" s="47" t="s">
        <v>28</v>
      </c>
      <c r="B20" s="48">
        <v>231369</v>
      </c>
      <c r="C20" s="36">
        <v>0</v>
      </c>
      <c r="D20" s="48">
        <v>1153873</v>
      </c>
      <c r="E20" s="36">
        <v>0</v>
      </c>
      <c r="F20" s="36">
        <v>3902129</v>
      </c>
      <c r="G20" s="48">
        <v>0</v>
      </c>
      <c r="H20" s="48">
        <v>248347</v>
      </c>
      <c r="I20" s="36">
        <v>0</v>
      </c>
      <c r="J20" s="36">
        <v>0</v>
      </c>
      <c r="K20" s="36">
        <v>0</v>
      </c>
      <c r="L20" s="36">
        <v>8000</v>
      </c>
      <c r="M20" s="36">
        <f>SUM(B20:L20)</f>
        <v>5543718</v>
      </c>
      <c r="N20" s="13"/>
    </row>
    <row r="21" spans="1:14" s="58" customFormat="1" ht="12.75">
      <c r="A21" s="23" t="s">
        <v>11</v>
      </c>
      <c r="B21" s="42">
        <f>SUM(B19:B20)</f>
        <v>231369</v>
      </c>
      <c r="C21" s="56">
        <f aca="true" t="shared" si="2" ref="C21:L21">SUM(C19:C20)</f>
        <v>0</v>
      </c>
      <c r="D21" s="42">
        <f t="shared" si="2"/>
        <v>1202399</v>
      </c>
      <c r="E21" s="56">
        <f t="shared" si="2"/>
        <v>0</v>
      </c>
      <c r="F21" s="42">
        <f t="shared" si="2"/>
        <v>4112455</v>
      </c>
      <c r="G21" s="42">
        <f t="shared" si="2"/>
        <v>0</v>
      </c>
      <c r="H21" s="42">
        <f t="shared" si="2"/>
        <v>337873</v>
      </c>
      <c r="I21" s="56">
        <f t="shared" si="2"/>
        <v>0</v>
      </c>
      <c r="J21" s="56">
        <f t="shared" si="2"/>
        <v>0</v>
      </c>
      <c r="K21" s="56">
        <f t="shared" si="2"/>
        <v>0</v>
      </c>
      <c r="L21" s="56">
        <f t="shared" si="2"/>
        <v>-72938</v>
      </c>
      <c r="M21" s="56">
        <f>SUM(B21:L21)</f>
        <v>5811158</v>
      </c>
      <c r="N21" s="13"/>
    </row>
    <row r="22" spans="1:14" s="58" customFormat="1" ht="12.75">
      <c r="A22" s="47" t="s">
        <v>23</v>
      </c>
      <c r="B22" s="50">
        <v>0</v>
      </c>
      <c r="C22" s="50">
        <v>0</v>
      </c>
      <c r="D22" s="50">
        <v>267</v>
      </c>
      <c r="E22" s="50">
        <v>0</v>
      </c>
      <c r="F22" s="50">
        <v>70096</v>
      </c>
      <c r="G22" s="50">
        <v>0</v>
      </c>
      <c r="H22" s="50">
        <v>71767</v>
      </c>
      <c r="I22" s="50">
        <v>0</v>
      </c>
      <c r="J22" s="50">
        <v>0</v>
      </c>
      <c r="K22" s="50">
        <v>0</v>
      </c>
      <c r="L22" s="50">
        <v>-50571</v>
      </c>
      <c r="M22" s="36">
        <f>SUM(B22:L22)</f>
        <v>91559</v>
      </c>
      <c r="N22" s="13"/>
    </row>
    <row r="23" spans="1:14" s="66" customFormat="1" ht="12.75">
      <c r="A23" s="23" t="s">
        <v>12</v>
      </c>
      <c r="B23" s="29">
        <f>B21-B22</f>
        <v>231369</v>
      </c>
      <c r="C23" s="29">
        <f aca="true" t="shared" si="3" ref="C23:M23">C21-C22</f>
        <v>0</v>
      </c>
      <c r="D23" s="29">
        <f t="shared" si="3"/>
        <v>1202132</v>
      </c>
      <c r="E23" s="29">
        <f t="shared" si="3"/>
        <v>0</v>
      </c>
      <c r="F23" s="29">
        <f t="shared" si="3"/>
        <v>4042359</v>
      </c>
      <c r="G23" s="29">
        <f t="shared" si="3"/>
        <v>0</v>
      </c>
      <c r="H23" s="29">
        <f t="shared" si="3"/>
        <v>266106</v>
      </c>
      <c r="I23" s="29">
        <f t="shared" si="3"/>
        <v>0</v>
      </c>
      <c r="J23" s="29">
        <f t="shared" si="3"/>
        <v>0</v>
      </c>
      <c r="K23" s="29">
        <f t="shared" si="3"/>
        <v>0</v>
      </c>
      <c r="L23" s="29">
        <f t="shared" si="3"/>
        <v>-22367</v>
      </c>
      <c r="M23" s="42">
        <f t="shared" si="3"/>
        <v>5719599</v>
      </c>
      <c r="N23" s="13"/>
    </row>
    <row r="24" spans="1:14" s="37" customFormat="1" ht="12.75">
      <c r="A24" s="23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33"/>
      <c r="M24" s="33"/>
      <c r="N24" s="13"/>
    </row>
    <row r="25" spans="1:14" s="37" customFormat="1" ht="15">
      <c r="A25" s="21" t="s">
        <v>17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3"/>
      <c r="M25" s="33"/>
      <c r="N25" s="13"/>
    </row>
    <row r="26" spans="1:14" s="37" customFormat="1" ht="15">
      <c r="A26" s="21" t="s">
        <v>19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3"/>
      <c r="M26" s="33"/>
      <c r="N26" s="13"/>
    </row>
    <row r="27" spans="1:14" s="6" customFormat="1" ht="12.75">
      <c r="A27" s="23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3"/>
      <c r="M27" s="33"/>
      <c r="N27" s="13"/>
    </row>
    <row r="28" spans="1:14" s="66" customFormat="1" ht="12.75">
      <c r="A28" s="23" t="s">
        <v>27</v>
      </c>
      <c r="B28" s="29">
        <v>0</v>
      </c>
      <c r="C28" s="29">
        <v>0</v>
      </c>
      <c r="D28" s="29">
        <v>905213</v>
      </c>
      <c r="E28" s="29">
        <v>0</v>
      </c>
      <c r="F28" s="29">
        <v>0</v>
      </c>
      <c r="G28" s="29">
        <v>0</v>
      </c>
      <c r="H28" s="29">
        <v>13398</v>
      </c>
      <c r="I28" s="29">
        <v>0</v>
      </c>
      <c r="J28" s="29">
        <v>0</v>
      </c>
      <c r="K28" s="29">
        <v>0</v>
      </c>
      <c r="L28" s="29">
        <v>-314661</v>
      </c>
      <c r="M28" s="38">
        <f>SUM(B28:L28)</f>
        <v>603950</v>
      </c>
      <c r="N28" s="13"/>
    </row>
    <row r="29" spans="1:14" s="37" customFormat="1" ht="12.75">
      <c r="A29" s="47" t="s">
        <v>28</v>
      </c>
      <c r="B29" s="36">
        <v>0</v>
      </c>
      <c r="C29" s="36">
        <v>0</v>
      </c>
      <c r="D29" s="36">
        <v>1015310</v>
      </c>
      <c r="E29" s="36">
        <v>0</v>
      </c>
      <c r="F29" s="36">
        <v>0</v>
      </c>
      <c r="G29" s="36">
        <v>0</v>
      </c>
      <c r="H29" s="36">
        <v>37165</v>
      </c>
      <c r="I29" s="36">
        <v>0</v>
      </c>
      <c r="J29" s="36">
        <v>0</v>
      </c>
      <c r="K29" s="36">
        <v>0</v>
      </c>
      <c r="L29" s="36">
        <v>111310</v>
      </c>
      <c r="M29" s="36">
        <f>SUM(B29:L29)</f>
        <v>1163785</v>
      </c>
      <c r="N29" s="13"/>
    </row>
    <row r="30" spans="1:14" s="37" customFormat="1" ht="12.75">
      <c r="A30" s="23" t="s">
        <v>11</v>
      </c>
      <c r="B30" s="56">
        <f>SUM(B28:B29)</f>
        <v>0</v>
      </c>
      <c r="C30" s="56">
        <f aca="true" t="shared" si="4" ref="C30:L30">SUM(C28:C29)</f>
        <v>0</v>
      </c>
      <c r="D30" s="56">
        <f t="shared" si="4"/>
        <v>1920523</v>
      </c>
      <c r="E30" s="56">
        <f t="shared" si="4"/>
        <v>0</v>
      </c>
      <c r="F30" s="56">
        <f t="shared" si="4"/>
        <v>0</v>
      </c>
      <c r="G30" s="56">
        <f t="shared" si="4"/>
        <v>0</v>
      </c>
      <c r="H30" s="56">
        <f t="shared" si="4"/>
        <v>50563</v>
      </c>
      <c r="I30" s="56">
        <f t="shared" si="4"/>
        <v>0</v>
      </c>
      <c r="J30" s="56">
        <f t="shared" si="4"/>
        <v>0</v>
      </c>
      <c r="K30" s="56">
        <f t="shared" si="4"/>
        <v>0</v>
      </c>
      <c r="L30" s="56">
        <f t="shared" si="4"/>
        <v>-203351</v>
      </c>
      <c r="M30" s="56">
        <f>SUM(B30:L30)</f>
        <v>1767735</v>
      </c>
      <c r="N30" s="13"/>
    </row>
    <row r="31" spans="1:14" s="37" customFormat="1" ht="12.75">
      <c r="A31" s="47" t="s">
        <v>23</v>
      </c>
      <c r="B31" s="50">
        <v>0</v>
      </c>
      <c r="C31" s="50">
        <v>0</v>
      </c>
      <c r="D31" s="50">
        <v>322591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-8213</v>
      </c>
      <c r="M31" s="36">
        <f>SUM(B31:L31)</f>
        <v>314378</v>
      </c>
      <c r="N31" s="13"/>
    </row>
    <row r="32" spans="1:14" s="66" customFormat="1" ht="12.75">
      <c r="A32" s="23" t="s">
        <v>12</v>
      </c>
      <c r="B32" s="29">
        <f aca="true" t="shared" si="5" ref="B32:M32">B30-B31</f>
        <v>0</v>
      </c>
      <c r="C32" s="29">
        <f t="shared" si="5"/>
        <v>0</v>
      </c>
      <c r="D32" s="29">
        <f t="shared" si="5"/>
        <v>1597932</v>
      </c>
      <c r="E32" s="29">
        <f t="shared" si="5"/>
        <v>0</v>
      </c>
      <c r="F32" s="29">
        <f t="shared" si="5"/>
        <v>0</v>
      </c>
      <c r="G32" s="29">
        <f t="shared" si="5"/>
        <v>0</v>
      </c>
      <c r="H32" s="29">
        <f t="shared" si="5"/>
        <v>50563</v>
      </c>
      <c r="I32" s="29">
        <f t="shared" si="5"/>
        <v>0</v>
      </c>
      <c r="J32" s="29">
        <f t="shared" si="5"/>
        <v>0</v>
      </c>
      <c r="K32" s="29">
        <f t="shared" si="5"/>
        <v>0</v>
      </c>
      <c r="L32" s="29">
        <f t="shared" si="5"/>
        <v>-195138</v>
      </c>
      <c r="M32" s="42">
        <f t="shared" si="5"/>
        <v>1453357</v>
      </c>
      <c r="N32" s="13"/>
    </row>
    <row r="33" spans="1:14" s="37" customFormat="1" ht="12.75">
      <c r="A33" s="23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33"/>
      <c r="M33" s="33"/>
      <c r="N33" s="13"/>
    </row>
    <row r="34" spans="1:14" s="37" customFormat="1" ht="15">
      <c r="A34" s="21" t="s">
        <v>14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3"/>
      <c r="M34" s="33"/>
      <c r="N34" s="13"/>
    </row>
    <row r="35" spans="1:14" s="37" customFormat="1" ht="12.75">
      <c r="A35" s="23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3"/>
      <c r="M35" s="33"/>
      <c r="N35" s="13"/>
    </row>
    <row r="36" spans="1:14" s="66" customFormat="1" ht="12.75">
      <c r="A36" s="23" t="s">
        <v>27</v>
      </c>
      <c r="B36" s="29">
        <v>0</v>
      </c>
      <c r="C36" s="29">
        <v>0</v>
      </c>
      <c r="D36" s="29">
        <v>46086</v>
      </c>
      <c r="E36" s="29">
        <v>0</v>
      </c>
      <c r="F36" s="29">
        <v>0</v>
      </c>
      <c r="G36" s="29">
        <v>0</v>
      </c>
      <c r="H36" s="29">
        <v>0</v>
      </c>
      <c r="I36" s="29">
        <v>855357</v>
      </c>
      <c r="J36" s="29">
        <v>0</v>
      </c>
      <c r="K36" s="29">
        <v>0</v>
      </c>
      <c r="L36" s="29">
        <v>-110776</v>
      </c>
      <c r="M36" s="38">
        <f>SUM(B36:L36)</f>
        <v>790667</v>
      </c>
      <c r="N36" s="13"/>
    </row>
    <row r="37" spans="1:14" s="6" customFormat="1" ht="12.75">
      <c r="A37" s="47" t="s">
        <v>28</v>
      </c>
      <c r="B37" s="36">
        <v>0</v>
      </c>
      <c r="C37" s="36">
        <v>0</v>
      </c>
      <c r="D37" s="36">
        <v>101997</v>
      </c>
      <c r="E37" s="36">
        <v>0</v>
      </c>
      <c r="F37" s="36">
        <v>0</v>
      </c>
      <c r="G37" s="36">
        <v>0</v>
      </c>
      <c r="H37" s="36">
        <v>0</v>
      </c>
      <c r="I37" s="36">
        <v>2599122</v>
      </c>
      <c r="J37" s="36">
        <v>0</v>
      </c>
      <c r="K37" s="36">
        <v>0</v>
      </c>
      <c r="L37" s="36">
        <v>27211</v>
      </c>
      <c r="M37" s="36">
        <f>SUM(B37:L37)</f>
        <v>2728330</v>
      </c>
      <c r="N37" s="13"/>
    </row>
    <row r="38" spans="1:14" s="6" customFormat="1" ht="12.75">
      <c r="A38" s="23" t="s">
        <v>11</v>
      </c>
      <c r="B38" s="56">
        <f>SUM(B36:B37)</f>
        <v>0</v>
      </c>
      <c r="C38" s="56">
        <f aca="true" t="shared" si="6" ref="C38:L38">SUM(C36:C37)</f>
        <v>0</v>
      </c>
      <c r="D38" s="56">
        <f t="shared" si="6"/>
        <v>148083</v>
      </c>
      <c r="E38" s="56">
        <f t="shared" si="6"/>
        <v>0</v>
      </c>
      <c r="F38" s="56">
        <f t="shared" si="6"/>
        <v>0</v>
      </c>
      <c r="G38" s="56">
        <f t="shared" si="6"/>
        <v>0</v>
      </c>
      <c r="H38" s="56">
        <f t="shared" si="6"/>
        <v>0</v>
      </c>
      <c r="I38" s="56">
        <f t="shared" si="6"/>
        <v>3454479</v>
      </c>
      <c r="J38" s="56">
        <f t="shared" si="6"/>
        <v>0</v>
      </c>
      <c r="K38" s="56">
        <f t="shared" si="6"/>
        <v>0</v>
      </c>
      <c r="L38" s="56">
        <f t="shared" si="6"/>
        <v>-83565</v>
      </c>
      <c r="M38" s="56">
        <f>SUM(B38:L38)</f>
        <v>3518997</v>
      </c>
      <c r="N38" s="13"/>
    </row>
    <row r="39" spans="1:14" s="37" customFormat="1" ht="12.75">
      <c r="A39" s="47" t="s">
        <v>23</v>
      </c>
      <c r="B39" s="50">
        <v>0</v>
      </c>
      <c r="C39" s="50">
        <v>0</v>
      </c>
      <c r="D39" s="50">
        <v>751</v>
      </c>
      <c r="E39" s="50">
        <v>0</v>
      </c>
      <c r="F39" s="50">
        <v>0</v>
      </c>
      <c r="G39" s="50">
        <v>0</v>
      </c>
      <c r="H39" s="50">
        <v>0</v>
      </c>
      <c r="I39" s="50">
        <v>958544</v>
      </c>
      <c r="J39" s="50">
        <v>0</v>
      </c>
      <c r="K39" s="50">
        <v>0</v>
      </c>
      <c r="L39" s="50">
        <v>-16011</v>
      </c>
      <c r="M39" s="36">
        <f>SUM(B39:L39)</f>
        <v>943284</v>
      </c>
      <c r="N39" s="13"/>
    </row>
    <row r="40" spans="1:14" s="45" customFormat="1" ht="13.5" thickBot="1">
      <c r="A40" s="51" t="s">
        <v>12</v>
      </c>
      <c r="B40" s="29">
        <f aca="true" t="shared" si="7" ref="B40:M40">B38-B39</f>
        <v>0</v>
      </c>
      <c r="C40" s="29">
        <f t="shared" si="7"/>
        <v>0</v>
      </c>
      <c r="D40" s="29">
        <f t="shared" si="7"/>
        <v>147332</v>
      </c>
      <c r="E40" s="29">
        <f t="shared" si="7"/>
        <v>0</v>
      </c>
      <c r="F40" s="29">
        <f t="shared" si="7"/>
        <v>0</v>
      </c>
      <c r="G40" s="29">
        <f t="shared" si="7"/>
        <v>0</v>
      </c>
      <c r="H40" s="29">
        <f t="shared" si="7"/>
        <v>0</v>
      </c>
      <c r="I40" s="29">
        <f t="shared" si="7"/>
        <v>2495935</v>
      </c>
      <c r="J40" s="29">
        <f t="shared" si="7"/>
        <v>0</v>
      </c>
      <c r="K40" s="29">
        <f t="shared" si="7"/>
        <v>0</v>
      </c>
      <c r="L40" s="29">
        <f t="shared" si="7"/>
        <v>-67554</v>
      </c>
      <c r="M40" s="42">
        <f t="shared" si="7"/>
        <v>2575713</v>
      </c>
      <c r="N40" s="43"/>
    </row>
    <row r="41" spans="1:14" s="6" customFormat="1" ht="12.75">
      <c r="A41" s="25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11"/>
      <c r="M41" s="11"/>
      <c r="N41" s="11"/>
    </row>
    <row r="42" spans="1:14" s="6" customFormat="1" ht="18">
      <c r="A42" s="69" t="s">
        <v>10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</row>
    <row r="43" spans="1:14" s="6" customFormat="1" ht="18">
      <c r="A43" s="69" t="s">
        <v>30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</row>
    <row r="44" spans="1:14" s="6" customFormat="1" ht="18">
      <c r="A44" s="69" t="s">
        <v>32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</row>
    <row r="45" spans="1:14" s="6" customFormat="1" ht="15.75">
      <c r="A45" s="54"/>
      <c r="B45" s="5"/>
      <c r="C45" s="5"/>
      <c r="D45" s="62"/>
      <c r="E45" s="5"/>
      <c r="F45" s="5"/>
      <c r="G45" s="5"/>
      <c r="H45" s="62" t="s">
        <v>29</v>
      </c>
      <c r="I45" s="5"/>
      <c r="J45" s="5"/>
      <c r="K45" s="62" t="s">
        <v>29</v>
      </c>
      <c r="L45" s="5"/>
      <c r="M45" s="62" t="s">
        <v>29</v>
      </c>
      <c r="N45" s="5"/>
    </row>
    <row r="46" spans="1:14" s="6" customFormat="1" ht="12.75">
      <c r="A46" s="16" t="s">
        <v>9</v>
      </c>
      <c r="B46" s="17" t="s">
        <v>22</v>
      </c>
      <c r="C46" s="17" t="s">
        <v>0</v>
      </c>
      <c r="D46" s="17" t="s">
        <v>1</v>
      </c>
      <c r="E46" s="17" t="s">
        <v>2</v>
      </c>
      <c r="F46" s="17" t="s">
        <v>3</v>
      </c>
      <c r="G46" s="17" t="s">
        <v>4</v>
      </c>
      <c r="H46" s="17" t="s">
        <v>5</v>
      </c>
      <c r="I46" s="17" t="s">
        <v>6</v>
      </c>
      <c r="J46" s="17" t="s">
        <v>25</v>
      </c>
      <c r="K46" s="17" t="s">
        <v>24</v>
      </c>
      <c r="L46" s="17" t="s">
        <v>7</v>
      </c>
      <c r="M46" s="17" t="s">
        <v>8</v>
      </c>
      <c r="N46" s="17"/>
    </row>
    <row r="47" spans="1:14" s="6" customFormat="1" ht="13.5" thickBot="1">
      <c r="A47" s="26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27"/>
      <c r="M47" s="27"/>
      <c r="N47" s="27"/>
    </row>
    <row r="48" spans="1:14" s="6" customFormat="1" ht="15">
      <c r="A48" s="22" t="s">
        <v>15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9"/>
      <c r="M48" s="11"/>
      <c r="N48" s="12"/>
    </row>
    <row r="49" spans="1:14" s="37" customFormat="1" ht="12.75">
      <c r="A49" s="23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9"/>
      <c r="M49" s="9"/>
      <c r="N49" s="13"/>
    </row>
    <row r="50" spans="1:14" s="66" customFormat="1" ht="12.75">
      <c r="A50" s="23" t="s">
        <v>27</v>
      </c>
      <c r="B50" s="29">
        <v>0</v>
      </c>
      <c r="C50" s="29">
        <v>0</v>
      </c>
      <c r="D50" s="29">
        <v>2075</v>
      </c>
      <c r="E50" s="29">
        <v>385877</v>
      </c>
      <c r="F50" s="29">
        <v>0</v>
      </c>
      <c r="G50" s="29">
        <v>0</v>
      </c>
      <c r="H50" s="29">
        <v>0</v>
      </c>
      <c r="I50" s="29">
        <v>324153</v>
      </c>
      <c r="J50" s="29">
        <v>794315</v>
      </c>
      <c r="K50" s="29">
        <v>41736</v>
      </c>
      <c r="L50" s="29">
        <v>-118258</v>
      </c>
      <c r="M50" s="38">
        <f>SUM(B50:L50)</f>
        <v>1429898</v>
      </c>
      <c r="N50" s="67"/>
    </row>
    <row r="51" spans="1:14" s="37" customFormat="1" ht="12.75">
      <c r="A51" s="47" t="s">
        <v>28</v>
      </c>
      <c r="B51" s="36">
        <v>0</v>
      </c>
      <c r="C51" s="36">
        <v>0</v>
      </c>
      <c r="D51" s="36">
        <v>6550</v>
      </c>
      <c r="E51" s="36">
        <v>475831</v>
      </c>
      <c r="F51" s="36">
        <v>0</v>
      </c>
      <c r="G51" s="36">
        <v>0</v>
      </c>
      <c r="H51" s="36">
        <v>0</v>
      </c>
      <c r="I51" s="36">
        <v>984984</v>
      </c>
      <c r="J51" s="36">
        <v>3065499</v>
      </c>
      <c r="K51" s="36">
        <v>561453</v>
      </c>
      <c r="L51" s="36">
        <v>34483</v>
      </c>
      <c r="M51" s="36">
        <f>SUM(B51:L51)</f>
        <v>5128800</v>
      </c>
      <c r="N51" s="67"/>
    </row>
    <row r="52" spans="1:14" s="37" customFormat="1" ht="12.75">
      <c r="A52" s="23" t="s">
        <v>11</v>
      </c>
      <c r="B52" s="56">
        <f>SUM(B50:B51)</f>
        <v>0</v>
      </c>
      <c r="C52" s="56">
        <f aca="true" t="shared" si="8" ref="C52:L52">SUM(C50:C51)</f>
        <v>0</v>
      </c>
      <c r="D52" s="56">
        <f t="shared" si="8"/>
        <v>8625</v>
      </c>
      <c r="E52" s="56">
        <f t="shared" si="8"/>
        <v>861708</v>
      </c>
      <c r="F52" s="56">
        <f t="shared" si="8"/>
        <v>0</v>
      </c>
      <c r="G52" s="56">
        <f t="shared" si="8"/>
        <v>0</v>
      </c>
      <c r="H52" s="56">
        <f t="shared" si="8"/>
        <v>0</v>
      </c>
      <c r="I52" s="56">
        <f t="shared" si="8"/>
        <v>1309137</v>
      </c>
      <c r="J52" s="42">
        <f t="shared" si="8"/>
        <v>3859814</v>
      </c>
      <c r="K52" s="42">
        <f t="shared" si="8"/>
        <v>603189</v>
      </c>
      <c r="L52" s="56">
        <f t="shared" si="8"/>
        <v>-83775</v>
      </c>
      <c r="M52" s="56">
        <f>SUM(B52:L52)</f>
        <v>6558698</v>
      </c>
      <c r="N52" s="67"/>
    </row>
    <row r="53" spans="1:14" s="37" customFormat="1" ht="12.75">
      <c r="A53" s="47" t="s">
        <v>23</v>
      </c>
      <c r="B53" s="50">
        <v>0</v>
      </c>
      <c r="C53" s="50">
        <v>0</v>
      </c>
      <c r="D53" s="50">
        <v>111</v>
      </c>
      <c r="E53" s="50">
        <v>100893</v>
      </c>
      <c r="F53" s="50">
        <v>0</v>
      </c>
      <c r="G53" s="50">
        <v>0</v>
      </c>
      <c r="H53" s="50">
        <v>0</v>
      </c>
      <c r="I53" s="50">
        <v>363290</v>
      </c>
      <c r="J53" s="50">
        <v>240395</v>
      </c>
      <c r="K53" s="50">
        <v>582999</v>
      </c>
      <c r="L53" s="50">
        <v>-161101</v>
      </c>
      <c r="M53" s="36">
        <f>SUM(B53:L53)</f>
        <v>1126587</v>
      </c>
      <c r="N53" s="67"/>
    </row>
    <row r="54" spans="1:14" s="66" customFormat="1" ht="12.75">
      <c r="A54" s="23" t="s">
        <v>12</v>
      </c>
      <c r="B54" s="29">
        <f aca="true" t="shared" si="9" ref="B54:M54">B52-B53</f>
        <v>0</v>
      </c>
      <c r="C54" s="29">
        <f t="shared" si="9"/>
        <v>0</v>
      </c>
      <c r="D54" s="29">
        <f t="shared" si="9"/>
        <v>8514</v>
      </c>
      <c r="E54" s="29">
        <f t="shared" si="9"/>
        <v>760815</v>
      </c>
      <c r="F54" s="29">
        <f t="shared" si="9"/>
        <v>0</v>
      </c>
      <c r="G54" s="29">
        <f t="shared" si="9"/>
        <v>0</v>
      </c>
      <c r="H54" s="29">
        <f t="shared" si="9"/>
        <v>0</v>
      </c>
      <c r="I54" s="29">
        <f t="shared" si="9"/>
        <v>945847</v>
      </c>
      <c r="J54" s="29">
        <f t="shared" si="9"/>
        <v>3619419</v>
      </c>
      <c r="K54" s="29">
        <f t="shared" si="9"/>
        <v>20190</v>
      </c>
      <c r="L54" s="29">
        <f t="shared" si="9"/>
        <v>77326</v>
      </c>
      <c r="M54" s="42">
        <f t="shared" si="9"/>
        <v>5432111</v>
      </c>
      <c r="N54" s="67"/>
    </row>
    <row r="55" spans="1:14" s="37" customFormat="1" ht="12.75">
      <c r="A55" s="23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33"/>
      <c r="M55" s="33"/>
      <c r="N55" s="67"/>
    </row>
    <row r="56" spans="1:14" s="37" customFormat="1" ht="15">
      <c r="A56" s="21" t="s">
        <v>20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3"/>
      <c r="M56" s="33"/>
      <c r="N56" s="67"/>
    </row>
    <row r="57" spans="1:14" s="37" customFormat="1" ht="15">
      <c r="A57" s="21" t="s">
        <v>21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3"/>
      <c r="M57" s="33"/>
      <c r="N57" s="67"/>
    </row>
    <row r="58" spans="1:14" s="37" customFormat="1" ht="12.75">
      <c r="A58" s="23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3"/>
      <c r="M58" s="33"/>
      <c r="N58" s="67"/>
    </row>
    <row r="59" spans="1:14" s="66" customFormat="1" ht="12.75">
      <c r="A59" s="23" t="s">
        <v>27</v>
      </c>
      <c r="B59" s="29">
        <v>0</v>
      </c>
      <c r="C59" s="29">
        <v>0</v>
      </c>
      <c r="D59" s="29">
        <v>51238</v>
      </c>
      <c r="E59" s="29">
        <v>211457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-20847</v>
      </c>
      <c r="M59" s="38">
        <f>SUM(B59:L59)</f>
        <v>241848</v>
      </c>
      <c r="N59" s="67"/>
    </row>
    <row r="60" spans="1:14" s="37" customFormat="1" ht="12.75">
      <c r="A60" s="47" t="s">
        <v>28</v>
      </c>
      <c r="B60" s="36">
        <v>0</v>
      </c>
      <c r="C60" s="36">
        <v>0</v>
      </c>
      <c r="D60" s="36">
        <v>211604</v>
      </c>
      <c r="E60" s="36">
        <v>338584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7439</v>
      </c>
      <c r="M60" s="36">
        <f>SUM(B60:L60)</f>
        <v>557627</v>
      </c>
      <c r="N60" s="67"/>
    </row>
    <row r="61" spans="1:14" s="37" customFormat="1" ht="12.75">
      <c r="A61" s="23" t="s">
        <v>11</v>
      </c>
      <c r="B61" s="56">
        <f>SUM(B59:B60)</f>
        <v>0</v>
      </c>
      <c r="C61" s="56">
        <f aca="true" t="shared" si="10" ref="C61:L61">SUM(C59:C60)</f>
        <v>0</v>
      </c>
      <c r="D61" s="56">
        <f t="shared" si="10"/>
        <v>262842</v>
      </c>
      <c r="E61" s="56">
        <f t="shared" si="10"/>
        <v>550041</v>
      </c>
      <c r="F61" s="56">
        <f t="shared" si="10"/>
        <v>0</v>
      </c>
      <c r="G61" s="56">
        <f t="shared" si="10"/>
        <v>0</v>
      </c>
      <c r="H61" s="56">
        <f t="shared" si="10"/>
        <v>0</v>
      </c>
      <c r="I61" s="56">
        <f t="shared" si="10"/>
        <v>0</v>
      </c>
      <c r="J61" s="56">
        <f t="shared" si="10"/>
        <v>0</v>
      </c>
      <c r="K61" s="56">
        <f t="shared" si="10"/>
        <v>0</v>
      </c>
      <c r="L61" s="56">
        <f t="shared" si="10"/>
        <v>-13408</v>
      </c>
      <c r="M61" s="56">
        <f>SUM(B61:L61)</f>
        <v>799475</v>
      </c>
      <c r="N61" s="67"/>
    </row>
    <row r="62" spans="1:14" s="37" customFormat="1" ht="12.75">
      <c r="A62" s="47" t="s">
        <v>23</v>
      </c>
      <c r="B62" s="50">
        <v>0</v>
      </c>
      <c r="C62" s="50">
        <v>0</v>
      </c>
      <c r="D62" s="50">
        <v>145993</v>
      </c>
      <c r="E62" s="50">
        <v>2065</v>
      </c>
      <c r="F62" s="50">
        <v>0</v>
      </c>
      <c r="G62" s="50">
        <v>0</v>
      </c>
      <c r="H62" s="50">
        <v>0</v>
      </c>
      <c r="I62" s="50">
        <v>0</v>
      </c>
      <c r="J62" s="50">
        <v>0</v>
      </c>
      <c r="K62" s="50">
        <v>0</v>
      </c>
      <c r="L62" s="50">
        <v>-5511</v>
      </c>
      <c r="M62" s="36">
        <f>SUM(B62:L62)</f>
        <v>142547</v>
      </c>
      <c r="N62" s="67"/>
    </row>
    <row r="63" spans="1:14" s="66" customFormat="1" ht="12.75">
      <c r="A63" s="23" t="s">
        <v>12</v>
      </c>
      <c r="B63" s="29">
        <f aca="true" t="shared" si="11" ref="B63:M63">B61-B62</f>
        <v>0</v>
      </c>
      <c r="C63" s="29">
        <f t="shared" si="11"/>
        <v>0</v>
      </c>
      <c r="D63" s="29">
        <f t="shared" si="11"/>
        <v>116849</v>
      </c>
      <c r="E63" s="29">
        <f t="shared" si="11"/>
        <v>547976</v>
      </c>
      <c r="F63" s="29">
        <f t="shared" si="11"/>
        <v>0</v>
      </c>
      <c r="G63" s="29">
        <f t="shared" si="11"/>
        <v>0</v>
      </c>
      <c r="H63" s="29">
        <f t="shared" si="11"/>
        <v>0</v>
      </c>
      <c r="I63" s="29">
        <f t="shared" si="11"/>
        <v>0</v>
      </c>
      <c r="J63" s="29">
        <f t="shared" si="11"/>
        <v>0</v>
      </c>
      <c r="K63" s="29">
        <f t="shared" si="11"/>
        <v>0</v>
      </c>
      <c r="L63" s="29">
        <f t="shared" si="11"/>
        <v>-7897</v>
      </c>
      <c r="M63" s="42">
        <f t="shared" si="11"/>
        <v>656928</v>
      </c>
      <c r="N63" s="67"/>
    </row>
    <row r="64" spans="1:14" s="37" customFormat="1" ht="12.75">
      <c r="A64" s="23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33"/>
      <c r="M64" s="33"/>
      <c r="N64" s="67"/>
    </row>
    <row r="65" spans="1:14" s="6" customFormat="1" ht="15">
      <c r="A65" s="21" t="s">
        <v>16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3"/>
      <c r="M65" s="33"/>
      <c r="N65" s="67"/>
    </row>
    <row r="66" spans="1:14" s="37" customFormat="1" ht="15" customHeight="1">
      <c r="A66" s="23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3"/>
      <c r="M66" s="33"/>
      <c r="N66" s="67"/>
    </row>
    <row r="67" spans="1:14" s="66" customFormat="1" ht="12.75">
      <c r="A67" s="23" t="s">
        <v>27</v>
      </c>
      <c r="B67" s="29">
        <v>0</v>
      </c>
      <c r="C67" s="29">
        <v>433021</v>
      </c>
      <c r="D67" s="29">
        <v>116334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-473024</v>
      </c>
      <c r="M67" s="38">
        <f>SUM(B67:L67)</f>
        <v>76331</v>
      </c>
      <c r="N67" s="67"/>
    </row>
    <row r="68" spans="1:14" s="37" customFormat="1" ht="12.75">
      <c r="A68" s="47" t="s">
        <v>28</v>
      </c>
      <c r="B68" s="36">
        <v>0</v>
      </c>
      <c r="C68" s="36">
        <v>244990</v>
      </c>
      <c r="D68" s="36">
        <v>139587</v>
      </c>
      <c r="E68" s="36">
        <v>0</v>
      </c>
      <c r="F68" s="36">
        <v>0</v>
      </c>
      <c r="G68" s="36">
        <v>0</v>
      </c>
      <c r="H68" s="36">
        <v>0</v>
      </c>
      <c r="I68" s="36">
        <v>0</v>
      </c>
      <c r="J68" s="36">
        <v>0</v>
      </c>
      <c r="K68" s="36">
        <v>0</v>
      </c>
      <c r="L68" s="36">
        <v>-230831</v>
      </c>
      <c r="M68" s="36">
        <f>SUM(B68:L68)</f>
        <v>153746</v>
      </c>
      <c r="N68" s="65"/>
    </row>
    <row r="69" spans="1:14" s="37" customFormat="1" ht="12.75">
      <c r="A69" s="23" t="s">
        <v>11</v>
      </c>
      <c r="B69" s="56">
        <f>SUM(B67:B68)</f>
        <v>0</v>
      </c>
      <c r="C69" s="56">
        <f aca="true" t="shared" si="12" ref="C69:L69">SUM(C67:C68)</f>
        <v>678011</v>
      </c>
      <c r="D69" s="56">
        <f t="shared" si="12"/>
        <v>255921</v>
      </c>
      <c r="E69" s="56">
        <f t="shared" si="12"/>
        <v>0</v>
      </c>
      <c r="F69" s="56">
        <f t="shared" si="12"/>
        <v>0</v>
      </c>
      <c r="G69" s="56">
        <f t="shared" si="12"/>
        <v>0</v>
      </c>
      <c r="H69" s="56">
        <f t="shared" si="12"/>
        <v>0</v>
      </c>
      <c r="I69" s="56">
        <f t="shared" si="12"/>
        <v>0</v>
      </c>
      <c r="J69" s="56">
        <f t="shared" si="12"/>
        <v>0</v>
      </c>
      <c r="K69" s="56">
        <f t="shared" si="12"/>
        <v>0</v>
      </c>
      <c r="L69" s="56">
        <f t="shared" si="12"/>
        <v>-703855</v>
      </c>
      <c r="M69" s="56">
        <f>SUM(B69:L69)</f>
        <v>230077</v>
      </c>
      <c r="N69" s="65"/>
    </row>
    <row r="70" spans="1:14" s="37" customFormat="1" ht="12.75">
      <c r="A70" s="47" t="s">
        <v>23</v>
      </c>
      <c r="B70" s="50">
        <v>0</v>
      </c>
      <c r="C70" s="50">
        <v>714251</v>
      </c>
      <c r="D70" s="50">
        <v>40064</v>
      </c>
      <c r="E70" s="50">
        <v>0</v>
      </c>
      <c r="F70" s="50">
        <v>0</v>
      </c>
      <c r="G70" s="50">
        <v>0</v>
      </c>
      <c r="H70" s="50">
        <v>0</v>
      </c>
      <c r="I70" s="50">
        <v>0</v>
      </c>
      <c r="J70" s="50">
        <v>0</v>
      </c>
      <c r="K70" s="50">
        <v>0</v>
      </c>
      <c r="L70" s="50">
        <v>-715283</v>
      </c>
      <c r="M70" s="36">
        <f>SUM(B70:L70)</f>
        <v>39032</v>
      </c>
      <c r="N70" s="65"/>
    </row>
    <row r="71" spans="1:14" s="66" customFormat="1" ht="12.75">
      <c r="A71" s="23" t="s">
        <v>12</v>
      </c>
      <c r="B71" s="29">
        <f aca="true" t="shared" si="13" ref="B71:M71">B69-B70</f>
        <v>0</v>
      </c>
      <c r="C71" s="29">
        <f t="shared" si="13"/>
        <v>-36240</v>
      </c>
      <c r="D71" s="29">
        <f t="shared" si="13"/>
        <v>215857</v>
      </c>
      <c r="E71" s="29">
        <f t="shared" si="13"/>
        <v>0</v>
      </c>
      <c r="F71" s="29">
        <f t="shared" si="13"/>
        <v>0</v>
      </c>
      <c r="G71" s="29">
        <f t="shared" si="13"/>
        <v>0</v>
      </c>
      <c r="H71" s="29">
        <f t="shared" si="13"/>
        <v>0</v>
      </c>
      <c r="I71" s="29">
        <f t="shared" si="13"/>
        <v>0</v>
      </c>
      <c r="J71" s="29">
        <f t="shared" si="13"/>
        <v>0</v>
      </c>
      <c r="K71" s="29">
        <f t="shared" si="13"/>
        <v>0</v>
      </c>
      <c r="L71" s="29">
        <f t="shared" si="13"/>
        <v>11428</v>
      </c>
      <c r="M71" s="42">
        <f t="shared" si="13"/>
        <v>191045</v>
      </c>
      <c r="N71" s="65"/>
    </row>
    <row r="72" spans="1:14" s="37" customFormat="1" ht="12.75">
      <c r="A72" s="23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34"/>
    </row>
    <row r="73" spans="1:14" s="37" customFormat="1" ht="15">
      <c r="A73" s="59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61"/>
      <c r="M73" s="61"/>
      <c r="N73" s="65"/>
    </row>
    <row r="74" spans="1:14" s="41" customFormat="1" ht="15.75" thickBot="1">
      <c r="A74" s="46" t="s">
        <v>26</v>
      </c>
      <c r="B74" s="52">
        <f>B15+B23+B32+B40+B54+B63+B71</f>
        <v>428440</v>
      </c>
      <c r="C74" s="52">
        <f aca="true" t="shared" si="14" ref="C74:L74">C15+C23+C32+C40+C54+C63+C71</f>
        <v>-36240</v>
      </c>
      <c r="D74" s="52">
        <f t="shared" si="14"/>
        <v>3947025</v>
      </c>
      <c r="E74" s="52">
        <f t="shared" si="14"/>
        <v>1308791</v>
      </c>
      <c r="F74" s="52">
        <f t="shared" si="14"/>
        <v>4042359</v>
      </c>
      <c r="G74" s="52">
        <f t="shared" si="14"/>
        <v>1233286</v>
      </c>
      <c r="H74" s="52">
        <f t="shared" si="14"/>
        <v>3282030</v>
      </c>
      <c r="I74" s="52">
        <f t="shared" si="14"/>
        <v>3441782</v>
      </c>
      <c r="J74" s="52">
        <f t="shared" si="14"/>
        <v>3619419</v>
      </c>
      <c r="K74" s="52">
        <f t="shared" si="14"/>
        <v>20190</v>
      </c>
      <c r="L74" s="52">
        <f t="shared" si="14"/>
        <v>0</v>
      </c>
      <c r="M74" s="52">
        <f>SUM(B74:L74)</f>
        <v>21287082</v>
      </c>
      <c r="N74" s="53">
        <v>0</v>
      </c>
    </row>
    <row r="75" spans="2:14" s="9" customFormat="1" ht="12.75"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</row>
    <row r="76" spans="2:13" s="33" customFormat="1" ht="12.75">
      <c r="B76" s="68"/>
      <c r="M76" s="9"/>
    </row>
    <row r="77" spans="2:13" s="9" customFormat="1" ht="12.75">
      <c r="B77" s="68"/>
      <c r="M77" s="33"/>
    </row>
    <row r="78" spans="2:14" s="36" customFormat="1" ht="12.75">
      <c r="B78" s="68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9"/>
      <c r="N78" s="33"/>
    </row>
    <row r="79" spans="2:14" s="24" customFormat="1" ht="12.75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33"/>
      <c r="N79" s="9"/>
    </row>
    <row r="80" spans="2:14" ht="12.75">
      <c r="B80" s="15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5"/>
      <c r="N80" s="18"/>
    </row>
    <row r="81" spans="2:14" ht="12.75">
      <c r="B81" s="15"/>
      <c r="M81" s="36"/>
      <c r="N81" s="1"/>
    </row>
    <row r="82" spans="2:14" ht="12.75">
      <c r="B82" s="15"/>
      <c r="L82" s="1"/>
      <c r="N82" s="1"/>
    </row>
    <row r="83" spans="2:13" ht="12.75">
      <c r="B83" s="15"/>
      <c r="L83" s="1"/>
      <c r="M83" s="37"/>
    </row>
    <row r="84" spans="2:13" ht="12.75">
      <c r="B84" s="1"/>
      <c r="C84" s="1"/>
      <c r="D84" s="1"/>
      <c r="E84" s="1"/>
      <c r="F84" s="1"/>
      <c r="G84" s="1"/>
      <c r="H84" s="1"/>
      <c r="I84" s="1"/>
      <c r="J84" s="1"/>
      <c r="K84" s="1"/>
      <c r="M84" s="37"/>
    </row>
    <row r="85" spans="2:11" ht="12.75"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2:11" ht="12.75">
      <c r="B86" s="1"/>
      <c r="C86" s="1"/>
      <c r="D86" s="1"/>
      <c r="E86" s="1"/>
      <c r="F86" s="1"/>
      <c r="G86" s="1"/>
      <c r="H86" s="1"/>
      <c r="I86" s="1"/>
      <c r="J86" s="1"/>
      <c r="K86" s="1"/>
    </row>
  </sheetData>
  <mergeCells count="6">
    <mergeCell ref="A43:N43"/>
    <mergeCell ref="A44:N44"/>
    <mergeCell ref="A1:N1"/>
    <mergeCell ref="A2:N2"/>
    <mergeCell ref="A3:N3"/>
    <mergeCell ref="A42:N42"/>
  </mergeCells>
  <printOptions horizontalCentered="1"/>
  <pageMargins left="0.75" right="0.75" top="1" bottom="1" header="1" footer="0.5"/>
  <pageSetup horizontalDpi="600" verticalDpi="600" orientation="landscape" scale="65" r:id="rId1"/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JMD/USDOJ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fliu</dc:creator>
  <cp:keywords/>
  <dc:description/>
  <cp:lastModifiedBy>Leonard Shi</cp:lastModifiedBy>
  <cp:lastPrinted>2002-02-27T16:32:48Z</cp:lastPrinted>
  <dcterms:created xsi:type="dcterms:W3CDTF">1998-12-21T20:46:59Z</dcterms:created>
  <dcterms:modified xsi:type="dcterms:W3CDTF">2002-03-04T18:40:53Z</dcterms:modified>
  <cp:category/>
  <cp:version/>
  <cp:contentType/>
  <cp:contentStatus/>
</cp:coreProperties>
</file>