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7680" activeTab="0"/>
  </bookViews>
  <sheets>
    <sheet name="FY07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<sst xmlns="http://schemas.openxmlformats.org/spreadsheetml/2006/main" count="47" uniqueCount="44">
  <si>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NTIA</t>
  </si>
  <si>
    <t>NO.FREQUENCY</t>
  </si>
  <si>
    <t>PERCENT OF</t>
  </si>
  <si>
    <t>OFFICE</t>
  </si>
  <si>
    <t>AUTHORIZATIONS</t>
  </si>
  <si>
    <t>COSTS</t>
  </si>
  <si>
    <t>TOTALS</t>
  </si>
  <si>
    <t>BREAKDOWN OF COSTS:</t>
  </si>
  <si>
    <t>SUPPORT CONTRACTOR</t>
  </si>
  <si>
    <t xml:space="preserve">    TOTAL</t>
  </si>
  <si>
    <t>CONTRACTOR % OF TOTAL</t>
  </si>
  <si>
    <t>CONTRACTOR</t>
  </si>
  <si>
    <t>TOTAL</t>
  </si>
  <si>
    <t>Albuquerque (NS90)</t>
  </si>
  <si>
    <t>Bonneville Power Administration (BP90)</t>
  </si>
  <si>
    <t>Chicago Operations Office (CH90)</t>
  </si>
  <si>
    <t xml:space="preserve">   Stanford Linear Accelerator Center (CH50)</t>
  </si>
  <si>
    <t xml:space="preserve">   Lawrence Berkeley National Laboratory (CH60)</t>
  </si>
  <si>
    <t>Headquarters - ME</t>
  </si>
  <si>
    <t>Headquarters - NA</t>
  </si>
  <si>
    <t>Idaho Operations Office (ID90)</t>
  </si>
  <si>
    <t>Lawrence Livermore National Laboratory (NS90)</t>
  </si>
  <si>
    <t>Nevada Site Office (NS90)</t>
  </si>
  <si>
    <t>Oak Ridge Operations Office (OR90)</t>
  </si>
  <si>
    <t>Ohio Field Office (OH90)</t>
  </si>
  <si>
    <t>Richland Operations Office (RL90)</t>
  </si>
  <si>
    <t>Rocky Flats Field Office (RF90)</t>
  </si>
  <si>
    <t>Savannah River Operations Office (SR90)</t>
  </si>
  <si>
    <t>Schenectady Naval Reactors (ST90)</t>
  </si>
  <si>
    <t>Southwestern Power Administration (SW90)</t>
  </si>
  <si>
    <t>Strategic Petroleum Reserve (SP90)</t>
  </si>
  <si>
    <t>Western Area Power Administration (RP90)</t>
  </si>
  <si>
    <t/>
  </si>
  <si>
    <t>Headquarters - SO/ NOW HS</t>
  </si>
  <si>
    <t>FETC (FT90)</t>
  </si>
  <si>
    <t xml:space="preserve">   ARC</t>
  </si>
  <si>
    <t xml:space="preserve">  NETL - Pittsburgh</t>
  </si>
  <si>
    <t xml:space="preserve">  NETL - Morgantown</t>
  </si>
  <si>
    <t>Naval Petroleum Reserves (ND/CA)</t>
  </si>
  <si>
    <r>
      <t>Pittsburgh Naval Reactors (PN90)/</t>
    </r>
    <r>
      <rPr>
        <sz val="12"/>
        <color indexed="10"/>
        <rFont val="Arial"/>
        <family val="2"/>
      </rPr>
      <t>PNSO</t>
    </r>
  </si>
  <si>
    <t>Numbers of assignments are based on data from DOE GMF Retrieval Program September 2, 2006.</t>
  </si>
  <si>
    <t>Contractor costs are estimated and dependent on FY 2007 CIO budget.</t>
  </si>
  <si>
    <t xml:space="preserve">IRAC Doc. 34447/1 </t>
  </si>
  <si>
    <t>ACUAL COSTS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</si>
</sst>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4" fontId="1" fillId="0" borderId="1" xfId="17" applyFont="1" applyFill="1" applyBorder="1" applyAlignment="1">
      <alignment/>
    </xf>
    <xf numFmtId="10" fontId="1" fillId="0" borderId="1" xfId="21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ont="1" applyFill="1" applyAlignment="1">
      <alignment/>
    </xf>
    <xf numFmtId="44" fontId="1" fillId="0" borderId="0" xfId="17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17" applyFont="1" applyBorder="1" applyAlignment="1" quotePrefix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1" fillId="0" borderId="1" xfId="0" applyNumberFormat="1" applyFont="1" applyFill="1" applyBorder="1" applyAlignment="1">
      <alignment/>
    </xf>
    <xf numFmtId="44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9" fontId="1" fillId="0" borderId="1" xfId="21" applyFont="1" applyBorder="1" applyAlignment="1">
      <alignment/>
    </xf>
    <xf numFmtId="44" fontId="1" fillId="0" borderId="1" xfId="17" applyFont="1" applyBorder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21" applyNumberFormat="1" applyFont="1" applyFill="1" applyBorder="1" applyAlignment="1">
      <alignment/>
    </xf>
    <xf numFmtId="44" fontId="1" fillId="2" borderId="1" xfId="17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8" fontId="4" fillId="3" borderId="0" xfId="0" applyNumberFormat="1" applyFont="1" applyFill="1" applyBorder="1" applyAlignment="1">
      <alignment horizontal="right" wrapText="1"/>
    </xf>
    <xf numFmtId="8" fontId="5" fillId="3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31</xdr:row>
      <xdr:rowOff>123825</xdr:rowOff>
    </xdr:from>
    <xdr:to>
      <xdr:col>6</xdr:col>
      <xdr:colOff>180975</xdr:colOff>
      <xdr:row>32</xdr:row>
      <xdr:rowOff>142875</xdr:rowOff>
    </xdr:to>
    <xdr:sp>
      <xdr:nvSpPr>
        <xdr:cNvPr id="1" name="Line 2"/>
        <xdr:cNvSpPr>
          <a:spLocks/>
        </xdr:cNvSpPr>
      </xdr:nvSpPr>
      <xdr:spPr>
        <a:xfrm flipH="1" flipV="1">
          <a:off x="10353675" y="5943600"/>
          <a:ext cx="1619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4:F95"/>
  <sheetViews>
    <sheetView tabSelected="1" view="pageBreakPreview" zoomScale="60" workbookViewId="0" topLeftCell="A1">
      <selection activeCell="D12" sqref="D12"/>
    </sheetView>
  </sheetViews>
  <sheetFormatPr defaultColWidth="9.140625" defaultRowHeight="12.75"/>
  <cols>
    <col min="1" max="1" width="51.7109375" style="0" customWidth="1"/>
    <col min="2" max="2" width="21.8515625" style="0" bestFit="1" customWidth="1"/>
    <col min="3" max="3" width="21.8515625" style="15" bestFit="1" customWidth="1"/>
    <col min="4" max="4" width="20.00390625" style="15" customWidth="1"/>
    <col min="5" max="5" width="19.8515625" style="15" customWidth="1"/>
    <col min="6" max="6" width="19.7109375" style="15" customWidth="1"/>
  </cols>
  <sheetData>
    <row r="4" spans="1:6" ht="15">
      <c r="A4" s="18"/>
      <c r="B4" s="18"/>
      <c r="C4" s="18"/>
      <c r="D4" s="18" t="s">
        <v>43</v>
      </c>
      <c r="E4" s="18"/>
      <c r="F4" s="18"/>
    </row>
    <row r="5" spans="1:6" ht="15">
      <c r="A5" s="26"/>
      <c r="B5" s="26" t="s">
        <v>1</v>
      </c>
      <c r="C5" s="26" t="s">
        <v>2</v>
      </c>
      <c r="D5" s="26" t="s">
        <v>0</v>
      </c>
      <c r="E5" s="26" t="s">
        <v>11</v>
      </c>
      <c r="F5" s="26" t="s">
        <v>12</v>
      </c>
    </row>
    <row r="6" spans="1:6" ht="15">
      <c r="A6" s="26" t="s">
        <v>3</v>
      </c>
      <c r="B6" s="18" t="s">
        <v>4</v>
      </c>
      <c r="C6" s="26" t="s">
        <v>4</v>
      </c>
      <c r="D6" s="26" t="s">
        <v>5</v>
      </c>
      <c r="E6" s="26" t="s">
        <v>5</v>
      </c>
      <c r="F6" s="26" t="s">
        <v>5</v>
      </c>
    </row>
    <row r="7" spans="1:6" ht="15">
      <c r="A7" s="4" t="s">
        <v>13</v>
      </c>
      <c r="B7" s="16">
        <v>2021</v>
      </c>
      <c r="C7" s="3">
        <f>+B7/B34</f>
        <v>0.24255880940950553</v>
      </c>
      <c r="D7" s="2">
        <f>+D34*+C7</f>
        <v>248248.02628420547</v>
      </c>
      <c r="E7" s="2">
        <f>+E34*+C7</f>
        <v>55303.40854536726</v>
      </c>
      <c r="F7" s="17">
        <f aca="true" t="shared" si="0" ref="F7:F14">+D7+E7</f>
        <v>303551.43482957274</v>
      </c>
    </row>
    <row r="8" spans="1:6" ht="15">
      <c r="A8" s="4" t="s">
        <v>14</v>
      </c>
      <c r="B8" s="16">
        <v>1571</v>
      </c>
      <c r="C8" s="3">
        <f>+B8/B34</f>
        <v>0.1885501680268843</v>
      </c>
      <c r="D8" s="2">
        <f>+D34*+C8</f>
        <v>192972.61221795485</v>
      </c>
      <c r="E8" s="2">
        <f>+E34*+C8</f>
        <v>42989.43831012962</v>
      </c>
      <c r="F8" s="17">
        <f t="shared" si="0"/>
        <v>235962.05052808448</v>
      </c>
    </row>
    <row r="9" spans="1:6" ht="15">
      <c r="A9" s="4" t="s">
        <v>15</v>
      </c>
      <c r="B9" s="5">
        <v>333</v>
      </c>
      <c r="C9" s="3">
        <f>+B9/+B34</f>
        <v>0.0399663946231397</v>
      </c>
      <c r="D9" s="2">
        <f>+D34*+C9</f>
        <v>40903.80640902544</v>
      </c>
      <c r="E9" s="2">
        <f>+E34*+C9</f>
        <v>9112.337974075852</v>
      </c>
      <c r="F9" s="17">
        <f t="shared" si="0"/>
        <v>50016.144383101295</v>
      </c>
    </row>
    <row r="10" spans="1:6" ht="15">
      <c r="A10" s="4" t="s">
        <v>16</v>
      </c>
      <c r="B10" s="5">
        <v>30</v>
      </c>
      <c r="C10" s="3">
        <f>+B10/+B34</f>
        <v>0.003600576092174748</v>
      </c>
      <c r="D10" s="2">
        <f>+D34*+C10</f>
        <v>3685.0276044167067</v>
      </c>
      <c r="E10" s="2">
        <f>+E34*+C10</f>
        <v>820.9313490158426</v>
      </c>
      <c r="F10" s="17">
        <f t="shared" si="0"/>
        <v>4505.95895343255</v>
      </c>
    </row>
    <row r="11" spans="1:6" ht="15">
      <c r="A11" s="4" t="s">
        <v>17</v>
      </c>
      <c r="B11" s="5">
        <v>61</v>
      </c>
      <c r="C11" s="3">
        <f>+B11/+B34</f>
        <v>0.007321171387421987</v>
      </c>
      <c r="D11" s="2">
        <f>+D34*+C11</f>
        <v>7492.88946231397</v>
      </c>
      <c r="E11" s="2">
        <f>+E34*+C11</f>
        <v>1669.227076332213</v>
      </c>
      <c r="F11" s="17">
        <f t="shared" si="0"/>
        <v>9162.116538646183</v>
      </c>
    </row>
    <row r="12" spans="1:6" ht="15">
      <c r="A12" s="4" t="s">
        <v>33</v>
      </c>
      <c r="B12" s="5">
        <v>15</v>
      </c>
      <c r="C12" s="3">
        <f>+B12/+B34</f>
        <v>0.001800288046087374</v>
      </c>
      <c r="D12" s="2">
        <f>+D34*+C12</f>
        <v>1842.5138022083534</v>
      </c>
      <c r="E12" s="2">
        <f>+E34*+C12</f>
        <v>410.4656745079213</v>
      </c>
      <c r="F12" s="17">
        <f t="shared" si="0"/>
        <v>2252.979476716275</v>
      </c>
    </row>
    <row r="13" spans="1:6" ht="15">
      <c r="A13" s="4" t="s">
        <v>18</v>
      </c>
      <c r="B13" s="5">
        <v>39</v>
      </c>
      <c r="C13" s="3">
        <f>+B13/+B34</f>
        <v>0.004680748919827172</v>
      </c>
      <c r="D13" s="2">
        <f>+D34*+C13</f>
        <v>4790.535885741719</v>
      </c>
      <c r="E13" s="2">
        <f>+E34*+C13</f>
        <v>1067.2107537205952</v>
      </c>
      <c r="F13" s="17">
        <f t="shared" si="0"/>
        <v>5857.746639462313</v>
      </c>
    </row>
    <row r="14" spans="1:6" ht="15">
      <c r="A14" s="4" t="s">
        <v>19</v>
      </c>
      <c r="B14" s="5">
        <v>33</v>
      </c>
      <c r="C14" s="3">
        <f>+B14/+B34</f>
        <v>0.003960633701392223</v>
      </c>
      <c r="D14" s="2">
        <f>+D34*+C14</f>
        <v>4053.530364858377</v>
      </c>
      <c r="E14" s="2">
        <f>+E34*+C14</f>
        <v>903.0244839174268</v>
      </c>
      <c r="F14" s="17">
        <f t="shared" si="0"/>
        <v>4956.554848775804</v>
      </c>
    </row>
    <row r="15" spans="1:6" ht="15">
      <c r="A15" s="4" t="s">
        <v>34</v>
      </c>
      <c r="B15" s="5"/>
      <c r="C15" s="3"/>
      <c r="D15" s="2"/>
      <c r="E15" s="2"/>
      <c r="F15" s="17"/>
    </row>
    <row r="16" spans="1:6" ht="15">
      <c r="A16" s="4" t="s">
        <v>35</v>
      </c>
      <c r="B16" s="5">
        <v>8</v>
      </c>
      <c r="C16" s="3">
        <f>+B16/+B34</f>
        <v>0.0009601536245799327</v>
      </c>
      <c r="D16" s="2">
        <f>+D34*+C16</f>
        <v>982.674027844455</v>
      </c>
      <c r="E16" s="2">
        <f>+E34*+C16</f>
        <v>218.91502640422468</v>
      </c>
      <c r="F16" s="17">
        <v>999.08</v>
      </c>
    </row>
    <row r="17" spans="1:6" ht="15">
      <c r="A17" s="4" t="s">
        <v>36</v>
      </c>
      <c r="B17" s="5">
        <v>17</v>
      </c>
      <c r="C17" s="3">
        <f>+B17/+B34</f>
        <v>0.0020403264522323573</v>
      </c>
      <c r="D17" s="2">
        <f>+D34*+C17</f>
        <v>2088.1823091694673</v>
      </c>
      <c r="E17" s="2">
        <f>+E34*+C17</f>
        <v>465.1944311089775</v>
      </c>
      <c r="F17" s="17">
        <f>+D17+E17</f>
        <v>2553.3767402784447</v>
      </c>
    </row>
    <row r="18" spans="1:6" ht="15">
      <c r="A18" s="4" t="s">
        <v>37</v>
      </c>
      <c r="B18" s="5">
        <v>16</v>
      </c>
      <c r="C18" s="3">
        <f>+B18/+B34</f>
        <v>0.0019203072491598655</v>
      </c>
      <c r="D18" s="2">
        <f>+D34*+C18</f>
        <v>1965.34805568891</v>
      </c>
      <c r="E18" s="2">
        <f>+E34*+C18</f>
        <v>437.83005280844935</v>
      </c>
      <c r="F18" s="17">
        <f>+D18+E18</f>
        <v>2403.1781084973595</v>
      </c>
    </row>
    <row r="19" spans="1:6" ht="15">
      <c r="A19" s="4" t="s">
        <v>20</v>
      </c>
      <c r="B19" s="5">
        <v>148</v>
      </c>
      <c r="C19" s="3">
        <f>+B19/+B34</f>
        <v>0.017762842054728757</v>
      </c>
      <c r="D19" s="2">
        <f>+D34*+C19</f>
        <v>18179.46951512242</v>
      </c>
      <c r="E19" s="2">
        <f>+E34*+C19</f>
        <v>4049.9279884781567</v>
      </c>
      <c r="F19" s="17">
        <f aca="true" t="shared" si="1" ref="F19:F32">+D19+E19</f>
        <v>22229.397503600576</v>
      </c>
    </row>
    <row r="20" spans="1:6" ht="15">
      <c r="A20" s="4" t="s">
        <v>21</v>
      </c>
      <c r="B20" s="5">
        <v>233</v>
      </c>
      <c r="C20" s="3">
        <f>+B20/+B34</f>
        <v>0.027964474315890542</v>
      </c>
      <c r="D20" s="2">
        <f>+D34*+C20</f>
        <v>28620.381060969754</v>
      </c>
      <c r="E20" s="2">
        <f>+E34*+C20</f>
        <v>6375.900144023044</v>
      </c>
      <c r="F20" s="17">
        <f>+D20+E20</f>
        <v>34996.281204992796</v>
      </c>
    </row>
    <row r="21" spans="1:6" ht="15">
      <c r="A21" s="4" t="s">
        <v>38</v>
      </c>
      <c r="B21" s="5">
        <v>4</v>
      </c>
      <c r="C21" s="3">
        <f>+B21/B34</f>
        <v>0.00048007681228996637</v>
      </c>
      <c r="D21" s="2">
        <f>+D34*+C21</f>
        <v>491.3370139222275</v>
      </c>
      <c r="E21" s="2">
        <f>+E34*+C21</f>
        <v>109.45751320211234</v>
      </c>
      <c r="F21" s="17">
        <f>+D21+E21</f>
        <v>600.7945271243399</v>
      </c>
    </row>
    <row r="22" spans="1:6" ht="15">
      <c r="A22" s="4" t="s">
        <v>22</v>
      </c>
      <c r="B22" s="5">
        <v>560</v>
      </c>
      <c r="C22" s="3">
        <f>+B22/+B34</f>
        <v>0.06721075372059529</v>
      </c>
      <c r="D22" s="2">
        <f>+D34*+C22</f>
        <v>68787.18194911185</v>
      </c>
      <c r="E22" s="2">
        <f>+E34*+C22</f>
        <v>15324.051848295727</v>
      </c>
      <c r="F22" s="17">
        <f t="shared" si="1"/>
        <v>84111.23379740758</v>
      </c>
    </row>
    <row r="23" spans="1:6" ht="15">
      <c r="A23" s="4" t="s">
        <v>23</v>
      </c>
      <c r="B23" s="5">
        <v>272</v>
      </c>
      <c r="C23" s="3">
        <f>+B23/+B34</f>
        <v>0.03264522323571772</v>
      </c>
      <c r="D23" s="2">
        <f>+D34*+C23</f>
        <v>33410.91694671148</v>
      </c>
      <c r="E23" s="2">
        <f>+E34*+C23</f>
        <v>7443.11089774364</v>
      </c>
      <c r="F23" s="17">
        <f t="shared" si="1"/>
        <v>40854.027844455115</v>
      </c>
    </row>
    <row r="24" spans="1:6" ht="15">
      <c r="A24" s="4" t="s">
        <v>24</v>
      </c>
      <c r="B24" s="5">
        <v>17</v>
      </c>
      <c r="C24" s="3">
        <f>+B24/+B34</f>
        <v>0.0020403264522323573</v>
      </c>
      <c r="D24" s="2">
        <f>+D34*+C24</f>
        <v>2088.1823091694673</v>
      </c>
      <c r="E24" s="2">
        <f>+E34*+C24</f>
        <v>465.1944311089775</v>
      </c>
      <c r="F24" s="17">
        <f t="shared" si="1"/>
        <v>2553.3767402784447</v>
      </c>
    </row>
    <row r="25" spans="1:6" ht="15">
      <c r="A25" s="4" t="s">
        <v>39</v>
      </c>
      <c r="B25" s="5">
        <v>48</v>
      </c>
      <c r="C25" s="3">
        <f>+B25/+B34</f>
        <v>0.005760921747479597</v>
      </c>
      <c r="D25" s="2">
        <f>+D34*+C25</f>
        <v>5896.044167066731</v>
      </c>
      <c r="E25" s="2">
        <f>+E34*+C25</f>
        <v>1313.490158425348</v>
      </c>
      <c r="F25" s="17">
        <f t="shared" si="1"/>
        <v>7209.534325492079</v>
      </c>
    </row>
    <row r="26" spans="1:6" ht="15">
      <c r="A26" s="4" t="s">
        <v>25</v>
      </c>
      <c r="B26" s="5">
        <v>250</v>
      </c>
      <c r="C26" s="3">
        <f>+B26/+B34</f>
        <v>0.0300048007681229</v>
      </c>
      <c r="D26" s="2">
        <f>+D34*+C26</f>
        <v>30708.56337013922</v>
      </c>
      <c r="E26" s="2">
        <f>+E34*+C26</f>
        <v>6841.094575132021</v>
      </c>
      <c r="F26" s="17">
        <f t="shared" si="1"/>
        <v>37549.65794527125</v>
      </c>
    </row>
    <row r="27" spans="1:6" ht="15">
      <c r="A27" s="4" t="s">
        <v>26</v>
      </c>
      <c r="B27" s="5">
        <v>56</v>
      </c>
      <c r="C27" s="3">
        <f>+B27/+B34</f>
        <v>0.00672107537205953</v>
      </c>
      <c r="D27" s="2">
        <f>+D34*+C27</f>
        <v>6878.718194911186</v>
      </c>
      <c r="E27" s="2">
        <f>+E34*+C27</f>
        <v>1532.4051848295728</v>
      </c>
      <c r="F27" s="17">
        <f t="shared" si="1"/>
        <v>8411.123379740759</v>
      </c>
    </row>
    <row r="28" spans="1:6" ht="15">
      <c r="A28" s="4" t="s">
        <v>27</v>
      </c>
      <c r="B28" s="5">
        <v>202</v>
      </c>
      <c r="C28" s="3">
        <f>+B28/+B34</f>
        <v>0.024243879020643302</v>
      </c>
      <c r="D28" s="2">
        <f>+D34*+C28</f>
        <v>24812.51920307249</v>
      </c>
      <c r="E28" s="2">
        <f>+E34*+C28</f>
        <v>5527.604416706673</v>
      </c>
      <c r="F28" s="17">
        <f t="shared" si="1"/>
        <v>30340.123619779162</v>
      </c>
    </row>
    <row r="29" spans="1:6" ht="15">
      <c r="A29" s="4" t="s">
        <v>28</v>
      </c>
      <c r="B29" s="5">
        <v>57</v>
      </c>
      <c r="C29" s="3">
        <f>+B29/+B34</f>
        <v>0.006841094575132021</v>
      </c>
      <c r="D29" s="2">
        <f>+D34*+C29</f>
        <v>7001.5524483917425</v>
      </c>
      <c r="E29" s="2">
        <f>+E34*+C29</f>
        <v>1559.7695631301008</v>
      </c>
      <c r="F29" s="17">
        <f t="shared" si="1"/>
        <v>8561.322011521843</v>
      </c>
    </row>
    <row r="30" spans="1:6" ht="15">
      <c r="A30" s="4" t="s">
        <v>29</v>
      </c>
      <c r="B30" s="5">
        <v>383</v>
      </c>
      <c r="C30" s="3">
        <f>+B30/+B34</f>
        <v>0.04596735477676428</v>
      </c>
      <c r="D30" s="2">
        <f>+D34*+C30</f>
        <v>47045.51908305329</v>
      </c>
      <c r="E30" s="2">
        <f>+E34*+C30</f>
        <v>10480.556889102256</v>
      </c>
      <c r="F30" s="17">
        <f t="shared" si="1"/>
        <v>57526.075972155544</v>
      </c>
    </row>
    <row r="31" spans="1:6" ht="15">
      <c r="A31" s="4" t="s">
        <v>30</v>
      </c>
      <c r="B31" s="5">
        <v>118</v>
      </c>
      <c r="C31" s="3">
        <f>+B31/+B34</f>
        <v>0.014162265962554009</v>
      </c>
      <c r="D31" s="2">
        <f>+D34*+C31</f>
        <v>14494.441910705713</v>
      </c>
      <c r="E31" s="2">
        <f>+E34*+C31</f>
        <v>3228.996639462314</v>
      </c>
      <c r="F31" s="17">
        <f t="shared" si="1"/>
        <v>17723.438550168026</v>
      </c>
    </row>
    <row r="32" spans="1:6" ht="15">
      <c r="A32" s="4" t="s">
        <v>31</v>
      </c>
      <c r="B32" s="16">
        <v>1840</v>
      </c>
      <c r="C32" s="3">
        <f>+B32/+B34</f>
        <v>0.22083533365338454</v>
      </c>
      <c r="D32" s="2">
        <f>+D34*+C32</f>
        <v>226015.02640422466</v>
      </c>
      <c r="E32" s="2">
        <f>+E34*+C32</f>
        <v>50350.456072971676</v>
      </c>
      <c r="F32" s="17">
        <f t="shared" si="1"/>
        <v>276365.4824771963</v>
      </c>
    </row>
    <row r="33" spans="1:6" ht="15">
      <c r="A33" s="18"/>
      <c r="B33" s="18"/>
      <c r="C33" s="19"/>
      <c r="D33" s="20"/>
      <c r="E33" s="20"/>
      <c r="F33" s="18"/>
    </row>
    <row r="34" spans="1:6" s="9" customFormat="1" ht="15">
      <c r="A34" s="21" t="s">
        <v>6</v>
      </c>
      <c r="B34" s="22">
        <f>SUM(B7:B32)</f>
        <v>8332</v>
      </c>
      <c r="C34" s="23">
        <f>SUM(C7:C33)</f>
        <v>1</v>
      </c>
      <c r="D34" s="28">
        <v>1023455</v>
      </c>
      <c r="E34" s="24">
        <v>228000</v>
      </c>
      <c r="F34" s="25">
        <f>+D34+E34</f>
        <v>1251455</v>
      </c>
    </row>
    <row r="35" spans="1:6" ht="15">
      <c r="A35" s="6"/>
      <c r="B35" s="6"/>
      <c r="C35" s="7"/>
      <c r="D35" s="10"/>
      <c r="E35" s="10"/>
      <c r="F35" s="11"/>
    </row>
    <row r="36" spans="1:6" ht="15">
      <c r="A36" s="6" t="s">
        <v>40</v>
      </c>
      <c r="B36" s="6"/>
      <c r="C36" s="8"/>
      <c r="D36" s="10"/>
      <c r="E36" s="10"/>
      <c r="F36" s="8"/>
    </row>
    <row r="37" spans="1:6" ht="15">
      <c r="A37" s="6" t="s">
        <v>41</v>
      </c>
      <c r="B37" s="6"/>
      <c r="C37" s="8"/>
      <c r="D37" s="27"/>
      <c r="E37" s="10"/>
      <c r="F37" s="8"/>
    </row>
    <row r="38" spans="1:6" ht="15">
      <c r="A38" s="6"/>
      <c r="B38" s="6"/>
      <c r="C38" s="8"/>
      <c r="D38" s="10"/>
      <c r="E38" s="10"/>
      <c r="F38" s="8"/>
    </row>
    <row r="39" spans="1:6" ht="15">
      <c r="A39" s="6"/>
      <c r="B39" s="6"/>
      <c r="C39" s="8"/>
      <c r="D39" s="8" t="s">
        <v>7</v>
      </c>
      <c r="E39" s="10"/>
      <c r="F39" s="12" t="s">
        <v>32</v>
      </c>
    </row>
    <row r="40" spans="1:6" ht="15">
      <c r="A40" s="6"/>
      <c r="B40" s="6"/>
      <c r="C40" s="8"/>
      <c r="D40" s="8" t="s">
        <v>42</v>
      </c>
      <c r="E40" s="10"/>
      <c r="F40" s="10">
        <v>1083860</v>
      </c>
    </row>
    <row r="41" spans="1:6" ht="15">
      <c r="A41" s="6"/>
      <c r="B41" s="6"/>
      <c r="C41" s="8"/>
      <c r="D41" s="8" t="s">
        <v>8</v>
      </c>
      <c r="E41" s="10"/>
      <c r="F41" s="10">
        <f>+E34</f>
        <v>228000</v>
      </c>
    </row>
    <row r="42" spans="1:6" ht="15">
      <c r="A42" s="6"/>
      <c r="B42" s="6"/>
      <c r="C42" s="8"/>
      <c r="D42" s="8" t="s">
        <v>9</v>
      </c>
      <c r="E42" s="8"/>
      <c r="F42" s="10">
        <f>+F40+F41</f>
        <v>1311860</v>
      </c>
    </row>
    <row r="43" spans="1:6" ht="15">
      <c r="A43" s="6"/>
      <c r="B43" s="6"/>
      <c r="C43" s="8"/>
      <c r="D43" s="8" t="s">
        <v>10</v>
      </c>
      <c r="E43" s="8"/>
      <c r="F43" s="7">
        <f>+E34/F42</f>
        <v>0.17379903343344563</v>
      </c>
    </row>
    <row r="44" spans="1:6" ht="15">
      <c r="A44" s="6"/>
      <c r="B44" s="6"/>
      <c r="C44" s="8"/>
      <c r="D44" s="8"/>
      <c r="E44" s="8"/>
      <c r="F44" s="13"/>
    </row>
    <row r="45" spans="1:6" ht="15">
      <c r="A45" s="6"/>
      <c r="B45" s="6"/>
      <c r="C45" s="8"/>
      <c r="D45" s="8"/>
      <c r="E45" s="8"/>
      <c r="F45" s="13"/>
    </row>
    <row r="46" spans="1:6" ht="15">
      <c r="A46" s="6"/>
      <c r="B46" s="6"/>
      <c r="C46" s="8"/>
      <c r="D46" s="8"/>
      <c r="E46" s="8"/>
      <c r="F46" s="13"/>
    </row>
    <row r="47" spans="1:6" ht="15">
      <c r="A47" s="6"/>
      <c r="B47" s="6"/>
      <c r="C47" s="8"/>
      <c r="D47" s="8"/>
      <c r="E47" s="8"/>
      <c r="F47" s="13"/>
    </row>
    <row r="48" spans="1:6" ht="15">
      <c r="A48" s="6"/>
      <c r="B48" s="6"/>
      <c r="C48" s="8"/>
      <c r="D48" s="8"/>
      <c r="E48" s="8"/>
      <c r="F48" s="13"/>
    </row>
    <row r="49" spans="1:6" ht="15">
      <c r="A49" s="6"/>
      <c r="B49" s="6"/>
      <c r="C49" s="8"/>
      <c r="D49" s="8"/>
      <c r="E49" s="8"/>
      <c r="F49" s="13"/>
    </row>
    <row r="50" spans="1:6" ht="15">
      <c r="A50" s="6"/>
      <c r="B50" s="6"/>
      <c r="C50" s="8"/>
      <c r="D50" s="8"/>
      <c r="E50" s="8"/>
      <c r="F50" s="13"/>
    </row>
    <row r="51" spans="1:6" ht="15">
      <c r="A51" s="6"/>
      <c r="B51" s="6"/>
      <c r="C51" s="8"/>
      <c r="D51" s="8"/>
      <c r="E51" s="8"/>
      <c r="F51" s="13"/>
    </row>
    <row r="52" spans="3:6" ht="12.75">
      <c r="C52" s="1"/>
      <c r="D52" s="1"/>
      <c r="E52" s="1"/>
      <c r="F52" s="14"/>
    </row>
    <row r="53" spans="3:6" ht="12.75">
      <c r="C53" s="1"/>
      <c r="D53" s="1"/>
      <c r="E53" s="1"/>
      <c r="F53" s="14"/>
    </row>
    <row r="54" spans="3:6" ht="12.75">
      <c r="C54" s="1"/>
      <c r="D54" s="1"/>
      <c r="E54" s="1"/>
      <c r="F54" s="14"/>
    </row>
    <row r="55" spans="3:6" ht="12.75">
      <c r="C55" s="1"/>
      <c r="D55" s="1"/>
      <c r="E55" s="1"/>
      <c r="F55" s="14"/>
    </row>
    <row r="56" spans="3:4" ht="12.75">
      <c r="C56" s="1"/>
      <c r="D56" s="14"/>
    </row>
    <row r="57" spans="3:4" ht="12.75">
      <c r="C57" s="1"/>
      <c r="D57" s="14"/>
    </row>
    <row r="58" spans="3:4" ht="12.75">
      <c r="C58" s="1"/>
      <c r="D58" s="14"/>
    </row>
    <row r="59" spans="3:4" ht="12.75">
      <c r="C59" s="1"/>
      <c r="D59" s="14"/>
    </row>
    <row r="60" spans="3:4" ht="12.75">
      <c r="C60" s="1"/>
      <c r="D60" s="14"/>
    </row>
    <row r="61" spans="3:4" ht="12.75">
      <c r="C61" s="1"/>
      <c r="D61" s="14"/>
    </row>
    <row r="62" spans="3:4" ht="12.75">
      <c r="C62" s="1"/>
      <c r="D62" s="14"/>
    </row>
    <row r="63" spans="3:4" ht="12.75">
      <c r="C63" s="1"/>
      <c r="D63" s="14"/>
    </row>
    <row r="64" spans="3:4" ht="12.75">
      <c r="C64" s="1"/>
      <c r="D64" s="14"/>
    </row>
    <row r="65" spans="3:4" ht="12.75">
      <c r="C65" s="1"/>
      <c r="D65" s="14"/>
    </row>
    <row r="66" spans="3:4" ht="12.75">
      <c r="C66" s="1"/>
      <c r="D66" s="14"/>
    </row>
    <row r="67" spans="3:4" ht="12.75">
      <c r="C67" s="1"/>
      <c r="D67" s="14"/>
    </row>
    <row r="68" spans="3:4" ht="12.75">
      <c r="C68" s="1"/>
      <c r="D68" s="14"/>
    </row>
    <row r="69" spans="3:4" ht="12.75">
      <c r="C69" s="1"/>
      <c r="D69" s="14"/>
    </row>
    <row r="70" spans="3:4" ht="12.75">
      <c r="C70" s="1"/>
      <c r="D70" s="14"/>
    </row>
    <row r="71" spans="3:4" ht="12.75">
      <c r="C71" s="1"/>
      <c r="D71" s="14"/>
    </row>
    <row r="72" spans="3:4" ht="12.75">
      <c r="C72" s="1"/>
      <c r="D72" s="14"/>
    </row>
    <row r="73" spans="3:4" ht="12.75">
      <c r="C73" s="1"/>
      <c r="D73" s="14"/>
    </row>
    <row r="74" spans="3:4" ht="12.75">
      <c r="C74" s="1"/>
      <c r="D74" s="14"/>
    </row>
    <row r="75" spans="3:4" ht="12.75">
      <c r="C75" s="1"/>
      <c r="D75" s="14"/>
    </row>
    <row r="76" spans="3:4" ht="12.75">
      <c r="C76" s="1"/>
      <c r="D76" s="14"/>
    </row>
    <row r="77" spans="3:4" ht="12.75">
      <c r="C77" s="1"/>
      <c r="D77" s="14"/>
    </row>
    <row r="78" spans="3:4" ht="12.75">
      <c r="C78" s="1"/>
      <c r="D78" s="14"/>
    </row>
    <row r="79" spans="3:4" ht="12.75">
      <c r="C79" s="1"/>
      <c r="D79" s="14"/>
    </row>
    <row r="80" spans="3:4" ht="12.75">
      <c r="C80" s="1"/>
      <c r="D80" s="14"/>
    </row>
    <row r="81" spans="3:4" ht="12.75">
      <c r="C81" s="1"/>
      <c r="D81" s="14"/>
    </row>
    <row r="82" spans="3:4" ht="12.75">
      <c r="C82" s="1"/>
      <c r="D82" s="14"/>
    </row>
    <row r="83" spans="3:4" ht="12.75">
      <c r="C83" s="1"/>
      <c r="D83" s="14"/>
    </row>
    <row r="84" spans="3:4" ht="12.75">
      <c r="C84" s="1"/>
      <c r="D84" s="14"/>
    </row>
    <row r="85" spans="3:4" ht="12.75">
      <c r="C85" s="1"/>
      <c r="D85" s="14"/>
    </row>
    <row r="86" spans="3:4" ht="12.75">
      <c r="C86" s="1"/>
      <c r="D86" s="14"/>
    </row>
    <row r="87" spans="3:4" ht="12.75">
      <c r="C87" s="1"/>
      <c r="D87" s="14"/>
    </row>
    <row r="88" spans="3:4" ht="12.75">
      <c r="C88" s="1"/>
      <c r="D88" s="14"/>
    </row>
    <row r="89" spans="3:4" ht="12.75">
      <c r="C89" s="1"/>
      <c r="D89" s="14"/>
    </row>
    <row r="90" spans="3:4" ht="12.75">
      <c r="C90" s="1"/>
      <c r="D90" s="14"/>
    </row>
    <row r="91" spans="3:4" ht="12.75">
      <c r="C91" s="1"/>
      <c r="D91" s="14"/>
    </row>
    <row r="92" spans="3:4" ht="12.75">
      <c r="C92" s="1"/>
      <c r="D92" s="14"/>
    </row>
    <row r="93" spans="3:4" ht="12.75">
      <c r="C93" s="1"/>
      <c r="D93" s="14"/>
    </row>
    <row r="94" spans="3:4" ht="12.75">
      <c r="C94" s="1"/>
      <c r="D94" s="14"/>
    </row>
    <row r="95" spans="3:4" ht="12.75">
      <c r="C95" s="1"/>
      <c r="D95" s="14"/>
    </row>
  </sheetData>
  <printOptions/>
  <pageMargins left="0.75" right="0.75" top="1" bottom="1" header="0.5" footer="0.5"/>
  <pageSetup horizontalDpi="600" verticalDpi="600" orientation="landscape" scale="55" r:id="rId2"/>
  <headerFooter alignWithMargins="0">
    <oddHeader>&amp;L&amp;A</oddHeader>
    <oddFooter>&amp;L&amp;Z&amp;F&amp;R&amp;A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cp:lastPrinted>2008-05-13T12:08:44Z</cp:lastPrinted>
  <dcterms:created xsi:type="dcterms:W3CDTF">2008-04-29T13:00:58Z</dcterms:created>
  <dcterms:modified xsi:type="dcterms:W3CDTF">2008-07-25T15:56:17Z</dcterms:modified>
  <cp:category/>
  <cp:version/>
  <cp:contentType/>
  <cp:contentStatus/>
</cp:coreProperties>
</file>