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<sst xmlns="http://schemas.openxmlformats.org/spreadsheetml/2006/main" count="57" uniqueCount="55">
  <si>
    <t>PLAY:</t>
  </si>
  <si>
    <t>NONASSOCIATED GAS ACCUMULATION VOLUME PARAMETERS</t>
  </si>
  <si>
    <t>Est Shape</t>
  </si>
  <si>
    <t>PROB OF AND GREATER THAN</t>
  </si>
  <si>
    <t>Knowledge</t>
  </si>
  <si>
    <t>ATTRIBUTES</t>
  </si>
  <si>
    <t>(1 to 5)</t>
  </si>
  <si>
    <t>LTP</t>
  </si>
  <si>
    <t>Max</t>
  </si>
  <si>
    <r>
      <t>Level 1-3</t>
    </r>
    <r>
      <rPr>
        <vertAlign val="superscript"/>
        <sz val="10"/>
        <rFont val="Arial"/>
        <family val="2"/>
      </rPr>
      <t>5</t>
    </r>
  </si>
  <si>
    <r>
      <t>NET RESERVOIR THICKNESS</t>
    </r>
    <r>
      <rPr>
        <vertAlign val="superscript"/>
        <sz val="8"/>
        <rFont val="Arial"/>
        <family val="2"/>
      </rPr>
      <t>1</t>
    </r>
  </si>
  <si>
    <r>
      <t>AREA OF CLOSURE</t>
    </r>
    <r>
      <rPr>
        <vertAlign val="superscript"/>
        <sz val="9"/>
        <rFont val="Arial"/>
        <family val="2"/>
      </rPr>
      <t>2</t>
    </r>
  </si>
  <si>
    <r>
      <t>POROSITY</t>
    </r>
    <r>
      <rPr>
        <vertAlign val="superscript"/>
        <sz val="10"/>
        <rFont val="Arial"/>
        <family val="2"/>
      </rPr>
      <t>3,4</t>
    </r>
  </si>
  <si>
    <r>
      <t>TRAP FILL</t>
    </r>
    <r>
      <rPr>
        <vertAlign val="superscript"/>
        <sz val="10"/>
        <rFont val="Arial"/>
        <family val="2"/>
      </rPr>
      <t>3</t>
    </r>
  </si>
  <si>
    <t>Uses oil POR*Sw</t>
  </si>
  <si>
    <r>
      <t>HYDROCARBON PORE VOL</t>
    </r>
    <r>
      <rPr>
        <vertAlign val="superscript"/>
        <sz val="10"/>
        <rFont val="Arial"/>
        <family val="2"/>
      </rPr>
      <t>3,4</t>
    </r>
  </si>
  <si>
    <t>Approx in place bcf</t>
  </si>
  <si>
    <t>Recov bcf at surface</t>
  </si>
  <si>
    <t xml:space="preserve">   1-thickness in feet, 2-thousands of acres, 3-percent, 4-correlation between Porosity and Water Saturation = -1.0</t>
  </si>
  <si>
    <r>
      <t xml:space="preserve"> </t>
    </r>
    <r>
      <rPr>
        <sz val="8"/>
        <rFont val="Arial"/>
        <family val="2"/>
      </rPr>
      <t xml:space="preserve"> 5-Knowledge Level: 1=High, 2=Medium, 3=Low;  LTP=Left Truncation Point</t>
    </r>
  </si>
  <si>
    <t>TRAP DEPTH (in 1000 ft)</t>
  </si>
  <si>
    <r>
      <t xml:space="preserve"> </t>
    </r>
    <r>
      <rPr>
        <sz val="10"/>
        <rFont val="Arial"/>
        <family val="2"/>
      </rPr>
      <t>(from</t>
    </r>
    <r>
      <rPr>
        <sz val="9"/>
        <rFont val="Geneva"/>
        <family val="0"/>
      </rPr>
      <t xml:space="preserve"> sea level)</t>
    </r>
  </si>
  <si>
    <r>
      <t xml:space="preserve">  </t>
    </r>
    <r>
      <rPr>
        <sz val="10"/>
        <rFont val="Arial"/>
        <family val="2"/>
      </rPr>
      <t>Surface to sea level correction (1000 ft):</t>
    </r>
  </si>
  <si>
    <t>NONASSOCIATED GAS ACCUMULATION CHARACTERISTICS</t>
  </si>
  <si>
    <t>NA Gas recovery factor %</t>
  </si>
  <si>
    <t>Type of reservoir-drive (check any that apply):</t>
  </si>
  <si>
    <t>Water:</t>
  </si>
  <si>
    <t>Gas expansion:</t>
  </si>
  <si>
    <t>Natural gas liquids plus condensate to non-associated gas (bbls/million cf) (in place):</t>
  </si>
  <si>
    <t>NGL-NAG=1.785*TD</t>
  </si>
  <si>
    <t>(at median)</t>
  </si>
  <si>
    <t>Non-associated gas quality parameters:</t>
  </si>
  <si>
    <t>Hydrogen sulfide %</t>
  </si>
  <si>
    <t>CO2 contamination %</t>
  </si>
  <si>
    <t>Other inert gases:</t>
  </si>
  <si>
    <t>Name:</t>
  </si>
  <si>
    <t>Percent:</t>
  </si>
  <si>
    <t>Gas fvf</t>
  </si>
  <si>
    <t>Gas fvf=</t>
  </si>
  <si>
    <t>752.2*(1-EXP(-0.05728*TD))</t>
  </si>
  <si>
    <t>TD&lt;=5.67 thous ft</t>
  </si>
  <si>
    <t>(at median depth)</t>
  </si>
  <si>
    <t>113.3+21.1*TD-0.812*TD^2+0.0116*TD^3</t>
  </si>
  <si>
    <t>5.67&lt;TD&lt;=30</t>
  </si>
  <si>
    <t>TD=trap depth (thous ft)</t>
  </si>
  <si>
    <t>TIME OF TRAP DEVELOPMENT</t>
  </si>
  <si>
    <t>BEGIN</t>
  </si>
  <si>
    <t>PEAK</t>
  </si>
  <si>
    <t>END</t>
  </si>
  <si>
    <t xml:space="preserve">     STRATIGRAPHIC COMPONENT (Ma)</t>
  </si>
  <si>
    <t xml:space="preserve">     STRUCTURAL COMPONENT (Ma)</t>
  </si>
  <si>
    <t>Assessor's Name:</t>
  </si>
  <si>
    <t>Date of Data Entry MM/DD/YYYY:</t>
  </si>
  <si>
    <t>Date of Simulation Run MM/DD/YYYY:</t>
  </si>
  <si>
    <t>Table 29b: Input values for nonassociated gas accumulations in the Ellesmerian Endicott North Play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</si>
</sst>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5" xfId="0" applyBorder="1" applyAlignment="1">
      <alignment/>
    </xf>
    <xf numFmtId="0" fontId="10" fillId="0" borderId="0" xfId="0" applyFont="1" applyAlignment="1">
      <alignment/>
    </xf>
    <xf numFmtId="164" fontId="0" fillId="0" borderId="5" xfId="0" applyNumberFormat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2" fontId="0" fillId="0" borderId="5" xfId="0" applyNumberFormat="1" applyBorder="1" applyAlignment="1">
      <alignment/>
    </xf>
    <xf numFmtId="0" fontId="8" fillId="0" borderId="0" xfId="0" applyFont="1" applyAlignment="1">
      <alignment horizontal="left"/>
    </xf>
    <xf numFmtId="0" fontId="1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13" fillId="0" borderId="4" xfId="0" applyFont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right"/>
    </xf>
    <xf numFmtId="164" fontId="0" fillId="0" borderId="5" xfId="0" applyNumberFormat="1" applyBorder="1" applyAlignment="1">
      <alignment horizontal="center"/>
    </xf>
    <xf numFmtId="164" fontId="0" fillId="2" borderId="5" xfId="0" applyNumberFormat="1" applyFill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14" fillId="0" borderId="0" xfId="0" applyFont="1" applyAlignment="1">
      <alignment/>
    </xf>
    <xf numFmtId="0" fontId="0" fillId="0" borderId="4" xfId="0" applyBorder="1" applyAlignment="1">
      <alignment/>
    </xf>
    <xf numFmtId="14" fontId="0" fillId="0" borderId="5" xfId="0" applyNumberForma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"/>
      <sheetName val="Shapes"/>
      <sheetName val="Oil"/>
      <sheetName val="Gas"/>
      <sheetName val="PP"/>
      <sheetName val="Playwork"/>
      <sheetName val="Distn"/>
      <sheetName val="Results"/>
      <sheetName val="Size_Freq"/>
      <sheetName val="Stats"/>
    </sheetNames>
    <sheetDataSet>
      <sheetData sheetId="2">
        <row r="1">
          <cell r="A1" t="str">
            <v>NPRA Assessment Form-2001</v>
          </cell>
        </row>
        <row r="13">
          <cell r="I13">
            <v>3</v>
          </cell>
        </row>
        <row r="19">
          <cell r="G19">
            <v>0.011</v>
          </cell>
        </row>
        <row r="50">
          <cell r="C50" t="str">
            <v>Phil Nelson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workbookViewId="0" topLeftCell="A1">
      <selection activeCell="L37" sqref="L37"/>
    </sheetView>
  </sheetViews>
  <sheetFormatPr defaultColWidth="11.00390625" defaultRowHeight="12"/>
  <cols>
    <col min="1" max="1" width="8.625" style="0" customWidth="1"/>
    <col min="2" max="2" width="12.375" style="0" customWidth="1"/>
    <col min="3" max="4" width="8.625" style="0" customWidth="1"/>
    <col min="5" max="5" width="10.125" style="0" customWidth="1"/>
    <col min="6" max="6" width="11.00390625" style="0" customWidth="1"/>
    <col min="7" max="7" width="8.625" style="0" customWidth="1"/>
    <col min="8" max="8" width="9.625" style="0" customWidth="1"/>
    <col min="9" max="16384" width="8.625" style="0" customWidth="1"/>
  </cols>
  <sheetData>
    <row r="1" ht="12.75">
      <c r="A1" s="50" t="s">
        <v>54</v>
      </c>
    </row>
    <row r="2" ht="12.75">
      <c r="A2" s="1" t="str">
        <f>'[1]Oil'!A1</f>
        <v>NPRA Assessment Form-2001</v>
      </c>
    </row>
    <row r="3" spans="1:8" ht="12.75">
      <c r="A3" s="2" t="s">
        <v>0</v>
      </c>
      <c r="G3" s="2"/>
      <c r="H3" s="3"/>
    </row>
    <row r="4" spans="1:8" ht="12.75">
      <c r="A4" s="2"/>
      <c r="G4" s="2"/>
      <c r="H4" s="3"/>
    </row>
    <row r="5" spans="1:9" ht="15">
      <c r="A5" s="4"/>
      <c r="H5" s="2"/>
      <c r="I5" s="3"/>
    </row>
    <row r="6" s="5" customFormat="1" ht="15">
      <c r="A6" s="4" t="s">
        <v>1</v>
      </c>
    </row>
    <row r="7" spans="6:9" ht="13.5" customHeight="1">
      <c r="F7" s="6"/>
      <c r="H7" s="2"/>
      <c r="I7" s="7"/>
    </row>
    <row r="8" spans="2:8" ht="12.75">
      <c r="B8" s="8"/>
      <c r="C8" s="9" t="s">
        <v>2</v>
      </c>
      <c r="D8" s="51" t="s">
        <v>3</v>
      </c>
      <c r="E8" s="52"/>
      <c r="F8" s="52"/>
      <c r="G8" s="53"/>
      <c r="H8" s="9" t="s">
        <v>4</v>
      </c>
    </row>
    <row r="9" spans="1:8" ht="12.75">
      <c r="A9" s="10" t="s">
        <v>5</v>
      </c>
      <c r="B9" s="11"/>
      <c r="C9" s="12" t="s">
        <v>6</v>
      </c>
      <c r="D9" s="13" t="s">
        <v>7</v>
      </c>
      <c r="E9" s="14">
        <v>50</v>
      </c>
      <c r="F9" s="14">
        <v>5</v>
      </c>
      <c r="G9" s="15" t="s">
        <v>8</v>
      </c>
      <c r="H9" s="12" t="s">
        <v>9</v>
      </c>
    </row>
    <row r="10" spans="1:8" ht="14.25" customHeight="1">
      <c r="A10" s="16" t="s">
        <v>10</v>
      </c>
      <c r="B10" s="17"/>
      <c r="C10" s="18">
        <v>4</v>
      </c>
      <c r="D10" s="18">
        <v>30</v>
      </c>
      <c r="E10" s="18">
        <v>50</v>
      </c>
      <c r="F10" s="18">
        <v>75</v>
      </c>
      <c r="G10" s="18">
        <v>100</v>
      </c>
      <c r="H10" s="18"/>
    </row>
    <row r="11" spans="1:8" ht="14.25" customHeight="1">
      <c r="A11" s="19" t="s">
        <v>11</v>
      </c>
      <c r="C11" s="18">
        <v>2</v>
      </c>
      <c r="D11" s="20">
        <v>2</v>
      </c>
      <c r="E11" s="20">
        <v>4</v>
      </c>
      <c r="F11" s="20">
        <v>10</v>
      </c>
      <c r="G11" s="20">
        <v>20</v>
      </c>
      <c r="H11" s="18"/>
    </row>
    <row r="12" spans="1:8" ht="14.25" customHeight="1">
      <c r="A12" t="s">
        <v>12</v>
      </c>
      <c r="C12" s="18">
        <v>2</v>
      </c>
      <c r="D12" s="21">
        <v>10</v>
      </c>
      <c r="E12" s="21">
        <v>14</v>
      </c>
      <c r="F12" s="21">
        <v>18</v>
      </c>
      <c r="G12" s="21">
        <v>22</v>
      </c>
      <c r="H12" s="18"/>
    </row>
    <row r="13" spans="1:10" ht="14.25" customHeight="1" thickBot="1">
      <c r="A13" t="s">
        <v>13</v>
      </c>
      <c r="C13" s="18">
        <v>6</v>
      </c>
      <c r="D13" s="21">
        <v>50</v>
      </c>
      <c r="E13" s="21">
        <v>80</v>
      </c>
      <c r="F13" s="21">
        <v>99</v>
      </c>
      <c r="G13" s="21">
        <v>100</v>
      </c>
      <c r="H13" s="18"/>
      <c r="I13" t="s">
        <v>14</v>
      </c>
      <c r="J13" s="22"/>
    </row>
    <row r="14" spans="1:10" ht="14.25" customHeight="1" thickBot="1">
      <c r="A14" s="23" t="s">
        <v>15</v>
      </c>
      <c r="B14" s="23"/>
      <c r="C14" s="24">
        <v>4</v>
      </c>
      <c r="D14" s="25">
        <f>D12-$I14</f>
        <v>7</v>
      </c>
      <c r="E14" s="25">
        <f>E12-$I14</f>
        <v>11</v>
      </c>
      <c r="F14" s="25">
        <f>F12-$I14</f>
        <v>15</v>
      </c>
      <c r="G14" s="25">
        <f>G12-$I14</f>
        <v>19</v>
      </c>
      <c r="I14" s="26">
        <f>'[1]Oil'!I13</f>
        <v>3</v>
      </c>
      <c r="J14" s="27"/>
    </row>
    <row r="15" spans="1:7" ht="12.75" customHeight="1">
      <c r="A15" s="28" t="s">
        <v>16</v>
      </c>
      <c r="B15" s="28"/>
      <c r="C15" s="29"/>
      <c r="D15" s="30">
        <f>43560*D10*D11*D14*D13*10^(-10)</f>
        <v>0.091476</v>
      </c>
      <c r="E15" s="30">
        <f>43560*E10*E11*E14*E13*10^(-10)</f>
        <v>0.766656</v>
      </c>
      <c r="F15" s="30">
        <f>43560*F10*F11*F14*F13*10^(-10)</f>
        <v>4.851495</v>
      </c>
      <c r="G15" s="30">
        <f>43560*G10*G11*G14*G13*10^(-10)</f>
        <v>16.5528</v>
      </c>
    </row>
    <row r="16" spans="1:7" ht="12.75" customHeight="1">
      <c r="A16" s="28" t="s">
        <v>17</v>
      </c>
      <c r="B16" s="28"/>
      <c r="C16" s="29"/>
      <c r="D16" s="20">
        <f>D15*$B$35*$D$24*0.01</f>
        <v>14.036651909280002</v>
      </c>
      <c r="E16" s="20">
        <f>E15*$B$35*$D$24*0.01</f>
        <v>117.64051123968002</v>
      </c>
      <c r="F16" s="20">
        <f>F15*$B$35*$D$24*0.01</f>
        <v>744.4438601886</v>
      </c>
      <c r="G16" s="20">
        <f>G15*$B$35*$D$24*0.01</f>
        <v>2539.9655835840003</v>
      </c>
    </row>
    <row r="17" spans="1:18" ht="12.75" customHeight="1">
      <c r="A17" s="31" t="s">
        <v>18</v>
      </c>
      <c r="P17" s="22"/>
      <c r="Q17" s="22"/>
      <c r="R17" s="22"/>
    </row>
    <row r="18" ht="12.75">
      <c r="A18" t="s">
        <v>19</v>
      </c>
    </row>
    <row r="19" spans="1:8" ht="12.75">
      <c r="A19" s="32" t="s">
        <v>20</v>
      </c>
      <c r="B19" s="33"/>
      <c r="C19" s="18">
        <v>2</v>
      </c>
      <c r="D19" s="18">
        <v>7</v>
      </c>
      <c r="E19" s="18">
        <v>8</v>
      </c>
      <c r="F19" s="18">
        <v>9</v>
      </c>
      <c r="G19" s="18">
        <v>11</v>
      </c>
      <c r="H19" s="18">
        <v>3</v>
      </c>
    </row>
    <row r="20" spans="1:7" ht="12.75">
      <c r="A20" s="34" t="s">
        <v>21</v>
      </c>
      <c r="B20" s="35"/>
      <c r="C20" s="36"/>
      <c r="D20" s="37"/>
      <c r="E20" s="37"/>
      <c r="F20" s="38" t="s">
        <v>22</v>
      </c>
      <c r="G20" s="18">
        <f>'[1]Oil'!G19</f>
        <v>0.011</v>
      </c>
    </row>
    <row r="22" ht="15">
      <c r="A22" s="4" t="s">
        <v>23</v>
      </c>
    </row>
    <row r="23" ht="15">
      <c r="A23" s="4"/>
    </row>
    <row r="24" spans="1:4" ht="12.75">
      <c r="A24" t="s">
        <v>24</v>
      </c>
      <c r="D24" s="39">
        <v>65</v>
      </c>
    </row>
    <row r="25" spans="1:5" ht="12.75">
      <c r="A25" t="s">
        <v>25</v>
      </c>
      <c r="D25" s="22"/>
      <c r="E25" s="22"/>
    </row>
    <row r="26" spans="3:7" ht="12.75">
      <c r="C26" s="40" t="s">
        <v>26</v>
      </c>
      <c r="D26" s="18"/>
      <c r="F26" s="40" t="s">
        <v>27</v>
      </c>
      <c r="G26" s="18"/>
    </row>
    <row r="27" spans="1:9" ht="12.75">
      <c r="A27" t="s">
        <v>28</v>
      </c>
      <c r="C27" s="40"/>
      <c r="D27" s="22"/>
      <c r="F27" s="40"/>
      <c r="G27" s="22"/>
      <c r="I27" s="22"/>
    </row>
    <row r="28" spans="2:9" ht="12.75">
      <c r="B28" t="s">
        <v>29</v>
      </c>
      <c r="C28" s="40"/>
      <c r="D28" s="41">
        <f>1.785*E19</f>
        <v>14.28</v>
      </c>
      <c r="E28" s="22" t="s">
        <v>30</v>
      </c>
      <c r="F28" s="22"/>
      <c r="I28" s="22"/>
    </row>
    <row r="29" ht="12.75">
      <c r="A29" t="s">
        <v>31</v>
      </c>
    </row>
    <row r="30" spans="2:5" ht="12.75">
      <c r="B30" t="s">
        <v>32</v>
      </c>
      <c r="E30" s="18"/>
    </row>
    <row r="31" spans="2:5" ht="13.5" customHeight="1">
      <c r="B31" t="s">
        <v>33</v>
      </c>
      <c r="E31" s="18"/>
    </row>
    <row r="32" ht="12.75">
      <c r="B32" t="s">
        <v>34</v>
      </c>
    </row>
    <row r="33" spans="3:7" ht="12.75">
      <c r="C33" t="s">
        <v>35</v>
      </c>
      <c r="D33" s="18"/>
      <c r="F33" t="s">
        <v>36</v>
      </c>
      <c r="G33" s="18"/>
    </row>
    <row r="34" spans="3:7" ht="12.75">
      <c r="C34" t="s">
        <v>35</v>
      </c>
      <c r="D34" s="18"/>
      <c r="F34" t="s">
        <v>36</v>
      </c>
      <c r="G34" s="18"/>
    </row>
    <row r="35" spans="1:7" ht="12.75">
      <c r="A35" s="27" t="s">
        <v>37</v>
      </c>
      <c r="B35" s="42">
        <f>IF(E19&lt;=5.67,752.2*(1-EXP(-0.05728*E19)),113.3+21.1*E19-0.812*E19^2+0.0116*E19^3)</f>
        <v>236.0712</v>
      </c>
      <c r="C35" s="2" t="s">
        <v>38</v>
      </c>
      <c r="D35" s="43" t="s">
        <v>39</v>
      </c>
      <c r="G35" t="s">
        <v>40</v>
      </c>
    </row>
    <row r="36" spans="1:8" ht="12.75">
      <c r="A36" s="27"/>
      <c r="B36" t="s">
        <v>41</v>
      </c>
      <c r="D36" t="s">
        <v>42</v>
      </c>
      <c r="H36" t="s">
        <v>43</v>
      </c>
    </row>
    <row r="37" spans="1:4" ht="12.75">
      <c r="A37" s="27"/>
      <c r="D37" t="s">
        <v>44</v>
      </c>
    </row>
    <row r="38" spans="2:10" ht="12.75">
      <c r="B38" s="22"/>
      <c r="C38" s="22"/>
      <c r="D38" s="22"/>
      <c r="E38" s="22"/>
      <c r="F38" s="22"/>
      <c r="G38" s="22"/>
      <c r="H38" s="22"/>
      <c r="I38" s="22"/>
      <c r="J38" s="22"/>
    </row>
    <row r="39" spans="1:7" ht="15">
      <c r="A39" s="4" t="s">
        <v>45</v>
      </c>
      <c r="B39" s="5"/>
      <c r="C39" s="5"/>
      <c r="E39" s="44" t="s">
        <v>46</v>
      </c>
      <c r="F39" s="44" t="s">
        <v>47</v>
      </c>
      <c r="G39" s="44" t="s">
        <v>48</v>
      </c>
    </row>
    <row r="40" spans="1:7" ht="12.75">
      <c r="A40" s="5" t="s">
        <v>49</v>
      </c>
      <c r="B40" s="5"/>
      <c r="C40" s="5"/>
      <c r="E40" s="45">
        <v>350</v>
      </c>
      <c r="F40" s="45">
        <v>115</v>
      </c>
      <c r="G40" s="45">
        <v>100</v>
      </c>
    </row>
    <row r="41" spans="1:7" ht="12.75">
      <c r="A41" s="5" t="s">
        <v>50</v>
      </c>
      <c r="B41" s="5"/>
      <c r="C41" s="5"/>
      <c r="E41" s="45">
        <v>140</v>
      </c>
      <c r="F41" s="45">
        <v>130</v>
      </c>
      <c r="G41" s="45">
        <v>100</v>
      </c>
    </row>
    <row r="43" spans="1:6" ht="12.75">
      <c r="A43" s="46" t="s">
        <v>51</v>
      </c>
      <c r="C43" s="36" t="str">
        <f>'[1]Oil'!C50</f>
        <v>Phil Nelson</v>
      </c>
      <c r="D43" s="37"/>
      <c r="E43" s="37"/>
      <c r="F43" s="47"/>
    </row>
    <row r="44" spans="1:6" ht="12.75">
      <c r="A44" s="1" t="s">
        <v>52</v>
      </c>
      <c r="E44" s="48">
        <v>35725</v>
      </c>
      <c r="F44" s="22"/>
    </row>
    <row r="45" spans="1:6" ht="12.75">
      <c r="A45" s="49" t="s">
        <v>53</v>
      </c>
      <c r="B45" s="22"/>
      <c r="C45" s="22"/>
      <c r="D45" s="22"/>
      <c r="E45" s="48">
        <v>35831</v>
      </c>
      <c r="F45" s="22"/>
    </row>
  </sheetData>
  <mergeCells count="1">
    <mergeCell ref="D8:G8"/>
  </mergeCells>
  <printOptions/>
  <pageMargins left="0.75" right="0.75" top="1" bottom="1" header="0.5" footer="0.5"/>
  <pageSetup fitToHeight="1" fitToWidth="1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cmg</cp:lastModifiedBy>
  <cp:lastPrinted>2003-08-12T20:24:07Z</cp:lastPrinted>
  <dcterms:created xsi:type="dcterms:W3CDTF">2003-08-12T20:22:28Z</dcterms:created>
  <cp:category/>
  <cp:version/>
  <cp:contentType/>
  <cp:contentStatus/>
</cp:coreProperties>
</file>