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00" yWindow="30" windowWidth="7695" windowHeight="8325" activeTab="0"/>
  </bookViews>
  <sheets>
    <sheet name="t-20" sheetId="1" r:id="rId1"/>
  </sheets>
  <definedNames>
    <definedName name="_xlnm.Print_Area" localSheetId="0">'t-20'!$A$1:$R$75</definedName>
    <definedName name="_xlnm.Print_Titles" localSheetId="0">'t-20'!$1:$8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<sst xmlns="http://schemas.openxmlformats.org/spreadsheetml/2006/main" count="97" uniqueCount="89">
  <si>
    <t xml:space="preserve">Rolling </t>
  </si>
  <si>
    <t>Rolling</t>
  </si>
  <si>
    <t>Electrif.,</t>
  </si>
  <si>
    <t>Support</t>
  </si>
  <si>
    <t>Percent</t>
  </si>
  <si>
    <t>Stock</t>
  </si>
  <si>
    <t>Stations/</t>
  </si>
  <si>
    <t>Power</t>
  </si>
  <si>
    <t>Signals/</t>
  </si>
  <si>
    <t>&amp; Equip.</t>
  </si>
  <si>
    <t>Other</t>
  </si>
  <si>
    <t>Total</t>
  </si>
  <si>
    <t>of</t>
  </si>
  <si>
    <t>Area</t>
  </si>
  <si>
    <t>Purchases</t>
  </si>
  <si>
    <t>Rehab</t>
  </si>
  <si>
    <t>Terminals</t>
  </si>
  <si>
    <t>Distribution</t>
  </si>
  <si>
    <t>Communic.</t>
  </si>
  <si>
    <t>Facilities</t>
  </si>
  <si>
    <t>Atlanta, GA</t>
  </si>
  <si>
    <t>Baltimore, MD</t>
  </si>
  <si>
    <t>Pittsburgh, PA</t>
  </si>
  <si>
    <t>San Diego, CA</t>
  </si>
  <si>
    <t>TOTAL</t>
  </si>
  <si>
    <t>Percent of Total</t>
  </si>
  <si>
    <t>Transit</t>
  </si>
  <si>
    <t>Enhance-</t>
  </si>
  <si>
    <t>ments</t>
  </si>
  <si>
    <t>Transit-way</t>
  </si>
  <si>
    <t>Lines</t>
  </si>
  <si>
    <t xml:space="preserve">                     vehicle locator systems.  Signal/Communic. Includes train control / signal systems, communications systems, radios.  Other includes contingencies, real estate, administration, contracts.</t>
  </si>
  <si>
    <t xml:space="preserve">                     Rolling Stock Purchases includes rail cars and spare parts.  Rolling Stock Rehab includes rehabilitation and mid-life rebuild.  Rolling Stock Other includes vehicle overhaul, lease, or design.</t>
  </si>
  <si>
    <t>Riverside-San Brnrdno, CA</t>
  </si>
  <si>
    <t>Salt Lake City, UT</t>
  </si>
  <si>
    <t>San Francisco-Oakland, CA</t>
  </si>
  <si>
    <t>San Jose, CA</t>
  </si>
  <si>
    <t>Seattle, WA</t>
  </si>
  <si>
    <t>Rank</t>
  </si>
  <si>
    <t>Chattanooga, TN-GA</t>
  </si>
  <si>
    <t>Chicago, IL-IN</t>
  </si>
  <si>
    <t>Dallas-Ft. Worth, TX</t>
  </si>
  <si>
    <t xml:space="preserve">Wash, DC-MD-VA </t>
  </si>
  <si>
    <t xml:space="preserve">Memphis, TN-AR-MS </t>
  </si>
  <si>
    <t>Wilmington, DC-MD-NJ-PA</t>
  </si>
  <si>
    <t>Tennessee</t>
  </si>
  <si>
    <t>Tampa-St. Petersburg, FL</t>
  </si>
  <si>
    <t>Stockton, CA</t>
  </si>
  <si>
    <t>St. Louis, MO-IL</t>
  </si>
  <si>
    <t>South Bend, IN-MI</t>
  </si>
  <si>
    <t xml:space="preserve">Portland, OR-WA </t>
  </si>
  <si>
    <t>Phildelphia, PA-NJ-DE-MD</t>
  </si>
  <si>
    <t>New York-Newark, NY-NJ-CT</t>
  </si>
  <si>
    <t>Miami, FL</t>
  </si>
  <si>
    <t>Los Angeles-Long Bch-SA, CA</t>
  </si>
  <si>
    <t>Concord, CA</t>
  </si>
  <si>
    <t>Boston, MA-NH-RI</t>
  </si>
  <si>
    <t>Antioch, CA</t>
  </si>
  <si>
    <t>Anchorage, AK</t>
  </si>
  <si>
    <t>Alaska</t>
  </si>
  <si>
    <t>Wisconsin</t>
  </si>
  <si>
    <t>Trenton, NJ</t>
  </si>
  <si>
    <t>Atlantic City, NJ</t>
  </si>
  <si>
    <t>Bridgeport-Stamford, CT-NY</t>
  </si>
  <si>
    <t>Cleveland, OH</t>
  </si>
  <si>
    <t>Jacksonville, FL</t>
  </si>
  <si>
    <t>Nashville-Davidson, TN</t>
  </si>
  <si>
    <t>Portland, ME</t>
  </si>
  <si>
    <t>Sacamento, CA</t>
  </si>
  <si>
    <t>San Juan, PR</t>
  </si>
  <si>
    <t>FY 2007  URBANIZED AREA FORMULA OBLIGATIONS FOR FIXED GUIDEWAY</t>
  </si>
  <si>
    <t>Table 20</t>
  </si>
  <si>
    <t>Poughkeepsie-Newburgh, NY</t>
  </si>
  <si>
    <t>Buffalo, NY</t>
  </si>
  <si>
    <t>Thousand Oaks, CA</t>
  </si>
  <si>
    <t>Oxnard, CA</t>
  </si>
  <si>
    <t>Harrisburg, PA</t>
  </si>
  <si>
    <t>Camarillo, CA</t>
  </si>
  <si>
    <t>Denver--Aurora, CO</t>
  </si>
  <si>
    <t>Ogden--Layton, UT</t>
  </si>
  <si>
    <t>Provo--Orem, UT</t>
  </si>
  <si>
    <t>Round Lake Beach--McHenry--Grayslake, IL</t>
  </si>
  <si>
    <t>Charlotte, NC-SC</t>
  </si>
  <si>
    <t>Detroit, MI</t>
  </si>
  <si>
    <t>Minneapolis--St. Paul, MN</t>
  </si>
  <si>
    <t>Galveston, TX</t>
  </si>
  <si>
    <t xml:space="preserve">NOTE:      The "Rolling Stock Other" includes Engineering &amp; Design, Mid Life Rebuild, Lease &amp; Replacement, Lease &amp; Expansion and Vehicle Overhaul.  The "Other" category includes contingencies, real estate, administration, </t>
  </si>
  <si>
    <t xml:space="preserve">                    Facilities include administrative/maintenance facilities, storage facilities, computers, and other support equip.  Electrif./Power Dist. Includes traction power, AC power lighting, substation distribution,</t>
  </si>
  <si>
    <t xml:space="preserve">                 contracts, preventive maintenance.  Transit-way lines may include HOV and busways, in addition to rail lines.  Station Stops / Terminals include fare collection equip, PNR, furniture, security equip.  Support &amp; Equip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</si>
</sst>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(#,##0.0\)"/>
  </numFmts>
  <fonts count="8">
    <font>
      <sz val="12"/>
      <name val="Arial"/>
      <family val="0"/>
    </font>
    <font>
      <sz val="10"/>
      <name val="Arial"/>
      <family val="0"/>
    </font>
    <font>
      <b/>
      <sz val="14"/>
      <name val="Arial"/>
      <family val="0"/>
    </font>
    <font>
      <b/>
      <sz val="12"/>
      <name val="Arial"/>
      <family val="0"/>
    </font>
    <font>
      <b/>
      <sz val="10"/>
      <name val="Times New Roman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0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0" xfId="0" applyFont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9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5" fontId="0" fillId="0" borderId="10" xfId="0" applyNumberFormat="1" applyBorder="1" applyAlignment="1" applyProtection="1">
      <alignment/>
      <protection/>
    </xf>
    <xf numFmtId="5" fontId="0" fillId="0" borderId="11" xfId="0" applyNumberFormat="1" applyBorder="1" applyAlignment="1" applyProtection="1">
      <alignment/>
      <protection/>
    </xf>
    <xf numFmtId="37" fontId="0" fillId="0" borderId="10" xfId="0" applyNumberFormat="1" applyBorder="1" applyAlignment="1" applyProtection="1">
      <alignment/>
      <protection/>
    </xf>
    <xf numFmtId="37" fontId="0" fillId="0" borderId="11" xfId="0" applyNumberFormat="1" applyBorder="1" applyAlignment="1" applyProtection="1">
      <alignment/>
      <protection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1" xfId="0" applyFont="1" applyBorder="1" applyAlignment="1">
      <alignment horizontal="center"/>
    </xf>
    <xf numFmtId="37" fontId="0" fillId="0" borderId="0" xfId="0" applyNumberFormat="1" applyBorder="1" applyAlignment="1" applyProtection="1">
      <alignment/>
      <protection/>
    </xf>
    <xf numFmtId="5" fontId="0" fillId="0" borderId="0" xfId="0" applyNumberFormat="1" applyBorder="1" applyAlignment="1" applyProtection="1">
      <alignment/>
      <protection/>
    </xf>
    <xf numFmtId="0" fontId="3" fillId="0" borderId="0" xfId="0" applyFont="1" applyAlignment="1">
      <alignment/>
    </xf>
    <xf numFmtId="0" fontId="3" fillId="0" borderId="5" xfId="0" applyFont="1" applyFill="1" applyBorder="1" applyAlignment="1">
      <alignment/>
    </xf>
    <xf numFmtId="164" fontId="4" fillId="0" borderId="12" xfId="0" applyNumberFormat="1" applyFont="1" applyFill="1" applyBorder="1" applyAlignment="1" applyProtection="1">
      <alignment/>
      <protection/>
    </xf>
    <xf numFmtId="5" fontId="4" fillId="0" borderId="12" xfId="0" applyNumberFormat="1" applyFont="1" applyFill="1" applyBorder="1" applyAlignment="1" applyProtection="1">
      <alignment/>
      <protection/>
    </xf>
    <xf numFmtId="0" fontId="4" fillId="0" borderId="5" xfId="0" applyFont="1" applyFill="1" applyBorder="1" applyAlignment="1">
      <alignment/>
    </xf>
    <xf numFmtId="0" fontId="3" fillId="0" borderId="6" xfId="0" applyFont="1" applyFill="1" applyBorder="1" applyAlignment="1">
      <alignment/>
    </xf>
    <xf numFmtId="0" fontId="0" fillId="0" borderId="7" xfId="0" applyFill="1" applyBorder="1" applyAlignment="1">
      <alignment/>
    </xf>
    <xf numFmtId="0" fontId="0" fillId="0" borderId="8" xfId="0" applyFill="1" applyBorder="1" applyAlignment="1">
      <alignment/>
    </xf>
    <xf numFmtId="0" fontId="0" fillId="0" borderId="9" xfId="0" applyFill="1" applyBorder="1" applyAlignment="1">
      <alignment/>
    </xf>
    <xf numFmtId="0" fontId="0" fillId="0" borderId="13" xfId="0" applyFill="1" applyBorder="1" applyAlignment="1">
      <alignment/>
    </xf>
    <xf numFmtId="0" fontId="4" fillId="0" borderId="3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0" xfId="0" applyFont="1" applyFill="1" applyAlignment="1">
      <alignment horizontal="center"/>
    </xf>
    <xf numFmtId="0" fontId="4" fillId="0" borderId="12" xfId="0" applyFont="1" applyFill="1" applyBorder="1" applyAlignment="1">
      <alignment/>
    </xf>
    <xf numFmtId="0" fontId="4" fillId="0" borderId="8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0" xfId="0" applyFont="1" applyFill="1" applyAlignment="1">
      <alignment/>
    </xf>
    <xf numFmtId="0" fontId="0" fillId="0" borderId="3" xfId="0" applyFill="1" applyBorder="1" applyAlignment="1">
      <alignment/>
    </xf>
    <xf numFmtId="0" fontId="5" fillId="0" borderId="3" xfId="0" applyFont="1" applyFill="1" applyBorder="1" applyAlignment="1">
      <alignment/>
    </xf>
    <xf numFmtId="0" fontId="3" fillId="0" borderId="1" xfId="0" applyFont="1" applyFill="1" applyBorder="1" applyAlignment="1">
      <alignment/>
    </xf>
    <xf numFmtId="0" fontId="0" fillId="0" borderId="2" xfId="0" applyFill="1" applyBorder="1" applyAlignment="1">
      <alignment/>
    </xf>
    <xf numFmtId="0" fontId="0" fillId="0" borderId="4" xfId="0" applyFill="1" applyBorder="1" applyAlignment="1">
      <alignment/>
    </xf>
    <xf numFmtId="37" fontId="0" fillId="0" borderId="7" xfId="0" applyNumberFormat="1" applyBorder="1" applyAlignment="1" applyProtection="1">
      <alignment/>
      <protection/>
    </xf>
    <xf numFmtId="37" fontId="0" fillId="0" borderId="8" xfId="0" applyNumberFormat="1" applyBorder="1" applyAlignment="1" applyProtection="1">
      <alignment/>
      <protection/>
    </xf>
    <xf numFmtId="37" fontId="0" fillId="0" borderId="9" xfId="0" applyNumberFormat="1" applyBorder="1" applyAlignment="1" applyProtection="1">
      <alignment/>
      <protection/>
    </xf>
    <xf numFmtId="37" fontId="5" fillId="0" borderId="8" xfId="0" applyNumberFormat="1" applyFont="1" applyFill="1" applyBorder="1" applyAlignment="1" applyProtection="1">
      <alignment/>
      <protection/>
    </xf>
    <xf numFmtId="37" fontId="4" fillId="0" borderId="13" xfId="0" applyNumberFormat="1" applyFont="1" applyFill="1" applyBorder="1" applyAlignment="1" applyProtection="1">
      <alignment/>
      <protection/>
    </xf>
    <xf numFmtId="37" fontId="0" fillId="0" borderId="15" xfId="0" applyNumberFormat="1" applyBorder="1" applyAlignment="1" applyProtection="1">
      <alignment/>
      <protection/>
    </xf>
    <xf numFmtId="37" fontId="0" fillId="0" borderId="16" xfId="0" applyNumberFormat="1" applyBorder="1" applyAlignment="1" applyProtection="1">
      <alignment/>
      <protection/>
    </xf>
    <xf numFmtId="37" fontId="0" fillId="0" borderId="17" xfId="0" applyNumberFormat="1" applyBorder="1" applyAlignment="1" applyProtection="1">
      <alignment/>
      <protection/>
    </xf>
    <xf numFmtId="164" fontId="4" fillId="0" borderId="18" xfId="0" applyNumberFormat="1" applyFont="1" applyFill="1" applyBorder="1" applyAlignment="1" applyProtection="1">
      <alignment/>
      <protection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3" fillId="0" borderId="2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7" xfId="0" applyFont="1" applyFill="1" applyBorder="1" applyAlignment="1">
      <alignment/>
    </xf>
    <xf numFmtId="0" fontId="0" fillId="0" borderId="10" xfId="0" applyFill="1" applyBorder="1" applyAlignment="1">
      <alignment/>
    </xf>
    <xf numFmtId="37" fontId="3" fillId="0" borderId="7" xfId="0" applyNumberFormat="1" applyFont="1" applyFill="1" applyBorder="1" applyAlignment="1" applyProtection="1">
      <alignment/>
      <protection/>
    </xf>
    <xf numFmtId="0" fontId="0" fillId="0" borderId="5" xfId="0" applyFont="1" applyBorder="1" applyAlignment="1">
      <alignment/>
    </xf>
    <xf numFmtId="0" fontId="0" fillId="0" borderId="19" xfId="0" applyFont="1" applyBorder="1" applyAlignment="1">
      <alignment/>
    </xf>
    <xf numFmtId="5" fontId="0" fillId="0" borderId="10" xfId="0" applyNumberFormat="1" applyFont="1" applyFill="1" applyBorder="1" applyAlignment="1" applyProtection="1">
      <alignment/>
      <protection/>
    </xf>
    <xf numFmtId="164" fontId="6" fillId="0" borderId="0" xfId="0" applyNumberFormat="1" applyFont="1" applyFill="1" applyBorder="1" applyAlignment="1" applyProtection="1">
      <alignment/>
      <protection/>
    </xf>
    <xf numFmtId="164" fontId="6" fillId="0" borderId="16" xfId="0" applyNumberFormat="1" applyFont="1" applyFill="1" applyBorder="1" applyAlignment="1" applyProtection="1">
      <alignment/>
      <protection/>
    </xf>
    <xf numFmtId="5" fontId="0" fillId="0" borderId="0" xfId="0" applyNumberFormat="1" applyFont="1" applyFill="1" applyAlignment="1" applyProtection="1">
      <alignment/>
      <protection/>
    </xf>
    <xf numFmtId="5" fontId="0" fillId="0" borderId="11" xfId="0" applyNumberFormat="1" applyFont="1" applyFill="1" applyBorder="1" applyAlignment="1" applyProtection="1">
      <alignment/>
      <protection/>
    </xf>
    <xf numFmtId="164" fontId="6" fillId="0" borderId="0" xfId="0" applyNumberFormat="1" applyFont="1" applyFill="1" applyAlignment="1" applyProtection="1">
      <alignment/>
      <protection/>
    </xf>
    <xf numFmtId="5" fontId="0" fillId="0" borderId="0" xfId="0" applyNumberFormat="1" applyFont="1" applyFill="1" applyAlignment="1" applyProtection="1">
      <alignment/>
      <protection/>
    </xf>
    <xf numFmtId="5" fontId="0" fillId="0" borderId="11" xfId="0" applyNumberFormat="1" applyFont="1" applyFill="1" applyBorder="1" applyAlignment="1" applyProtection="1">
      <alignment/>
      <protection/>
    </xf>
    <xf numFmtId="5" fontId="0" fillId="0" borderId="10" xfId="0" applyNumberFormat="1" applyFont="1" applyFill="1" applyBorder="1" applyAlignment="1" applyProtection="1">
      <alignment/>
      <protection/>
    </xf>
    <xf numFmtId="5" fontId="7" fillId="0" borderId="0" xfId="0" applyNumberFormat="1" applyFont="1" applyFill="1" applyAlignment="1" applyProtection="1">
      <alignment/>
      <protection/>
    </xf>
    <xf numFmtId="164" fontId="6" fillId="0" borderId="11" xfId="0" applyNumberFormat="1" applyFont="1" applyFill="1" applyBorder="1" applyAlignment="1" applyProtection="1">
      <alignment/>
      <protection/>
    </xf>
    <xf numFmtId="164" fontId="6" fillId="0" borderId="10" xfId="0" applyNumberFormat="1" applyFont="1" applyFill="1" applyBorder="1" applyAlignment="1" applyProtection="1">
      <alignment/>
      <protection/>
    </xf>
    <xf numFmtId="37" fontId="6" fillId="0" borderId="0" xfId="0" applyNumberFormat="1" applyFont="1" applyFill="1" applyBorder="1" applyAlignment="1" applyProtection="1">
      <alignment horizontal="center"/>
      <protection/>
    </xf>
    <xf numFmtId="37" fontId="6" fillId="0" borderId="16" xfId="0" applyNumberFormat="1" applyFont="1" applyFill="1" applyBorder="1" applyAlignment="1" applyProtection="1">
      <alignment horizontal="center"/>
      <protection/>
    </xf>
    <xf numFmtId="5" fontId="0" fillId="0" borderId="15" xfId="0" applyNumberFormat="1" applyFont="1" applyFill="1" applyBorder="1" applyAlignment="1" applyProtection="1">
      <alignment/>
      <protection/>
    </xf>
    <xf numFmtId="0" fontId="2" fillId="0" borderId="0" xfId="0" applyFont="1" applyAlignment="1">
      <alignment horizontal="center"/>
    </xf>
    <xf numFmtId="164" fontId="6" fillId="0" borderId="20" xfId="0" applyNumberFormat="1" applyFont="1" applyFill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1:Q93"/>
  <sheetViews>
    <sheetView tabSelected="1" defaultGridColor="0" zoomScale="55" zoomScaleNormal="55" colorId="22" workbookViewId="0" topLeftCell="B1">
      <pane xSplit="1" ySplit="9" topLeftCell="E34" activePane="bottomRight" state="frozen"/>
      <selection pane="topLeft" activeCell="B1" sqref="B1"/>
      <selection pane="topRight" activeCell="C1" sqref="C1"/>
      <selection pane="bottomLeft" activeCell="B10" sqref="B10"/>
      <selection pane="bottomRight" activeCell="S84" sqref="S84"/>
    </sheetView>
  </sheetViews>
  <sheetFormatPr defaultColWidth="9.77734375" defaultRowHeight="15"/>
  <cols>
    <col min="1" max="1" width="0.55078125" style="0" hidden="1" customWidth="1"/>
    <col min="2" max="2" width="27.6640625" style="0" customWidth="1"/>
    <col min="3" max="5" width="12.77734375" style="0" customWidth="1"/>
    <col min="6" max="6" width="13.77734375" style="0" customWidth="1"/>
    <col min="7" max="13" width="12.77734375" style="0" customWidth="1"/>
    <col min="14" max="14" width="15.21484375" style="0" customWidth="1"/>
    <col min="15" max="15" width="7.77734375" style="0" customWidth="1"/>
    <col min="16" max="16" width="3.99609375" style="0" customWidth="1"/>
    <col min="17" max="17" width="0.88671875" style="0" customWidth="1"/>
    <col min="18" max="18" width="0.78125" style="0" customWidth="1"/>
    <col min="19" max="23" width="10.77734375" style="0" customWidth="1"/>
    <col min="24" max="16384" width="11.4453125" style="0" customWidth="1"/>
  </cols>
  <sheetData>
    <row r="1" spans="2:17" ht="18">
      <c r="B1" s="79" t="s">
        <v>71</v>
      </c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</row>
    <row r="2" spans="2:17" ht="18">
      <c r="B2" s="79" t="s">
        <v>70</v>
      </c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</row>
    <row r="3" ht="6" customHeight="1" thickBot="1"/>
    <row r="4" spans="2:17" ht="4.5" customHeight="1">
      <c r="B4" s="1"/>
      <c r="C4" s="2"/>
      <c r="D4" s="3"/>
      <c r="E4" s="3"/>
      <c r="F4" s="4"/>
      <c r="G4" s="3"/>
      <c r="H4" s="3"/>
      <c r="I4" s="3"/>
      <c r="J4" s="3"/>
      <c r="K4" s="3"/>
      <c r="L4" s="3"/>
      <c r="M4" s="3"/>
      <c r="N4" s="56"/>
      <c r="O4" s="32"/>
      <c r="P4" s="32"/>
      <c r="Q4" s="33"/>
    </row>
    <row r="5" spans="2:17" ht="15.75">
      <c r="B5" s="5"/>
      <c r="C5" s="17" t="s">
        <v>0</v>
      </c>
      <c r="D5" s="18" t="s">
        <v>1</v>
      </c>
      <c r="E5" s="18" t="s">
        <v>1</v>
      </c>
      <c r="F5" s="19" t="s">
        <v>1</v>
      </c>
      <c r="G5" s="6"/>
      <c r="H5" s="6"/>
      <c r="I5" s="18" t="s">
        <v>2</v>
      </c>
      <c r="J5" s="6"/>
      <c r="K5" s="18" t="s">
        <v>3</v>
      </c>
      <c r="L5" s="18" t="s">
        <v>26</v>
      </c>
      <c r="M5" s="53"/>
      <c r="N5" s="57"/>
      <c r="O5" s="34" t="s">
        <v>4</v>
      </c>
      <c r="P5" s="34"/>
      <c r="Q5" s="35"/>
    </row>
    <row r="6" spans="2:17" ht="15.75">
      <c r="B6" s="5"/>
      <c r="C6" s="17" t="s">
        <v>5</v>
      </c>
      <c r="D6" s="18" t="s">
        <v>5</v>
      </c>
      <c r="E6" s="18" t="s">
        <v>5</v>
      </c>
      <c r="F6" s="19" t="s">
        <v>5</v>
      </c>
      <c r="G6" s="18" t="s">
        <v>29</v>
      </c>
      <c r="H6" s="18" t="s">
        <v>6</v>
      </c>
      <c r="I6" s="18" t="s">
        <v>7</v>
      </c>
      <c r="J6" s="18" t="s">
        <v>8</v>
      </c>
      <c r="K6" s="18" t="s">
        <v>9</v>
      </c>
      <c r="L6" s="18" t="s">
        <v>27</v>
      </c>
      <c r="M6" s="54" t="s">
        <v>10</v>
      </c>
      <c r="N6" s="58" t="s">
        <v>11</v>
      </c>
      <c r="O6" s="34" t="s">
        <v>12</v>
      </c>
      <c r="P6" s="34" t="s">
        <v>38</v>
      </c>
      <c r="Q6" s="35"/>
    </row>
    <row r="7" spans="2:17" ht="15.75">
      <c r="B7" s="5" t="s">
        <v>13</v>
      </c>
      <c r="C7" s="17" t="s">
        <v>14</v>
      </c>
      <c r="D7" s="18" t="s">
        <v>15</v>
      </c>
      <c r="E7" s="18" t="s">
        <v>10</v>
      </c>
      <c r="F7" s="19" t="s">
        <v>11</v>
      </c>
      <c r="G7" s="18" t="s">
        <v>30</v>
      </c>
      <c r="H7" s="18" t="s">
        <v>16</v>
      </c>
      <c r="I7" s="18" t="s">
        <v>17</v>
      </c>
      <c r="J7" s="18" t="s">
        <v>18</v>
      </c>
      <c r="K7" s="18" t="s">
        <v>19</v>
      </c>
      <c r="L7" s="18" t="s">
        <v>28</v>
      </c>
      <c r="M7" s="53"/>
      <c r="N7" s="57"/>
      <c r="O7" s="34" t="s">
        <v>11</v>
      </c>
      <c r="P7" s="34"/>
      <c r="Q7" s="35"/>
    </row>
    <row r="8" spans="2:17" ht="4.5" customHeight="1" thickBot="1">
      <c r="B8" s="7"/>
      <c r="C8" s="8"/>
      <c r="D8" s="9"/>
      <c r="E8" s="9"/>
      <c r="F8" s="10"/>
      <c r="G8" s="9"/>
      <c r="H8" s="9"/>
      <c r="I8" s="9"/>
      <c r="J8" s="9"/>
      <c r="K8" s="9"/>
      <c r="L8" s="9"/>
      <c r="M8" s="9"/>
      <c r="N8" s="59"/>
      <c r="O8" s="36"/>
      <c r="P8" s="36"/>
      <c r="Q8" s="37"/>
    </row>
    <row r="9" spans="2:17" ht="7.5" customHeight="1">
      <c r="B9" s="5"/>
      <c r="C9" s="11"/>
      <c r="F9" s="12"/>
      <c r="M9" s="55"/>
      <c r="N9" s="60"/>
      <c r="O9" s="38"/>
      <c r="P9" s="38"/>
      <c r="Q9" s="35"/>
    </row>
    <row r="10" spans="2:17" ht="21" customHeight="1">
      <c r="B10" s="62" t="s">
        <v>59</v>
      </c>
      <c r="C10" s="13">
        <v>0</v>
      </c>
      <c r="D10" s="21">
        <v>0</v>
      </c>
      <c r="E10" s="21">
        <v>0</v>
      </c>
      <c r="F10" s="14">
        <f aca="true" t="shared" si="0" ref="F10:F57">SUM(C10:E10)</f>
        <v>0</v>
      </c>
      <c r="G10" s="21">
        <v>0</v>
      </c>
      <c r="H10" s="21">
        <v>0</v>
      </c>
      <c r="I10" s="21">
        <v>0</v>
      </c>
      <c r="J10" s="21">
        <v>0</v>
      </c>
      <c r="K10" s="21">
        <v>0</v>
      </c>
      <c r="L10" s="21">
        <v>0</v>
      </c>
      <c r="M10" s="21">
        <v>0</v>
      </c>
      <c r="N10" s="64">
        <f>SUM(F10:M10)</f>
        <v>0</v>
      </c>
      <c r="O10" s="65">
        <f aca="true" t="shared" si="1" ref="O10:O20">(N10/$N$66)*100</f>
        <v>0</v>
      </c>
      <c r="P10" s="76">
        <f aca="true" t="shared" si="2" ref="P10:P20">RANK(N10,N$10:N$63,0)</f>
        <v>46</v>
      </c>
      <c r="Q10" s="24"/>
    </row>
    <row r="11" spans="2:17" ht="21" customHeight="1">
      <c r="B11" s="62" t="s">
        <v>58</v>
      </c>
      <c r="C11" s="15">
        <v>0</v>
      </c>
      <c r="D11" s="20">
        <v>0</v>
      </c>
      <c r="E11" s="20">
        <v>0</v>
      </c>
      <c r="F11" s="16">
        <f>SUM(C11:E11)</f>
        <v>0</v>
      </c>
      <c r="G11" s="20">
        <v>0</v>
      </c>
      <c r="H11" s="20">
        <v>0</v>
      </c>
      <c r="I11" s="20">
        <v>0</v>
      </c>
      <c r="J11" s="20">
        <v>6820657</v>
      </c>
      <c r="K11" s="20">
        <v>0</v>
      </c>
      <c r="L11" s="20">
        <v>0</v>
      </c>
      <c r="M11" s="20">
        <v>7794923</v>
      </c>
      <c r="N11" s="64">
        <f aca="true" t="shared" si="3" ref="N11:N63">SUM(F11:M11)</f>
        <v>14615580</v>
      </c>
      <c r="O11" s="65">
        <f t="shared" si="1"/>
        <v>0.6893552068460328</v>
      </c>
      <c r="P11" s="76">
        <f t="shared" si="2"/>
        <v>15</v>
      </c>
      <c r="Q11" s="24"/>
    </row>
    <row r="12" spans="2:17" ht="21" customHeight="1">
      <c r="B12" s="62" t="s">
        <v>57</v>
      </c>
      <c r="C12" s="15">
        <v>0</v>
      </c>
      <c r="D12" s="20">
        <v>0</v>
      </c>
      <c r="E12" s="20">
        <v>0</v>
      </c>
      <c r="F12" s="16">
        <f t="shared" si="0"/>
        <v>0</v>
      </c>
      <c r="G12" s="20">
        <v>8566</v>
      </c>
      <c r="H12" s="20">
        <v>1299889</v>
      </c>
      <c r="I12" s="20">
        <v>0</v>
      </c>
      <c r="J12" s="20">
        <v>0</v>
      </c>
      <c r="K12" s="20">
        <v>0</v>
      </c>
      <c r="L12" s="20">
        <v>130696</v>
      </c>
      <c r="M12" s="20">
        <v>281567</v>
      </c>
      <c r="N12" s="64">
        <f t="shared" si="3"/>
        <v>1720718</v>
      </c>
      <c r="O12" s="65">
        <f t="shared" si="1"/>
        <v>0.08115900380372806</v>
      </c>
      <c r="P12" s="76">
        <f t="shared" si="2"/>
        <v>27</v>
      </c>
      <c r="Q12" s="24"/>
    </row>
    <row r="13" spans="2:17" ht="21" customHeight="1">
      <c r="B13" s="62" t="s">
        <v>20</v>
      </c>
      <c r="C13" s="15">
        <v>0</v>
      </c>
      <c r="D13" s="20">
        <v>0</v>
      </c>
      <c r="E13" s="20">
        <v>0</v>
      </c>
      <c r="F13" s="16">
        <f t="shared" si="0"/>
        <v>0</v>
      </c>
      <c r="G13" s="20">
        <v>0</v>
      </c>
      <c r="H13" s="20">
        <v>3700000</v>
      </c>
      <c r="I13" s="20">
        <v>0</v>
      </c>
      <c r="J13" s="20">
        <v>400000</v>
      </c>
      <c r="K13" s="20">
        <v>450000</v>
      </c>
      <c r="L13" s="20">
        <v>75000</v>
      </c>
      <c r="M13" s="20">
        <v>16134160</v>
      </c>
      <c r="N13" s="64">
        <f t="shared" si="3"/>
        <v>20759160</v>
      </c>
      <c r="O13" s="65">
        <f t="shared" si="1"/>
        <v>0.9791219394474862</v>
      </c>
      <c r="P13" s="76">
        <f t="shared" si="2"/>
        <v>11</v>
      </c>
      <c r="Q13" s="24"/>
    </row>
    <row r="14" spans="2:17" ht="21" customHeight="1">
      <c r="B14" s="63" t="s">
        <v>62</v>
      </c>
      <c r="C14" s="49">
        <v>0</v>
      </c>
      <c r="D14" s="50">
        <v>0</v>
      </c>
      <c r="E14" s="50">
        <v>0</v>
      </c>
      <c r="F14" s="51">
        <f t="shared" si="0"/>
        <v>0</v>
      </c>
      <c r="G14" s="50">
        <v>0</v>
      </c>
      <c r="H14" s="50">
        <v>0</v>
      </c>
      <c r="I14" s="50">
        <v>0</v>
      </c>
      <c r="J14" s="50">
        <v>0</v>
      </c>
      <c r="K14" s="50">
        <v>0</v>
      </c>
      <c r="L14" s="50">
        <v>0</v>
      </c>
      <c r="M14" s="50">
        <v>0</v>
      </c>
      <c r="N14" s="78">
        <f t="shared" si="3"/>
        <v>0</v>
      </c>
      <c r="O14" s="66">
        <f t="shared" si="1"/>
        <v>0</v>
      </c>
      <c r="P14" s="77">
        <f t="shared" si="2"/>
        <v>46</v>
      </c>
      <c r="Q14" s="52"/>
    </row>
    <row r="15" spans="2:17" ht="21" customHeight="1">
      <c r="B15" s="62" t="s">
        <v>21</v>
      </c>
      <c r="C15" s="15">
        <v>0</v>
      </c>
      <c r="D15" s="20">
        <v>0</v>
      </c>
      <c r="E15" s="20">
        <v>0</v>
      </c>
      <c r="F15" s="16">
        <f t="shared" si="0"/>
        <v>0</v>
      </c>
      <c r="G15" s="20">
        <v>100000</v>
      </c>
      <c r="H15" s="20">
        <v>0</v>
      </c>
      <c r="I15" s="20">
        <v>2526000</v>
      </c>
      <c r="J15" s="20">
        <v>0</v>
      </c>
      <c r="K15" s="20">
        <v>2648500</v>
      </c>
      <c r="L15" s="20">
        <v>490896</v>
      </c>
      <c r="M15" s="20">
        <v>18146525</v>
      </c>
      <c r="N15" s="64">
        <f t="shared" si="3"/>
        <v>23911921</v>
      </c>
      <c r="O15" s="65">
        <f t="shared" si="1"/>
        <v>1.1278243659875964</v>
      </c>
      <c r="P15" s="76">
        <f t="shared" si="2"/>
        <v>9</v>
      </c>
      <c r="Q15" s="24"/>
    </row>
    <row r="16" spans="2:17" ht="21" customHeight="1">
      <c r="B16" s="62" t="s">
        <v>56</v>
      </c>
      <c r="C16" s="15">
        <v>18400000</v>
      </c>
      <c r="D16" s="20">
        <v>0</v>
      </c>
      <c r="E16" s="20">
        <v>0</v>
      </c>
      <c r="F16" s="16">
        <f t="shared" si="0"/>
        <v>18400000</v>
      </c>
      <c r="G16" s="20">
        <v>3200000</v>
      </c>
      <c r="H16" s="20">
        <v>43809495</v>
      </c>
      <c r="I16" s="20">
        <v>0</v>
      </c>
      <c r="J16" s="20">
        <v>22927999</v>
      </c>
      <c r="K16" s="20">
        <v>0</v>
      </c>
      <c r="L16" s="20">
        <v>0</v>
      </c>
      <c r="M16" s="20">
        <v>27177100</v>
      </c>
      <c r="N16" s="64">
        <f t="shared" si="3"/>
        <v>115514594</v>
      </c>
      <c r="O16" s="65">
        <f t="shared" si="1"/>
        <v>5.448335737658409</v>
      </c>
      <c r="P16" s="76">
        <f t="shared" si="2"/>
        <v>3</v>
      </c>
      <c r="Q16" s="24"/>
    </row>
    <row r="17" spans="2:17" ht="21" customHeight="1">
      <c r="B17" s="62" t="s">
        <v>63</v>
      </c>
      <c r="C17" s="15">
        <v>0</v>
      </c>
      <c r="D17" s="20">
        <v>0</v>
      </c>
      <c r="E17" s="20">
        <v>0</v>
      </c>
      <c r="F17" s="16">
        <f t="shared" si="0"/>
        <v>0</v>
      </c>
      <c r="G17" s="20">
        <v>2488239</v>
      </c>
      <c r="H17" s="20">
        <v>0</v>
      </c>
      <c r="I17" s="20">
        <v>0</v>
      </c>
      <c r="J17" s="20">
        <v>0</v>
      </c>
      <c r="K17" s="20">
        <v>855433</v>
      </c>
      <c r="L17" s="20">
        <v>0</v>
      </c>
      <c r="M17" s="20">
        <v>0</v>
      </c>
      <c r="N17" s="64">
        <f t="shared" si="3"/>
        <v>3343672</v>
      </c>
      <c r="O17" s="65">
        <f t="shared" si="1"/>
        <v>0.15770689245211536</v>
      </c>
      <c r="P17" s="76">
        <f t="shared" si="2"/>
        <v>23</v>
      </c>
      <c r="Q17" s="24"/>
    </row>
    <row r="18" spans="2:17" ht="21" customHeight="1">
      <c r="B18" s="62" t="s">
        <v>73</v>
      </c>
      <c r="C18" s="15">
        <v>0</v>
      </c>
      <c r="D18" s="20">
        <v>0</v>
      </c>
      <c r="E18" s="20">
        <v>1500000</v>
      </c>
      <c r="F18" s="16">
        <f t="shared" si="0"/>
        <v>1500000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64">
        <f t="shared" si="3"/>
        <v>1500000</v>
      </c>
      <c r="O18" s="65">
        <f t="shared" si="1"/>
        <v>0.07074866753622155</v>
      </c>
      <c r="P18" s="76">
        <f t="shared" si="2"/>
        <v>28</v>
      </c>
      <c r="Q18" s="24"/>
    </row>
    <row r="19" spans="2:17" ht="21" customHeight="1">
      <c r="B19" s="62" t="s">
        <v>77</v>
      </c>
      <c r="C19" s="15">
        <v>0</v>
      </c>
      <c r="D19" s="20">
        <v>0</v>
      </c>
      <c r="E19" s="20">
        <v>0</v>
      </c>
      <c r="F19" s="16">
        <v>0</v>
      </c>
      <c r="G19" s="20">
        <v>0</v>
      </c>
      <c r="H19" s="20">
        <v>42799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64">
        <f>SUM(F19:M19)</f>
        <v>42799</v>
      </c>
      <c r="O19" s="65">
        <f t="shared" si="1"/>
        <v>0.002018648147921831</v>
      </c>
      <c r="P19" s="76">
        <f t="shared" si="2"/>
        <v>42</v>
      </c>
      <c r="Q19" s="24"/>
    </row>
    <row r="20" spans="2:17" ht="21" customHeight="1">
      <c r="B20" s="62" t="s">
        <v>82</v>
      </c>
      <c r="C20" s="15">
        <v>0</v>
      </c>
      <c r="D20" s="20">
        <v>0</v>
      </c>
      <c r="E20" s="20">
        <v>0</v>
      </c>
      <c r="F20" s="16">
        <v>0</v>
      </c>
      <c r="G20" s="20">
        <v>0</v>
      </c>
      <c r="H20" s="20">
        <v>0</v>
      </c>
      <c r="I20" s="20">
        <v>0</v>
      </c>
      <c r="J20" s="20">
        <v>0</v>
      </c>
      <c r="K20" s="20">
        <v>499981</v>
      </c>
      <c r="L20" s="20">
        <v>0</v>
      </c>
      <c r="M20" s="20">
        <v>0</v>
      </c>
      <c r="N20" s="64">
        <f t="shared" si="3"/>
        <v>499981</v>
      </c>
      <c r="O20" s="65">
        <f t="shared" si="1"/>
        <v>0.02358199302895173</v>
      </c>
      <c r="P20" s="76">
        <f t="shared" si="2"/>
        <v>34</v>
      </c>
      <c r="Q20" s="24"/>
    </row>
    <row r="21" spans="2:17" ht="21" customHeight="1">
      <c r="B21" s="62" t="s">
        <v>39</v>
      </c>
      <c r="C21" s="15">
        <v>0</v>
      </c>
      <c r="D21" s="20">
        <v>4000</v>
      </c>
      <c r="E21" s="20">
        <v>0</v>
      </c>
      <c r="F21" s="16">
        <f t="shared" si="0"/>
        <v>4000</v>
      </c>
      <c r="G21" s="20">
        <v>121277</v>
      </c>
      <c r="H21" s="20">
        <v>160000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64">
        <f t="shared" si="3"/>
        <v>285277</v>
      </c>
      <c r="O21" s="65">
        <f>(N21/$N$66)*100</f>
        <v>0.013455311752487119</v>
      </c>
      <c r="P21" s="76">
        <f>RANK(N21,N$10:N$63,0)</f>
        <v>36</v>
      </c>
      <c r="Q21" s="24"/>
    </row>
    <row r="22" spans="2:17" ht="21" customHeight="1">
      <c r="B22" s="63" t="s">
        <v>40</v>
      </c>
      <c r="C22" s="49">
        <v>8888986</v>
      </c>
      <c r="D22" s="50">
        <v>0</v>
      </c>
      <c r="E22" s="50">
        <v>0</v>
      </c>
      <c r="F22" s="51">
        <f t="shared" si="0"/>
        <v>8888986</v>
      </c>
      <c r="G22" s="50">
        <v>0</v>
      </c>
      <c r="H22" s="50">
        <v>36124517</v>
      </c>
      <c r="I22" s="50">
        <v>0</v>
      </c>
      <c r="J22" s="50">
        <v>2084120</v>
      </c>
      <c r="K22" s="50">
        <v>34396</v>
      </c>
      <c r="L22" s="50">
        <v>35905</v>
      </c>
      <c r="M22" s="50">
        <v>159781171</v>
      </c>
      <c r="N22" s="78">
        <f t="shared" si="3"/>
        <v>206949095</v>
      </c>
      <c r="O22" s="66">
        <f>(N22/$N$66)*100</f>
        <v>9.760915146051289</v>
      </c>
      <c r="P22" s="77">
        <f>RANK(N22,N$10:N$63,0)</f>
        <v>2</v>
      </c>
      <c r="Q22" s="52"/>
    </row>
    <row r="23" spans="2:17" ht="21" customHeight="1">
      <c r="B23" s="62" t="s">
        <v>64</v>
      </c>
      <c r="C23" s="15">
        <v>0</v>
      </c>
      <c r="D23" s="20">
        <v>0</v>
      </c>
      <c r="E23" s="20">
        <v>0</v>
      </c>
      <c r="F23" s="16">
        <f t="shared" si="0"/>
        <v>0</v>
      </c>
      <c r="G23" s="20">
        <v>6346000</v>
      </c>
      <c r="H23" s="20">
        <v>0</v>
      </c>
      <c r="I23" s="20">
        <v>0</v>
      </c>
      <c r="J23" s="20">
        <v>0</v>
      </c>
      <c r="K23" s="20">
        <v>0</v>
      </c>
      <c r="L23" s="20">
        <v>4154000</v>
      </c>
      <c r="M23" s="20">
        <v>0</v>
      </c>
      <c r="N23" s="64">
        <f t="shared" si="3"/>
        <v>10500000</v>
      </c>
      <c r="O23" s="65">
        <f>(N23/$N$66)*100</f>
        <v>0.49524067275355094</v>
      </c>
      <c r="P23" s="76">
        <f>RANK(N23,N$10:N$63,0)</f>
        <v>17</v>
      </c>
      <c r="Q23" s="24"/>
    </row>
    <row r="24" spans="2:17" ht="21" customHeight="1">
      <c r="B24" s="62" t="s">
        <v>55</v>
      </c>
      <c r="C24" s="15">
        <v>0</v>
      </c>
      <c r="D24" s="20">
        <v>0</v>
      </c>
      <c r="E24" s="20">
        <v>0</v>
      </c>
      <c r="F24" s="16">
        <f t="shared" si="0"/>
        <v>0</v>
      </c>
      <c r="G24" s="20">
        <v>3273641</v>
      </c>
      <c r="H24" s="20">
        <v>5203563</v>
      </c>
      <c r="I24" s="20">
        <v>0</v>
      </c>
      <c r="J24" s="20">
        <v>4153670</v>
      </c>
      <c r="K24" s="20">
        <v>0</v>
      </c>
      <c r="L24" s="20">
        <v>935124</v>
      </c>
      <c r="M24" s="20">
        <v>1561905</v>
      </c>
      <c r="N24" s="64">
        <f t="shared" si="3"/>
        <v>15127903</v>
      </c>
      <c r="O24" s="65">
        <f>(N24/$N$66)*100</f>
        <v>0.7135193199114725</v>
      </c>
      <c r="P24" s="76">
        <f>RANK(N24,N$10:N$63,0)</f>
        <v>14</v>
      </c>
      <c r="Q24" s="24"/>
    </row>
    <row r="25" spans="2:17" ht="21" customHeight="1">
      <c r="B25" s="62" t="s">
        <v>41</v>
      </c>
      <c r="C25" s="15">
        <v>808449</v>
      </c>
      <c r="D25" s="20">
        <v>0</v>
      </c>
      <c r="E25" s="20">
        <v>0</v>
      </c>
      <c r="F25" s="16">
        <f t="shared" si="0"/>
        <v>808449</v>
      </c>
      <c r="G25" s="20">
        <v>18227869</v>
      </c>
      <c r="H25" s="20">
        <v>800000</v>
      </c>
      <c r="I25" s="20">
        <v>0</v>
      </c>
      <c r="J25" s="20">
        <v>3339200</v>
      </c>
      <c r="K25" s="20">
        <v>0</v>
      </c>
      <c r="L25" s="20">
        <v>758343</v>
      </c>
      <c r="M25" s="20">
        <v>1200000</v>
      </c>
      <c r="N25" s="64">
        <f t="shared" si="3"/>
        <v>25133861</v>
      </c>
      <c r="O25" s="65">
        <f>(N25/$N$66)*100</f>
        <v>1.1854581171937368</v>
      </c>
      <c r="P25" s="76">
        <f>RANK(N25,N$10:N$63,0)</f>
        <v>8</v>
      </c>
      <c r="Q25" s="24"/>
    </row>
    <row r="26" spans="2:17" ht="21" customHeight="1">
      <c r="B26" s="62" t="s">
        <v>78</v>
      </c>
      <c r="C26" s="15">
        <v>0</v>
      </c>
      <c r="D26" s="20">
        <v>0</v>
      </c>
      <c r="E26" s="20">
        <v>0</v>
      </c>
      <c r="F26" s="16">
        <f t="shared" si="0"/>
        <v>0</v>
      </c>
      <c r="G26" s="20"/>
      <c r="H26" s="20">
        <v>1090000</v>
      </c>
      <c r="I26" s="20">
        <v>0</v>
      </c>
      <c r="J26" s="20">
        <v>0</v>
      </c>
      <c r="K26" s="20">
        <v>0</v>
      </c>
      <c r="L26" s="20">
        <v>758408</v>
      </c>
      <c r="M26" s="20">
        <v>0</v>
      </c>
      <c r="N26" s="64">
        <f t="shared" si="3"/>
        <v>1848408</v>
      </c>
      <c r="O26" s="65">
        <f>(N26/$N$66)*100</f>
        <v>0.08718160204219481</v>
      </c>
      <c r="P26" s="76">
        <f>RANK(N26,N$10:N$63,0)</f>
        <v>26</v>
      </c>
      <c r="Q26" s="24"/>
    </row>
    <row r="27" spans="2:17" ht="21" customHeight="1">
      <c r="B27" s="62" t="s">
        <v>83</v>
      </c>
      <c r="C27" s="15">
        <v>0</v>
      </c>
      <c r="D27" s="20">
        <v>0</v>
      </c>
      <c r="E27" s="20">
        <v>0</v>
      </c>
      <c r="F27" s="16">
        <f t="shared" si="0"/>
        <v>0</v>
      </c>
      <c r="G27" s="20">
        <v>0</v>
      </c>
      <c r="H27" s="20">
        <v>0</v>
      </c>
      <c r="I27" s="20">
        <v>0</v>
      </c>
      <c r="J27" s="20">
        <v>0</v>
      </c>
      <c r="K27" s="20">
        <v>0</v>
      </c>
      <c r="L27" s="20">
        <v>800000</v>
      </c>
      <c r="M27" s="20">
        <v>0</v>
      </c>
      <c r="N27" s="64">
        <f t="shared" si="3"/>
        <v>800000</v>
      </c>
      <c r="O27" s="65">
        <f>(N27/$N$66)*100</f>
        <v>0.03773262268598483</v>
      </c>
      <c r="P27" s="76">
        <f>RANK(N27,N$10:N$63,0)</f>
        <v>33</v>
      </c>
      <c r="Q27" s="24"/>
    </row>
    <row r="28" spans="2:17" ht="21" customHeight="1">
      <c r="B28" s="62" t="s">
        <v>85</v>
      </c>
      <c r="C28" s="15">
        <v>0</v>
      </c>
      <c r="D28" s="20">
        <v>0</v>
      </c>
      <c r="E28" s="20">
        <v>0</v>
      </c>
      <c r="F28" s="16">
        <f t="shared" si="0"/>
        <v>0</v>
      </c>
      <c r="G28" s="20">
        <v>0</v>
      </c>
      <c r="H28" s="20">
        <v>0</v>
      </c>
      <c r="I28" s="20">
        <v>0</v>
      </c>
      <c r="J28" s="20">
        <v>0</v>
      </c>
      <c r="K28" s="20">
        <v>0</v>
      </c>
      <c r="L28" s="20">
        <v>0</v>
      </c>
      <c r="M28" s="20">
        <v>69476</v>
      </c>
      <c r="N28" s="64">
        <f t="shared" si="3"/>
        <v>69476</v>
      </c>
      <c r="O28" s="65">
        <f>(N28/$N$66)*100</f>
        <v>0.003276889617164353</v>
      </c>
      <c r="P28" s="76">
        <f>RANK(N28,N$10:N$63,0)</f>
        <v>40</v>
      </c>
      <c r="Q28" s="24"/>
    </row>
    <row r="29" spans="2:17" ht="21" customHeight="1">
      <c r="B29" s="62" t="s">
        <v>76</v>
      </c>
      <c r="C29" s="15">
        <v>0</v>
      </c>
      <c r="D29" s="20">
        <v>0</v>
      </c>
      <c r="E29" s="20">
        <v>0</v>
      </c>
      <c r="F29" s="16">
        <f t="shared" si="0"/>
        <v>0</v>
      </c>
      <c r="G29" s="20">
        <v>25000</v>
      </c>
      <c r="H29" s="20">
        <v>400000</v>
      </c>
      <c r="I29" s="20">
        <v>0</v>
      </c>
      <c r="J29" s="20">
        <v>150000</v>
      </c>
      <c r="K29" s="20">
        <v>0</v>
      </c>
      <c r="L29" s="20">
        <v>9728</v>
      </c>
      <c r="M29" s="20">
        <v>2135809</v>
      </c>
      <c r="N29" s="64">
        <f t="shared" si="3"/>
        <v>2720537</v>
      </c>
      <c r="O29" s="65">
        <f>(N29/$N$66)*100</f>
        <v>0.12831624515532639</v>
      </c>
      <c r="P29" s="76">
        <f>RANK(N29,N$10:N$63,0)</f>
        <v>25</v>
      </c>
      <c r="Q29" s="24"/>
    </row>
    <row r="30" spans="2:17" ht="21" customHeight="1">
      <c r="B30" s="62" t="s">
        <v>65</v>
      </c>
      <c r="C30" s="15">
        <v>0</v>
      </c>
      <c r="D30" s="20">
        <v>0</v>
      </c>
      <c r="E30" s="20">
        <v>0</v>
      </c>
      <c r="F30" s="16">
        <f t="shared" si="0"/>
        <v>0</v>
      </c>
      <c r="G30" s="20">
        <v>266667</v>
      </c>
      <c r="H30" s="20">
        <v>586667</v>
      </c>
      <c r="I30" s="20">
        <v>0</v>
      </c>
      <c r="J30" s="20">
        <v>0</v>
      </c>
      <c r="K30" s="20">
        <v>656888</v>
      </c>
      <c r="L30" s="20">
        <v>0</v>
      </c>
      <c r="M30" s="20">
        <v>1822171</v>
      </c>
      <c r="N30" s="64">
        <f t="shared" si="3"/>
        <v>3332393</v>
      </c>
      <c r="O30" s="65">
        <f>(N30/$N$66)*100</f>
        <v>0.1571749096380213</v>
      </c>
      <c r="P30" s="76">
        <f>RANK(N30,N$10:N$63,0)</f>
        <v>24</v>
      </c>
      <c r="Q30" s="24"/>
    </row>
    <row r="31" spans="2:17" ht="21" customHeight="1">
      <c r="B31" s="63" t="s">
        <v>54</v>
      </c>
      <c r="C31" s="49">
        <v>0</v>
      </c>
      <c r="D31" s="50">
        <v>0</v>
      </c>
      <c r="E31" s="50">
        <v>0</v>
      </c>
      <c r="F31" s="51">
        <f t="shared" si="0"/>
        <v>0</v>
      </c>
      <c r="G31" s="50">
        <v>31191</v>
      </c>
      <c r="H31" s="50">
        <v>0</v>
      </c>
      <c r="I31" s="50">
        <v>0</v>
      </c>
      <c r="J31" s="50">
        <v>0</v>
      </c>
      <c r="K31" s="50">
        <v>2566809</v>
      </c>
      <c r="L31" s="50">
        <v>527363</v>
      </c>
      <c r="M31" s="50">
        <v>13040732</v>
      </c>
      <c r="N31" s="78">
        <f t="shared" si="3"/>
        <v>16166095</v>
      </c>
      <c r="O31" s="66">
        <f>(N31/$N$66)*100</f>
        <v>0.7624864536759824</v>
      </c>
      <c r="P31" s="77">
        <f>RANK(N31,N$10:N$63,0)</f>
        <v>13</v>
      </c>
      <c r="Q31" s="52"/>
    </row>
    <row r="32" spans="2:17" ht="21" customHeight="1">
      <c r="B32" s="62" t="s">
        <v>43</v>
      </c>
      <c r="C32" s="15">
        <v>0</v>
      </c>
      <c r="D32" s="20">
        <v>0</v>
      </c>
      <c r="E32" s="20">
        <v>0</v>
      </c>
      <c r="F32" s="16">
        <f t="shared" si="0"/>
        <v>0</v>
      </c>
      <c r="G32" s="20">
        <v>80000</v>
      </c>
      <c r="H32" s="20">
        <v>0</v>
      </c>
      <c r="I32" s="20">
        <v>136000</v>
      </c>
      <c r="J32" s="20">
        <v>0</v>
      </c>
      <c r="K32" s="20">
        <v>8000</v>
      </c>
      <c r="L32" s="20">
        <v>0</v>
      </c>
      <c r="M32" s="20">
        <v>0</v>
      </c>
      <c r="N32" s="64">
        <f t="shared" si="3"/>
        <v>224000</v>
      </c>
      <c r="O32" s="65">
        <f>(N32/$N$66)*100</f>
        <v>0.010565134352075753</v>
      </c>
      <c r="P32" s="76">
        <f>RANK(N32,N$10:N$63,0)</f>
        <v>37</v>
      </c>
      <c r="Q32" s="24"/>
    </row>
    <row r="33" spans="2:17" ht="21" customHeight="1">
      <c r="B33" s="62" t="s">
        <v>53</v>
      </c>
      <c r="C33" s="15">
        <v>1281677</v>
      </c>
      <c r="D33" s="20">
        <v>0</v>
      </c>
      <c r="E33" s="20">
        <v>0</v>
      </c>
      <c r="F33" s="16">
        <f t="shared" si="0"/>
        <v>1281677</v>
      </c>
      <c r="G33" s="20">
        <v>1742139</v>
      </c>
      <c r="H33" s="20">
        <v>0</v>
      </c>
      <c r="I33" s="20">
        <v>0</v>
      </c>
      <c r="J33" s="20">
        <v>0</v>
      </c>
      <c r="K33" s="20">
        <v>2100000</v>
      </c>
      <c r="L33" s="20">
        <v>0</v>
      </c>
      <c r="M33" s="20">
        <v>4413663</v>
      </c>
      <c r="N33" s="64">
        <f t="shared" si="3"/>
        <v>9537479</v>
      </c>
      <c r="O33" s="65">
        <f>(N33/$N$66)*100</f>
        <v>0.44984262060312996</v>
      </c>
      <c r="P33" s="76">
        <f>RANK(N33,N$10:N$63,0)</f>
        <v>18</v>
      </c>
      <c r="Q33" s="24"/>
    </row>
    <row r="34" spans="2:17" ht="21" customHeight="1">
      <c r="B34" s="62" t="s">
        <v>84</v>
      </c>
      <c r="C34" s="15">
        <v>0</v>
      </c>
      <c r="D34" s="20">
        <v>0</v>
      </c>
      <c r="E34" s="20"/>
      <c r="F34" s="16">
        <f t="shared" si="0"/>
        <v>0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20">
        <v>360000</v>
      </c>
      <c r="M34" s="20">
        <v>0</v>
      </c>
      <c r="N34" s="64">
        <f t="shared" si="3"/>
        <v>360000</v>
      </c>
      <c r="O34" s="65">
        <f>(N34/$N$66)*100</f>
        <v>0.016979680208693174</v>
      </c>
      <c r="P34" s="76">
        <f>RANK(N34,N$10:N$63,0)</f>
        <v>35</v>
      </c>
      <c r="Q34" s="24"/>
    </row>
    <row r="35" spans="2:17" ht="21" customHeight="1">
      <c r="B35" s="62" t="s">
        <v>66</v>
      </c>
      <c r="C35" s="15">
        <v>0</v>
      </c>
      <c r="D35" s="20">
        <v>35000</v>
      </c>
      <c r="E35" s="20">
        <v>0</v>
      </c>
      <c r="F35" s="16">
        <f t="shared" si="0"/>
        <v>35000</v>
      </c>
      <c r="G35" s="20">
        <v>0</v>
      </c>
      <c r="H35" s="20">
        <v>35000</v>
      </c>
      <c r="I35" s="20">
        <v>0</v>
      </c>
      <c r="J35" s="20">
        <v>0</v>
      </c>
      <c r="K35" s="20">
        <v>0</v>
      </c>
      <c r="L35" s="20">
        <v>0</v>
      </c>
      <c r="M35" s="20">
        <v>0</v>
      </c>
      <c r="N35" s="64">
        <f t="shared" si="3"/>
        <v>70000</v>
      </c>
      <c r="O35" s="65">
        <f>(N35/$N$66)*100</f>
        <v>0.003301604485023673</v>
      </c>
      <c r="P35" s="76">
        <f>RANK(N35,N$10:N$63,0)</f>
        <v>39</v>
      </c>
      <c r="Q35" s="24"/>
    </row>
    <row r="36" spans="2:17" ht="21" customHeight="1">
      <c r="B36" s="62" t="s">
        <v>52</v>
      </c>
      <c r="C36" s="15">
        <v>262300000</v>
      </c>
      <c r="D36" s="20">
        <v>0</v>
      </c>
      <c r="E36" s="20">
        <v>36656000</v>
      </c>
      <c r="F36" s="16">
        <f t="shared" si="0"/>
        <v>298956000</v>
      </c>
      <c r="G36" s="20">
        <v>364178638</v>
      </c>
      <c r="H36" s="20">
        <v>171873791</v>
      </c>
      <c r="I36" s="20">
        <v>25020000</v>
      </c>
      <c r="J36" s="20">
        <v>247256299</v>
      </c>
      <c r="K36" s="20">
        <v>73495911</v>
      </c>
      <c r="L36" s="20">
        <v>17628631</v>
      </c>
      <c r="M36" s="20">
        <v>91310500</v>
      </c>
      <c r="N36" s="64">
        <f t="shared" si="3"/>
        <v>1289719770</v>
      </c>
      <c r="O36" s="65">
        <f>(N36/$N$66)*100</f>
        <v>60.83063681508143</v>
      </c>
      <c r="P36" s="76">
        <f>RANK(N36,N$10:N$63,0)</f>
        <v>1</v>
      </c>
      <c r="Q36" s="24"/>
    </row>
    <row r="37" spans="2:17" ht="21" customHeight="1">
      <c r="B37" s="62" t="s">
        <v>79</v>
      </c>
      <c r="C37" s="15">
        <v>0</v>
      </c>
      <c r="D37" s="20">
        <v>0</v>
      </c>
      <c r="E37" s="20"/>
      <c r="F37" s="16">
        <v>0</v>
      </c>
      <c r="G37" s="20">
        <v>0</v>
      </c>
      <c r="H37" s="20">
        <v>0</v>
      </c>
      <c r="I37" s="20">
        <v>0</v>
      </c>
      <c r="J37" s="20">
        <v>3000</v>
      </c>
      <c r="K37" s="20">
        <v>0</v>
      </c>
      <c r="L37" s="20">
        <v>25000</v>
      </c>
      <c r="M37" s="20">
        <v>0</v>
      </c>
      <c r="N37" s="64">
        <f t="shared" si="3"/>
        <v>28000</v>
      </c>
      <c r="O37" s="65">
        <f>(N37/$N$66)*100</f>
        <v>0.001320641794009469</v>
      </c>
      <c r="P37" s="76">
        <f>RANK(N37,N$10:N$63,0)</f>
        <v>44</v>
      </c>
      <c r="Q37" s="24"/>
    </row>
    <row r="38" spans="2:17" ht="21" customHeight="1">
      <c r="B38" s="62" t="s">
        <v>75</v>
      </c>
      <c r="C38" s="15">
        <v>0</v>
      </c>
      <c r="D38" s="20">
        <v>0</v>
      </c>
      <c r="E38" s="20">
        <v>0</v>
      </c>
      <c r="F38" s="16">
        <v>0</v>
      </c>
      <c r="G38" s="20">
        <v>47714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64">
        <f>SUM(F38:M38)</f>
        <v>47714</v>
      </c>
      <c r="O38" s="65">
        <f>(N38/$N$66)*100</f>
        <v>0.0022504679485488505</v>
      </c>
      <c r="P38" s="76">
        <f>RANK(N38,N$10:N$63,0)</f>
        <v>41</v>
      </c>
      <c r="Q38" s="24"/>
    </row>
    <row r="39" spans="2:17" ht="21" customHeight="1">
      <c r="B39" s="63" t="s">
        <v>51</v>
      </c>
      <c r="C39" s="49">
        <v>0</v>
      </c>
      <c r="D39" s="50">
        <v>1800000</v>
      </c>
      <c r="E39" s="50">
        <v>2339000</v>
      </c>
      <c r="F39" s="51">
        <f t="shared" si="0"/>
        <v>4139000</v>
      </c>
      <c r="G39" s="50">
        <v>31133603</v>
      </c>
      <c r="H39" s="50">
        <v>34977109</v>
      </c>
      <c r="I39" s="50">
        <v>4000000</v>
      </c>
      <c r="J39" s="50">
        <v>80000</v>
      </c>
      <c r="K39" s="50">
        <v>9699996</v>
      </c>
      <c r="L39" s="50">
        <v>719583</v>
      </c>
      <c r="M39" s="50">
        <v>25513508</v>
      </c>
      <c r="N39" s="78">
        <f t="shared" si="3"/>
        <v>110262799</v>
      </c>
      <c r="O39" s="66">
        <f>(N39/$N$66)*100</f>
        <v>5.200630738709482</v>
      </c>
      <c r="P39" s="77">
        <f>RANK(N39,N$10:N$63,0)</f>
        <v>4</v>
      </c>
      <c r="Q39" s="52"/>
    </row>
    <row r="40" spans="2:17" ht="21" customHeight="1">
      <c r="B40" s="62" t="s">
        <v>22</v>
      </c>
      <c r="C40" s="15">
        <v>0</v>
      </c>
      <c r="D40" s="20">
        <v>0</v>
      </c>
      <c r="E40" s="20">
        <v>1172200</v>
      </c>
      <c r="F40" s="16">
        <f t="shared" si="0"/>
        <v>1172200</v>
      </c>
      <c r="G40" s="20">
        <v>0</v>
      </c>
      <c r="H40" s="20">
        <v>0</v>
      </c>
      <c r="I40" s="20">
        <v>0</v>
      </c>
      <c r="J40" s="20">
        <v>0</v>
      </c>
      <c r="K40" s="20">
        <v>0</v>
      </c>
      <c r="L40" s="20">
        <v>0</v>
      </c>
      <c r="M40" s="20">
        <v>80000</v>
      </c>
      <c r="N40" s="64">
        <f t="shared" si="3"/>
        <v>1252200</v>
      </c>
      <c r="O40" s="65">
        <f>(N40/$N$66)*100</f>
        <v>0.05906098765923776</v>
      </c>
      <c r="P40" s="76">
        <f>RANK(N40,N$10:N$63,0)</f>
        <v>30</v>
      </c>
      <c r="Q40" s="24"/>
    </row>
    <row r="41" spans="2:17" ht="21" customHeight="1">
      <c r="B41" s="62" t="s">
        <v>67</v>
      </c>
      <c r="C41" s="15">
        <v>0</v>
      </c>
      <c r="D41" s="20">
        <v>0</v>
      </c>
      <c r="E41" s="20">
        <v>0</v>
      </c>
      <c r="F41" s="16">
        <f t="shared" si="0"/>
        <v>0</v>
      </c>
      <c r="G41" s="20">
        <v>0</v>
      </c>
      <c r="H41" s="20">
        <v>0</v>
      </c>
      <c r="I41" s="20">
        <v>0</v>
      </c>
      <c r="J41" s="20">
        <v>0</v>
      </c>
      <c r="K41" s="20">
        <v>0</v>
      </c>
      <c r="L41" s="20">
        <v>0</v>
      </c>
      <c r="M41" s="20">
        <v>0</v>
      </c>
      <c r="N41" s="64">
        <f t="shared" si="3"/>
        <v>0</v>
      </c>
      <c r="O41" s="65">
        <f>(N41/$N$66)*100</f>
        <v>0</v>
      </c>
      <c r="P41" s="76">
        <f>RANK(N41,N$10:N$63,0)</f>
        <v>46</v>
      </c>
      <c r="Q41" s="24"/>
    </row>
    <row r="42" spans="2:17" ht="21" customHeight="1">
      <c r="B42" s="62" t="s">
        <v>50</v>
      </c>
      <c r="C42" s="15">
        <v>0</v>
      </c>
      <c r="D42" s="20">
        <v>0</v>
      </c>
      <c r="E42" s="20">
        <v>0</v>
      </c>
      <c r="F42" s="16">
        <f t="shared" si="0"/>
        <v>0</v>
      </c>
      <c r="G42" s="20">
        <v>2000082</v>
      </c>
      <c r="H42" s="20">
        <v>0</v>
      </c>
      <c r="I42" s="20">
        <v>0</v>
      </c>
      <c r="J42" s="20">
        <v>0</v>
      </c>
      <c r="K42" s="20">
        <v>0</v>
      </c>
      <c r="L42" s="20">
        <v>248896</v>
      </c>
      <c r="M42" s="20">
        <v>5715953</v>
      </c>
      <c r="N42" s="64">
        <f t="shared" si="3"/>
        <v>7964931</v>
      </c>
      <c r="O42" s="65">
        <f>(N42/$N$66)*100</f>
        <v>0.3756721701786298</v>
      </c>
      <c r="P42" s="76">
        <f>RANK(N42,N$10:N$63,0)</f>
        <v>19</v>
      </c>
      <c r="Q42" s="24"/>
    </row>
    <row r="43" spans="2:17" ht="21" customHeight="1">
      <c r="B43" s="62" t="s">
        <v>72</v>
      </c>
      <c r="C43" s="15">
        <v>0</v>
      </c>
      <c r="D43" s="20">
        <v>0</v>
      </c>
      <c r="E43" s="20">
        <v>0</v>
      </c>
      <c r="F43" s="16">
        <v>0</v>
      </c>
      <c r="G43" s="20">
        <v>2525752</v>
      </c>
      <c r="H43" s="20">
        <v>2328987</v>
      </c>
      <c r="I43" s="20">
        <v>0</v>
      </c>
      <c r="J43" s="20">
        <v>0</v>
      </c>
      <c r="K43" s="20">
        <v>0</v>
      </c>
      <c r="L43" s="20">
        <v>0</v>
      </c>
      <c r="M43" s="20">
        <v>0</v>
      </c>
      <c r="N43" s="64">
        <f>SUM(F43:M43)</f>
        <v>4854739</v>
      </c>
      <c r="O43" s="65">
        <f>(N43/$N$66)*100</f>
        <v>0.22897754365741912</v>
      </c>
      <c r="P43" s="76">
        <f>RANK(N43,N$10:N$63,0)</f>
        <v>22</v>
      </c>
      <c r="Q43" s="24"/>
    </row>
    <row r="44" spans="2:17" ht="21" customHeight="1">
      <c r="B44" s="62" t="s">
        <v>80</v>
      </c>
      <c r="C44" s="15">
        <v>0</v>
      </c>
      <c r="D44" s="20">
        <v>0</v>
      </c>
      <c r="E44" s="20">
        <v>0</v>
      </c>
      <c r="F44" s="16">
        <v>0</v>
      </c>
      <c r="G44" s="20">
        <v>0</v>
      </c>
      <c r="H44" s="20">
        <v>0</v>
      </c>
      <c r="I44" s="20">
        <v>0</v>
      </c>
      <c r="J44" s="20">
        <v>3000</v>
      </c>
      <c r="K44" s="20">
        <v>0</v>
      </c>
      <c r="L44" s="20">
        <v>25000</v>
      </c>
      <c r="M44" s="20">
        <v>0</v>
      </c>
      <c r="N44" s="64">
        <f t="shared" si="3"/>
        <v>28000</v>
      </c>
      <c r="O44" s="65">
        <f>(N44/$N$66)*100</f>
        <v>0.001320641794009469</v>
      </c>
      <c r="P44" s="76">
        <f>RANK(N44,N$10:N$63,0)</f>
        <v>44</v>
      </c>
      <c r="Q44" s="24"/>
    </row>
    <row r="45" spans="2:17" ht="21" customHeight="1">
      <c r="B45" s="62" t="s">
        <v>33</v>
      </c>
      <c r="C45" s="15">
        <v>0</v>
      </c>
      <c r="D45" s="20">
        <v>546772</v>
      </c>
      <c r="E45" s="20">
        <v>0</v>
      </c>
      <c r="F45" s="16">
        <f t="shared" si="0"/>
        <v>546772</v>
      </c>
      <c r="G45" s="20">
        <v>1509418</v>
      </c>
      <c r="H45" s="20">
        <v>16000000</v>
      </c>
      <c r="I45" s="20">
        <v>0</v>
      </c>
      <c r="J45" s="20">
        <v>404065</v>
      </c>
      <c r="K45" s="20">
        <v>6966437</v>
      </c>
      <c r="L45" s="20">
        <v>57767</v>
      </c>
      <c r="M45" s="20">
        <v>0</v>
      </c>
      <c r="N45" s="64">
        <f t="shared" si="3"/>
        <v>25484459</v>
      </c>
      <c r="O45" s="65">
        <f>(N45/$N$66)*100</f>
        <v>1.2019943447543129</v>
      </c>
      <c r="P45" s="76">
        <f>RANK(N45,N$10:N$63,0)</f>
        <v>7</v>
      </c>
      <c r="Q45" s="24"/>
    </row>
    <row r="46" spans="2:17" ht="21" customHeight="1">
      <c r="B46" s="62" t="s">
        <v>81</v>
      </c>
      <c r="C46" s="15"/>
      <c r="D46" s="20">
        <v>0</v>
      </c>
      <c r="E46" s="20">
        <v>0</v>
      </c>
      <c r="F46" s="16">
        <v>0</v>
      </c>
      <c r="G46" s="20">
        <v>0</v>
      </c>
      <c r="H46" s="20">
        <v>0</v>
      </c>
      <c r="I46" s="20">
        <v>0</v>
      </c>
      <c r="J46" s="20">
        <v>35880</v>
      </c>
      <c r="K46" s="20">
        <v>0</v>
      </c>
      <c r="L46" s="20">
        <v>0</v>
      </c>
      <c r="M46" s="20">
        <v>0</v>
      </c>
      <c r="N46" s="64">
        <f t="shared" si="3"/>
        <v>35880</v>
      </c>
      <c r="O46" s="65">
        <f>(N46/$N$66)*100</f>
        <v>0.0016923081274664198</v>
      </c>
      <c r="P46" s="76">
        <f>RANK(N46,N$10:N$63,0)</f>
        <v>43</v>
      </c>
      <c r="Q46" s="24"/>
    </row>
    <row r="47" spans="2:17" ht="21" customHeight="1">
      <c r="B47" s="63" t="s">
        <v>68</v>
      </c>
      <c r="C47" s="49">
        <v>0</v>
      </c>
      <c r="D47" s="50">
        <v>0</v>
      </c>
      <c r="E47" s="50">
        <v>3100000</v>
      </c>
      <c r="F47" s="51">
        <f t="shared" si="0"/>
        <v>3100000</v>
      </c>
      <c r="G47" s="50">
        <v>0</v>
      </c>
      <c r="H47" s="50">
        <v>0</v>
      </c>
      <c r="I47" s="50">
        <v>0</v>
      </c>
      <c r="J47" s="50">
        <v>0</v>
      </c>
      <c r="K47" s="50">
        <v>0</v>
      </c>
      <c r="L47" s="50">
        <v>0</v>
      </c>
      <c r="M47" s="50">
        <v>8622388</v>
      </c>
      <c r="N47" s="78">
        <f t="shared" si="3"/>
        <v>11722388</v>
      </c>
      <c r="O47" s="66">
        <f aca="true" t="shared" si="4" ref="O47:O58">(N47/$N$66)*100</f>
        <v>0.5528955542283954</v>
      </c>
      <c r="P47" s="77">
        <f aca="true" t="shared" si="5" ref="P47:P57">RANK(N47,N$10:N$63,0)</f>
        <v>16</v>
      </c>
      <c r="Q47" s="52"/>
    </row>
    <row r="48" spans="2:17" ht="21" customHeight="1">
      <c r="B48" s="62" t="s">
        <v>34</v>
      </c>
      <c r="C48" s="15">
        <v>0</v>
      </c>
      <c r="D48" s="20">
        <v>500000</v>
      </c>
      <c r="E48" s="20">
        <v>0</v>
      </c>
      <c r="F48" s="16">
        <f t="shared" si="0"/>
        <v>500000</v>
      </c>
      <c r="G48" s="20">
        <v>0</v>
      </c>
      <c r="H48" s="20">
        <v>0</v>
      </c>
      <c r="I48" s="20">
        <v>0</v>
      </c>
      <c r="J48" s="20">
        <v>114000</v>
      </c>
      <c r="K48" s="20">
        <v>100517</v>
      </c>
      <c r="L48" s="20">
        <v>81005</v>
      </c>
      <c r="M48" s="20">
        <v>6000000</v>
      </c>
      <c r="N48" s="64">
        <f t="shared" si="3"/>
        <v>6795522</v>
      </c>
      <c r="O48" s="65">
        <f t="shared" si="4"/>
        <v>0.32051608447538626</v>
      </c>
      <c r="P48" s="76">
        <f t="shared" si="5"/>
        <v>21</v>
      </c>
      <c r="Q48" s="24"/>
    </row>
    <row r="49" spans="2:17" ht="21" customHeight="1">
      <c r="B49" s="62" t="s">
        <v>23</v>
      </c>
      <c r="C49" s="15">
        <v>0</v>
      </c>
      <c r="D49" s="20">
        <v>0</v>
      </c>
      <c r="E49" s="20">
        <v>0</v>
      </c>
      <c r="F49" s="16">
        <f t="shared" si="0"/>
        <v>0</v>
      </c>
      <c r="G49" s="20">
        <v>3380156</v>
      </c>
      <c r="H49" s="20">
        <v>248075</v>
      </c>
      <c r="I49" s="20">
        <v>0</v>
      </c>
      <c r="J49" s="20">
        <v>0</v>
      </c>
      <c r="K49" s="20">
        <v>1215648</v>
      </c>
      <c r="L49" s="20">
        <v>2618902</v>
      </c>
      <c r="M49" s="20">
        <v>15376983</v>
      </c>
      <c r="N49" s="64">
        <f t="shared" si="3"/>
        <v>22839764</v>
      </c>
      <c r="O49" s="65">
        <f t="shared" si="4"/>
        <v>1.0772552465611747</v>
      </c>
      <c r="P49" s="76">
        <f t="shared" si="5"/>
        <v>10</v>
      </c>
      <c r="Q49" s="24"/>
    </row>
    <row r="50" spans="2:17" ht="21" customHeight="1">
      <c r="B50" s="62" t="s">
        <v>35</v>
      </c>
      <c r="C50" s="15">
        <v>0</v>
      </c>
      <c r="D50" s="20">
        <v>5499496</v>
      </c>
      <c r="E50" s="20">
        <v>0</v>
      </c>
      <c r="F50" s="16">
        <f t="shared" si="0"/>
        <v>5499496</v>
      </c>
      <c r="G50" s="20">
        <v>11794764</v>
      </c>
      <c r="H50" s="20">
        <v>24738222</v>
      </c>
      <c r="I50" s="20">
        <v>0</v>
      </c>
      <c r="J50" s="20">
        <v>542611</v>
      </c>
      <c r="K50" s="20">
        <v>14365875</v>
      </c>
      <c r="L50" s="20">
        <v>3616338</v>
      </c>
      <c r="M50" s="20">
        <v>27209769</v>
      </c>
      <c r="N50" s="64">
        <f t="shared" si="3"/>
        <v>87767075</v>
      </c>
      <c r="O50" s="65">
        <f t="shared" si="4"/>
        <v>4.139602406534415</v>
      </c>
      <c r="P50" s="76">
        <f t="shared" si="5"/>
        <v>5</v>
      </c>
      <c r="Q50" s="24"/>
    </row>
    <row r="51" spans="2:17" ht="21" customHeight="1">
      <c r="B51" s="62" t="s">
        <v>36</v>
      </c>
      <c r="C51" s="15">
        <v>0</v>
      </c>
      <c r="D51" s="20">
        <v>0</v>
      </c>
      <c r="E51" s="20">
        <v>0</v>
      </c>
      <c r="F51" s="16">
        <f t="shared" si="0"/>
        <v>0</v>
      </c>
      <c r="G51" s="20">
        <v>373472</v>
      </c>
      <c r="H51" s="20">
        <v>985054</v>
      </c>
      <c r="I51" s="20">
        <v>0</v>
      </c>
      <c r="J51" s="20">
        <v>0</v>
      </c>
      <c r="K51" s="20">
        <v>0</v>
      </c>
      <c r="L51" s="20">
        <v>0</v>
      </c>
      <c r="M51" s="20">
        <v>0</v>
      </c>
      <c r="N51" s="64">
        <f t="shared" si="3"/>
        <v>1358526</v>
      </c>
      <c r="O51" s="65">
        <f t="shared" si="4"/>
        <v>0.06407593620887528</v>
      </c>
      <c r="P51" s="76">
        <f t="shared" si="5"/>
        <v>29</v>
      </c>
      <c r="Q51" s="24"/>
    </row>
    <row r="52" spans="2:17" ht="21" customHeight="1">
      <c r="B52" s="63" t="s">
        <v>69</v>
      </c>
      <c r="C52" s="49">
        <v>0</v>
      </c>
      <c r="D52" s="50">
        <v>0</v>
      </c>
      <c r="E52" s="50">
        <v>0</v>
      </c>
      <c r="F52" s="51">
        <f t="shared" si="0"/>
        <v>0</v>
      </c>
      <c r="G52" s="50">
        <v>0</v>
      </c>
      <c r="H52" s="50">
        <v>0</v>
      </c>
      <c r="I52" s="50">
        <v>0</v>
      </c>
      <c r="J52" s="50">
        <v>0</v>
      </c>
      <c r="K52" s="50">
        <v>0</v>
      </c>
      <c r="L52" s="50">
        <v>0</v>
      </c>
      <c r="M52" s="50">
        <v>0</v>
      </c>
      <c r="N52" s="78">
        <f t="shared" si="3"/>
        <v>0</v>
      </c>
      <c r="O52" s="66">
        <f t="shared" si="4"/>
        <v>0</v>
      </c>
      <c r="P52" s="77">
        <f t="shared" si="5"/>
        <v>46</v>
      </c>
      <c r="Q52" s="52"/>
    </row>
    <row r="53" spans="2:17" ht="21" customHeight="1">
      <c r="B53" s="62" t="s">
        <v>37</v>
      </c>
      <c r="C53" s="15">
        <v>691663</v>
      </c>
      <c r="D53" s="20">
        <v>0</v>
      </c>
      <c r="E53" s="20">
        <v>0</v>
      </c>
      <c r="F53" s="16">
        <f t="shared" si="0"/>
        <v>691663</v>
      </c>
      <c r="G53" s="20">
        <v>16084369</v>
      </c>
      <c r="H53" s="20">
        <v>318835</v>
      </c>
      <c r="I53" s="20">
        <v>0</v>
      </c>
      <c r="J53" s="20">
        <v>0</v>
      </c>
      <c r="K53" s="20">
        <v>0</v>
      </c>
      <c r="L53" s="20">
        <v>870151</v>
      </c>
      <c r="M53" s="20">
        <v>0</v>
      </c>
      <c r="N53" s="64">
        <f t="shared" si="3"/>
        <v>17965018</v>
      </c>
      <c r="O53" s="65">
        <f t="shared" si="4"/>
        <v>0.8473340571761573</v>
      </c>
      <c r="P53" s="76">
        <f t="shared" si="5"/>
        <v>12</v>
      </c>
      <c r="Q53" s="24"/>
    </row>
    <row r="54" spans="2:17" ht="21" customHeight="1">
      <c r="B54" s="62" t="s">
        <v>49</v>
      </c>
      <c r="C54" s="15">
        <v>0</v>
      </c>
      <c r="D54" s="20">
        <v>0</v>
      </c>
      <c r="E54" s="20">
        <v>0</v>
      </c>
      <c r="F54" s="16">
        <f t="shared" si="0"/>
        <v>0</v>
      </c>
      <c r="G54" s="20">
        <v>0</v>
      </c>
      <c r="H54" s="20">
        <v>0</v>
      </c>
      <c r="I54" s="20">
        <v>0</v>
      </c>
      <c r="J54" s="20">
        <v>0</v>
      </c>
      <c r="K54" s="20">
        <v>0</v>
      </c>
      <c r="L54" s="20">
        <v>0</v>
      </c>
      <c r="M54" s="20">
        <v>1041430</v>
      </c>
      <c r="N54" s="64">
        <f t="shared" si="3"/>
        <v>1041430</v>
      </c>
      <c r="O54" s="65">
        <f t="shared" si="4"/>
        <v>0.049119856554831476</v>
      </c>
      <c r="P54" s="76">
        <f t="shared" si="5"/>
        <v>31</v>
      </c>
      <c r="Q54" s="24"/>
    </row>
    <row r="55" spans="2:17" ht="21" customHeight="1">
      <c r="B55" s="62" t="s">
        <v>48</v>
      </c>
      <c r="C55" s="15">
        <v>0</v>
      </c>
      <c r="D55" s="20">
        <v>0</v>
      </c>
      <c r="E55" s="20">
        <v>0</v>
      </c>
      <c r="F55" s="16">
        <f t="shared" si="0"/>
        <v>0</v>
      </c>
      <c r="G55" s="20">
        <v>0</v>
      </c>
      <c r="H55" s="20">
        <v>0</v>
      </c>
      <c r="I55" s="20">
        <v>0</v>
      </c>
      <c r="J55" s="20">
        <v>0</v>
      </c>
      <c r="K55" s="20">
        <v>0</v>
      </c>
      <c r="L55" s="20">
        <v>0</v>
      </c>
      <c r="M55" s="20">
        <v>0</v>
      </c>
      <c r="N55" s="64">
        <f t="shared" si="3"/>
        <v>0</v>
      </c>
      <c r="O55" s="65">
        <f t="shared" si="4"/>
        <v>0</v>
      </c>
      <c r="P55" s="76">
        <f t="shared" si="5"/>
        <v>46</v>
      </c>
      <c r="Q55" s="24"/>
    </row>
    <row r="56" spans="2:17" ht="21" customHeight="1">
      <c r="B56" s="62" t="s">
        <v>47</v>
      </c>
      <c r="C56" s="15">
        <v>2828000</v>
      </c>
      <c r="D56" s="20">
        <v>0</v>
      </c>
      <c r="E56" s="20">
        <v>0</v>
      </c>
      <c r="F56" s="16">
        <f t="shared" si="0"/>
        <v>2828000</v>
      </c>
      <c r="G56" s="20">
        <v>2896078</v>
      </c>
      <c r="H56" s="20">
        <v>400000</v>
      </c>
      <c r="I56" s="20">
        <v>0</v>
      </c>
      <c r="J56" s="20">
        <v>0</v>
      </c>
      <c r="K56" s="20">
        <v>0</v>
      </c>
      <c r="L56" s="20">
        <v>0</v>
      </c>
      <c r="M56" s="20">
        <v>728000</v>
      </c>
      <c r="N56" s="64">
        <f t="shared" si="3"/>
        <v>6852078</v>
      </c>
      <c r="O56" s="65">
        <f t="shared" si="4"/>
        <v>0.323183592236172</v>
      </c>
      <c r="P56" s="76">
        <f t="shared" si="5"/>
        <v>20</v>
      </c>
      <c r="Q56" s="24"/>
    </row>
    <row r="57" spans="2:17" ht="21" customHeight="1">
      <c r="B57" s="63" t="s">
        <v>46</v>
      </c>
      <c r="C57" s="49">
        <v>0</v>
      </c>
      <c r="D57" s="50">
        <v>0</v>
      </c>
      <c r="E57" s="50">
        <v>0</v>
      </c>
      <c r="F57" s="51">
        <f t="shared" si="0"/>
        <v>0</v>
      </c>
      <c r="G57" s="50">
        <v>0</v>
      </c>
      <c r="H57" s="50">
        <v>0</v>
      </c>
      <c r="I57" s="50">
        <v>0</v>
      </c>
      <c r="J57" s="50">
        <v>0</v>
      </c>
      <c r="K57" s="50">
        <v>0</v>
      </c>
      <c r="L57" s="50">
        <v>0</v>
      </c>
      <c r="M57" s="50">
        <v>200000</v>
      </c>
      <c r="N57" s="78">
        <f t="shared" si="3"/>
        <v>200000</v>
      </c>
      <c r="O57" s="66">
        <f t="shared" si="4"/>
        <v>0.009433155671496208</v>
      </c>
      <c r="P57" s="77">
        <f t="shared" si="5"/>
        <v>38</v>
      </c>
      <c r="Q57" s="52"/>
    </row>
    <row r="58" spans="2:17" ht="21" customHeight="1">
      <c r="B58" s="62" t="s">
        <v>74</v>
      </c>
      <c r="C58" s="15">
        <v>0</v>
      </c>
      <c r="D58" s="20">
        <v>0</v>
      </c>
      <c r="E58" s="20">
        <v>0</v>
      </c>
      <c r="F58" s="16">
        <v>0</v>
      </c>
      <c r="G58" s="20">
        <v>888536</v>
      </c>
      <c r="H58" s="20">
        <v>26000</v>
      </c>
      <c r="I58" s="20">
        <v>0</v>
      </c>
      <c r="J58" s="20">
        <v>0</v>
      </c>
      <c r="K58" s="20">
        <v>0</v>
      </c>
      <c r="L58" s="20">
        <v>0</v>
      </c>
      <c r="M58" s="20">
        <v>0</v>
      </c>
      <c r="N58" s="64">
        <f t="shared" si="3"/>
        <v>914536</v>
      </c>
      <c r="O58" s="80">
        <f t="shared" si="4"/>
        <v>0.04313480227593728</v>
      </c>
      <c r="P58" s="76">
        <f>RANK(N58,N$10:N$63,0)</f>
        <v>32</v>
      </c>
      <c r="Q58" s="24"/>
    </row>
    <row r="59" spans="2:17" ht="21" customHeight="1">
      <c r="B59" s="62" t="s">
        <v>45</v>
      </c>
      <c r="C59" s="15">
        <v>0</v>
      </c>
      <c r="D59" s="20">
        <v>0</v>
      </c>
      <c r="E59" s="20">
        <v>0</v>
      </c>
      <c r="F59" s="16">
        <f>SUM(C59:E59)</f>
        <v>0</v>
      </c>
      <c r="G59" s="20">
        <v>0</v>
      </c>
      <c r="H59" s="20">
        <v>0</v>
      </c>
      <c r="I59" s="20">
        <v>0</v>
      </c>
      <c r="J59" s="20">
        <v>0</v>
      </c>
      <c r="K59" s="20">
        <v>0</v>
      </c>
      <c r="L59" s="20">
        <v>0</v>
      </c>
      <c r="M59" s="20">
        <v>0</v>
      </c>
      <c r="N59" s="64">
        <f t="shared" si="3"/>
        <v>0</v>
      </c>
      <c r="O59" s="65">
        <f>(N59/$N$66)*100</f>
        <v>0</v>
      </c>
      <c r="P59" s="76">
        <f>RANK(N59,N$10:N$63,0)</f>
        <v>46</v>
      </c>
      <c r="Q59" s="24"/>
    </row>
    <row r="60" spans="2:17" ht="21" customHeight="1">
      <c r="B60" s="62" t="s">
        <v>61</v>
      </c>
      <c r="C60" s="15">
        <v>0</v>
      </c>
      <c r="D60" s="20">
        <v>0</v>
      </c>
      <c r="E60" s="20">
        <v>0</v>
      </c>
      <c r="F60" s="16">
        <f>SUM(C60:E60)</f>
        <v>0</v>
      </c>
      <c r="G60" s="20">
        <v>0</v>
      </c>
      <c r="H60" s="20">
        <v>0</v>
      </c>
      <c r="I60" s="20">
        <v>0</v>
      </c>
      <c r="J60" s="20">
        <v>0</v>
      </c>
      <c r="K60" s="20">
        <v>0</v>
      </c>
      <c r="L60" s="20">
        <v>0</v>
      </c>
      <c r="M60" s="20">
        <v>0</v>
      </c>
      <c r="N60" s="64">
        <f t="shared" si="3"/>
        <v>0</v>
      </c>
      <c r="O60" s="65">
        <f>(N60/$N$66)*100</f>
        <v>0</v>
      </c>
      <c r="P60" s="76">
        <f>RANK(N60,N$10:N$63,0)</f>
        <v>46</v>
      </c>
      <c r="Q60" s="24"/>
    </row>
    <row r="61" spans="2:17" ht="21" customHeight="1">
      <c r="B61" s="62" t="s">
        <v>42</v>
      </c>
      <c r="C61" s="15">
        <v>15277400</v>
      </c>
      <c r="D61" s="20">
        <v>6352680</v>
      </c>
      <c r="E61" s="20">
        <v>1896200</v>
      </c>
      <c r="F61" s="16">
        <f>SUM(C61:E61)</f>
        <v>23526280</v>
      </c>
      <c r="G61" s="20">
        <v>10812385</v>
      </c>
      <c r="H61" s="20">
        <v>8756153</v>
      </c>
      <c r="I61" s="20">
        <v>0</v>
      </c>
      <c r="J61" s="20">
        <v>0</v>
      </c>
      <c r="K61" s="20">
        <v>1930640</v>
      </c>
      <c r="L61" s="20">
        <v>371734</v>
      </c>
      <c r="M61" s="20">
        <v>2616303</v>
      </c>
      <c r="N61" s="64">
        <f t="shared" si="3"/>
        <v>48013495</v>
      </c>
      <c r="O61" s="65">
        <f>(N61/$N$66)*100</f>
        <v>2.2645938633380243</v>
      </c>
      <c r="P61" s="76">
        <f>RANK(N61,N$10:N$63,0)</f>
        <v>6</v>
      </c>
      <c r="Q61" s="24"/>
    </row>
    <row r="62" spans="2:17" ht="21" customHeight="1">
      <c r="B62" s="62" t="s">
        <v>44</v>
      </c>
      <c r="C62" s="15">
        <v>0</v>
      </c>
      <c r="D62" s="20">
        <v>0</v>
      </c>
      <c r="E62" s="20">
        <v>0</v>
      </c>
      <c r="F62" s="16">
        <f>SUM(C62:E62)</f>
        <v>0</v>
      </c>
      <c r="G62" s="20">
        <v>0</v>
      </c>
      <c r="H62" s="20">
        <v>0</v>
      </c>
      <c r="I62" s="20">
        <v>0</v>
      </c>
      <c r="J62" s="20">
        <v>0</v>
      </c>
      <c r="K62" s="20">
        <v>0</v>
      </c>
      <c r="L62" s="20">
        <v>0</v>
      </c>
      <c r="M62" s="20">
        <v>0</v>
      </c>
      <c r="N62" s="64">
        <f t="shared" si="3"/>
        <v>0</v>
      </c>
      <c r="O62" s="65">
        <f>(N62/$N$66)*100</f>
        <v>0</v>
      </c>
      <c r="P62" s="76">
        <f>RANK(N62,N$10:N$63,0)</f>
        <v>46</v>
      </c>
      <c r="Q62" s="24"/>
    </row>
    <row r="63" spans="2:17" ht="21" customHeight="1">
      <c r="B63" s="63" t="s">
        <v>60</v>
      </c>
      <c r="C63" s="49">
        <v>0</v>
      </c>
      <c r="D63" s="50">
        <v>0</v>
      </c>
      <c r="E63" s="50">
        <v>0</v>
      </c>
      <c r="F63" s="51">
        <f>SUM(C63:E63)</f>
        <v>0</v>
      </c>
      <c r="G63" s="50">
        <v>0</v>
      </c>
      <c r="H63" s="50">
        <v>0</v>
      </c>
      <c r="I63" s="50">
        <v>0</v>
      </c>
      <c r="J63" s="50">
        <v>0</v>
      </c>
      <c r="K63" s="50">
        <v>0</v>
      </c>
      <c r="L63" s="50">
        <v>0</v>
      </c>
      <c r="M63" s="50">
        <v>0</v>
      </c>
      <c r="N63" s="78">
        <f t="shared" si="3"/>
        <v>0</v>
      </c>
      <c r="O63" s="66">
        <f>(N63/$N$66)*100</f>
        <v>0</v>
      </c>
      <c r="P63" s="77">
        <f>RANK(N63,N$10:N$63,0)</f>
        <v>46</v>
      </c>
      <c r="Q63" s="52"/>
    </row>
    <row r="64" spans="2:17" ht="5.25" customHeight="1" thickBot="1">
      <c r="B64" s="7"/>
      <c r="C64" s="44"/>
      <c r="D64" s="45"/>
      <c r="E64" s="45"/>
      <c r="F64" s="46"/>
      <c r="G64" s="45"/>
      <c r="H64" s="45"/>
      <c r="I64" s="45"/>
      <c r="J64" s="45"/>
      <c r="K64" s="45"/>
      <c r="L64" s="45"/>
      <c r="M64" s="45"/>
      <c r="N64" s="61"/>
      <c r="O64" s="47"/>
      <c r="P64" s="47"/>
      <c r="Q64" s="48"/>
    </row>
    <row r="65" spans="2:17" ht="6" customHeight="1">
      <c r="B65" s="41"/>
      <c r="C65" s="42"/>
      <c r="D65" s="39"/>
      <c r="E65" s="39"/>
      <c r="F65" s="43"/>
      <c r="G65" s="39"/>
      <c r="H65" s="39"/>
      <c r="I65" s="39"/>
      <c r="J65" s="39"/>
      <c r="K65" s="39"/>
      <c r="L65" s="39"/>
      <c r="M65" s="39"/>
      <c r="N65" s="42"/>
      <c r="O65" s="40"/>
      <c r="P65" s="40"/>
      <c r="Q65" s="33"/>
    </row>
    <row r="66" spans="2:17" ht="15.75">
      <c r="B66" s="23" t="s">
        <v>24</v>
      </c>
      <c r="C66" s="67">
        <f aca="true" t="shared" si="6" ref="C66:O66">SUM(C10:C65)</f>
        <v>310476175</v>
      </c>
      <c r="D66" s="67">
        <f t="shared" si="6"/>
        <v>14737948</v>
      </c>
      <c r="E66" s="67">
        <f t="shared" si="6"/>
        <v>46663400</v>
      </c>
      <c r="F66" s="68">
        <f t="shared" si="6"/>
        <v>371877523</v>
      </c>
      <c r="G66" s="67">
        <f t="shared" si="6"/>
        <v>483535556</v>
      </c>
      <c r="H66" s="67">
        <f t="shared" si="6"/>
        <v>353904156</v>
      </c>
      <c r="I66" s="67">
        <f t="shared" si="6"/>
        <v>31682000</v>
      </c>
      <c r="J66" s="67">
        <f t="shared" si="6"/>
        <v>288314501</v>
      </c>
      <c r="K66" s="67">
        <f t="shared" si="6"/>
        <v>117595031</v>
      </c>
      <c r="L66" s="67">
        <f t="shared" si="6"/>
        <v>35298470</v>
      </c>
      <c r="M66" s="67">
        <f t="shared" si="6"/>
        <v>437974036</v>
      </c>
      <c r="N66" s="64">
        <f t="shared" si="6"/>
        <v>2120181273</v>
      </c>
      <c r="O66" s="69">
        <f t="shared" si="6"/>
        <v>100.00000000000001</v>
      </c>
      <c r="P66" s="69"/>
      <c r="Q66" s="24"/>
    </row>
    <row r="67" spans="2:17" ht="6" customHeight="1">
      <c r="B67" s="23"/>
      <c r="C67" s="70"/>
      <c r="D67" s="70"/>
      <c r="E67" s="70"/>
      <c r="F67" s="71"/>
      <c r="G67" s="70"/>
      <c r="H67" s="70"/>
      <c r="I67" s="70"/>
      <c r="J67" s="70"/>
      <c r="K67" s="70"/>
      <c r="L67" s="70"/>
      <c r="M67" s="70"/>
      <c r="N67" s="72"/>
      <c r="O67" s="73"/>
      <c r="P67" s="73"/>
      <c r="Q67" s="25"/>
    </row>
    <row r="68" spans="2:17" ht="15.75">
      <c r="B68" s="26" t="s">
        <v>25</v>
      </c>
      <c r="C68" s="69">
        <f aca="true" t="shared" si="7" ref="C68:M68">(C66/$N$66)*100</f>
        <v>14.643850455328497</v>
      </c>
      <c r="D68" s="69">
        <f t="shared" si="7"/>
        <v>0.695126788812081</v>
      </c>
      <c r="E68" s="69">
        <f t="shared" si="7"/>
        <v>2.2009155818064805</v>
      </c>
      <c r="F68" s="74">
        <f t="shared" si="7"/>
        <v>17.539892825947057</v>
      </c>
      <c r="G68" s="69">
        <f t="shared" si="7"/>
        <v>22.80633086225736</v>
      </c>
      <c r="H68" s="69">
        <f t="shared" si="7"/>
        <v>16.692164981687394</v>
      </c>
      <c r="I68" s="69">
        <f t="shared" si="7"/>
        <v>1.4943061899217143</v>
      </c>
      <c r="J68" s="69">
        <f t="shared" si="7"/>
        <v>13.598577851413745</v>
      </c>
      <c r="K68" s="69">
        <f t="shared" si="7"/>
        <v>5.546461168087112</v>
      </c>
      <c r="L68" s="69">
        <f t="shared" si="7"/>
        <v>1.6648798123781938</v>
      </c>
      <c r="M68" s="69">
        <f t="shared" si="7"/>
        <v>20.65738630830742</v>
      </c>
      <c r="N68" s="75">
        <f>SUM(F68:M68)</f>
        <v>100</v>
      </c>
      <c r="O68" s="69"/>
      <c r="P68" s="69"/>
      <c r="Q68" s="24"/>
    </row>
    <row r="69" spans="2:17" ht="6" customHeight="1" thickBot="1">
      <c r="B69" s="27"/>
      <c r="C69" s="28"/>
      <c r="D69" s="29"/>
      <c r="E69" s="29"/>
      <c r="F69" s="30"/>
      <c r="G69" s="29"/>
      <c r="H69" s="29"/>
      <c r="I69" s="29"/>
      <c r="J69" s="29"/>
      <c r="K69" s="29"/>
      <c r="L69" s="29"/>
      <c r="M69" s="29"/>
      <c r="N69" s="28"/>
      <c r="O69" s="29"/>
      <c r="P69" s="29"/>
      <c r="Q69" s="31"/>
    </row>
    <row r="70" ht="6.75" customHeight="1"/>
    <row r="71" ht="15.75">
      <c r="B71" s="6" t="s">
        <v>86</v>
      </c>
    </row>
    <row r="72" ht="15.75">
      <c r="B72" s="6" t="s">
        <v>88</v>
      </c>
    </row>
    <row r="73" ht="15.75">
      <c r="B73" s="22" t="s">
        <v>87</v>
      </c>
    </row>
    <row r="74" ht="15.75">
      <c r="B74" s="22" t="s">
        <v>31</v>
      </c>
    </row>
    <row r="75" ht="15.75">
      <c r="B75" s="22" t="s">
        <v>32</v>
      </c>
    </row>
    <row r="76" ht="15.75">
      <c r="B76" s="22"/>
    </row>
    <row r="77" ht="15.75">
      <c r="B77" s="22"/>
    </row>
    <row r="78" ht="15.75">
      <c r="B78" s="22"/>
    </row>
    <row r="79" ht="15.75">
      <c r="B79" s="22"/>
    </row>
    <row r="93" ht="15.75">
      <c r="B93" s="6"/>
    </row>
  </sheetData>
  <mergeCells count="2">
    <mergeCell ref="B1:Q1"/>
    <mergeCell ref="B2:Q2"/>
  </mergeCells>
  <printOptions horizontalCentered="1" verticalCentered="1"/>
  <pageMargins left="0.5" right="0.5" top="0.5" bottom="0.25" header="0.5" footer="0.5"/>
  <pageSetup horizontalDpi="300" verticalDpi="300" orientation="landscape" scale="49" r:id="rId1"/>
  <rowBreaks count="1" manualBreakCount="1">
    <brk id="52" max="17" man="1"/>
  </rowBreaks>
  <ignoredErrors>
    <ignoredError sqref="N19:N2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Transportation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grubb</dc:creator>
  <cp:keywords/>
  <dc:description/>
  <cp:lastModifiedBy>thipakorn</cp:lastModifiedBy>
  <cp:lastPrinted>2008-08-12T15:36:11Z</cp:lastPrinted>
  <dcterms:created xsi:type="dcterms:W3CDTF">1999-02-24T12:12:07Z</dcterms:created>
  <dcterms:modified xsi:type="dcterms:W3CDTF">2008-08-12T15:36:23Z</dcterms:modified>
  <cp:category/>
  <cp:version/>
  <cp:contentType/>
  <cp:contentStatus/>
</cp:coreProperties>
</file>