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HF 10" sheetId="1" r:id="rId1"/>
    <sheet name="DISBCHT" sheetId="2" r:id="rId2"/>
  </sheets>
  <definedNames>
    <definedName name="\A">'HF 10'!$U$27</definedName>
    <definedName name="\C">'HF 10'!$U$11</definedName>
    <definedName name="\H">'HF 10'!$B$91</definedName>
    <definedName name="\M">'HF 10'!$U$24</definedName>
    <definedName name="\P">'HF 10'!$B$97</definedName>
    <definedName name="__123Graph_ACHART1" hidden="1">'DISBCHT'!$G$55:$G$108</definedName>
    <definedName name="__123Graph_BCHART1" hidden="1">'DISBCHT'!$H$55:$H$108</definedName>
    <definedName name="__123Graph_CCHART1" hidden="1">'DISBCHT'!$I$55:$I$108</definedName>
    <definedName name="__123Graph_DCHART1" hidden="1">'DISBCHT'!$J$55:$J$108</definedName>
    <definedName name="EVENPRINT">'HF 10'!$B$104</definedName>
    <definedName name="MARY">'HF 10'!$A$1:$R$82</definedName>
    <definedName name="ODD">'HF 10'!$B$89</definedName>
    <definedName name="ODDPRINT">'HF 10'!$B$102</definedName>
    <definedName name="PAGENUMBER">'HF 10'!$B$88</definedName>
    <definedName name="_xlnm.Print_Area" localSheetId="1">'DISBCHT'!$A$1:$M$108</definedName>
    <definedName name="_xlnm.Print_Area" localSheetId="0">'HF 10'!$A$1:$R$86</definedName>
    <definedName name="ROSS1">'HF 10'!$A$1:$R$82</definedName>
    <definedName name="TABLE">'HF 10'!$A$1:$R$83</definedName>
  </definedNames>
  <calcPr fullCalcOnLoad="1"/>
</workbook>
</file>

<file path=xl/sharedStrings.xml><?xml version="1.0" encoding="utf-8"?>
<sst xmlns="http://schemas.openxmlformats.org/spreadsheetml/2006/main" count="115" uniqueCount="92">
  <si>
    <t>(MILLIONS OF DOLLARS)</t>
  </si>
  <si>
    <t>FEDERAL GOVERNMENT</t>
  </si>
  <si>
    <t/>
  </si>
  <si>
    <t>TOTAL</t>
  </si>
  <si>
    <t>HIGHWAY</t>
  </si>
  <si>
    <t>OTHER</t>
  </si>
  <si>
    <t>STATE</t>
  </si>
  <si>
    <t>LOCAL</t>
  </si>
  <si>
    <t>AS PERCENT</t>
  </si>
  <si>
    <t>ITEM</t>
  </si>
  <si>
    <t>TRUST FUND</t>
  </si>
  <si>
    <t>FUNDS AND</t>
  </si>
  <si>
    <t>AGENCIES</t>
  </si>
  <si>
    <t>GOVERN-</t>
  </si>
  <si>
    <t>OF TOTAL</t>
  </si>
  <si>
    <t>ACCOUNTS</t>
  </si>
  <si>
    <t>FEDERAL</t>
  </si>
  <si>
    <t>AND D.C.</t>
  </si>
  <si>
    <t>MENTS</t>
  </si>
  <si>
    <t>DISBURSE-</t>
  </si>
  <si>
    <t>ACCOUNT</t>
  </si>
  <si>
    <t>2/</t>
  </si>
  <si>
    <t>3/</t>
  </si>
  <si>
    <t>DISPOSITION OF HIGHWAY-USER REVENUE BY COLLECTING AGENCIES</t>
  </si>
  <si>
    <t>Receipts Available for Distribution</t>
  </si>
  <si>
    <t xml:space="preserve">  Less:  Amount for Nonhighway Purposes 4/</t>
  </si>
  <si>
    <t xml:space="preserve">  Less:  Amount for Mass Transportation</t>
  </si>
  <si>
    <t xml:space="preserve">  Less:  Amount for Collection Expenses  5/</t>
  </si>
  <si>
    <t xml:space="preserve">  Less:  Amount for Territories  6/</t>
  </si>
  <si>
    <t xml:space="preserve">      Net Used for Highway Purposes</t>
  </si>
  <si>
    <t>REVENUES USED FOR HIGHWAYS - BY COLLECTING AGENCIES</t>
  </si>
  <si>
    <t>Highway User Revenues:</t>
  </si>
  <si>
    <t xml:space="preserve">  Motor-Fuel and Vehicle Taxes</t>
  </si>
  <si>
    <t xml:space="preserve">  Tolls</t>
  </si>
  <si>
    <t xml:space="preserve">          Subtotal</t>
  </si>
  <si>
    <t>Other Taxes and Fees:</t>
  </si>
  <si>
    <t xml:space="preserve">  Property Taxes and Assessments</t>
  </si>
  <si>
    <t xml:space="preserve">  General Fund Appropriations  3/</t>
  </si>
  <si>
    <t xml:space="preserve">  Other Taxes and Fees</t>
  </si>
  <si>
    <t>Investment Income and Other Receipts</t>
  </si>
  <si>
    <t>Total Current  Income</t>
  </si>
  <si>
    <t>Bond Issue Proceeds  7/</t>
  </si>
  <si>
    <t>Grand Total Receipts</t>
  </si>
  <si>
    <t>Intergovernmental Payments:</t>
  </si>
  <si>
    <t xml:space="preserve">  Federal Government:</t>
  </si>
  <si>
    <t xml:space="preserve">    Highway Trust Fund</t>
  </si>
  <si>
    <t xml:space="preserve">    All Other Funds</t>
  </si>
  <si>
    <t xml:space="preserve">  State Agencies:</t>
  </si>
  <si>
    <t xml:space="preserve">    Highway-User Imposts</t>
  </si>
  <si>
    <t xml:space="preserve">  Local Governments</t>
  </si>
  <si>
    <t>Funds Drawn from or Placed in Reserves  8/</t>
  </si>
  <si>
    <t>Total Funds Available</t>
  </si>
  <si>
    <t>DISBURSEMENTS FOR HIGHWAYS - BY EXPENDING AGENCIES</t>
  </si>
  <si>
    <t>Capital Outlay:</t>
  </si>
  <si>
    <t xml:space="preserve">  On State-Administered Highways</t>
  </si>
  <si>
    <t xml:space="preserve">  On Locally Administered Roads</t>
  </si>
  <si>
    <t xml:space="preserve">  Not Classified by System</t>
  </si>
  <si>
    <t>Maintenance and Traffic Services:</t>
  </si>
  <si>
    <t>Administration and Research  9/</t>
  </si>
  <si>
    <t>Highway Law Enforcement and Safety</t>
  </si>
  <si>
    <t>Interest on Debt</t>
  </si>
  <si>
    <t>Total Current Disbursements</t>
  </si>
  <si>
    <t>Bond Retirements  7/</t>
  </si>
  <si>
    <t>Grand Total Disbursements</t>
  </si>
  <si>
    <t xml:space="preserve">       1/  This table summarizes data reported in greater detail in the FA, FE, SF, and LGF table series.  Some data are preliminary.  Table HF-10A </t>
  </si>
  <si>
    <t xml:space="preserve">       2/  Includes the Mass Transit Account of the Highway Trust Fund.  Also includes Federal Highway Administration activities funded by general funds and </t>
  </si>
  <si>
    <t>all other agencies and funds that make appropriations for highways or that receive highway-user revenues.   See Table FA-5 for additional information.</t>
  </si>
  <si>
    <t xml:space="preserve">       3/  Data for local governments are estimated.   Amount reported for General Fund Appropriations in the Local column includes some State funds that</t>
  </si>
  <si>
    <t xml:space="preserve">could not be identified at this time.  These figures will be revised in Table HF-10A in next year's Highway Statistics.  </t>
  </si>
  <si>
    <t xml:space="preserve">       4/  Federal column amount represents transfers to the Leaking Underground Storage Tank Trust Fund and the Federal General Fund.</t>
  </si>
  <si>
    <t xml:space="preserve">       5/  Includes only those collection and administrative costs paid from motor-fuel and motor-vehicle tax receipts.  Operational costs of toll facilities are</t>
  </si>
  <si>
    <t>reported as traffic services.  Federal collection expenses are excluded since they are paid for by the General Fund.  Local expenses are excluded,</t>
  </si>
  <si>
    <t xml:space="preserve">because local motor-fuel and motor-vehicle tax data are reported net of collection expenses.  </t>
  </si>
  <si>
    <t xml:space="preserve">       6/  Amounts shown represent Federal payments to territories, and Federal expenditures in territories for highways and mass transit.</t>
  </si>
  <si>
    <t xml:space="preserve">       7/  Proceeds and redemptions of short-term notes and refunding issues are excluded.</t>
  </si>
  <si>
    <t xml:space="preserve">       8/  Negative numbers indicate that funds were placed in reserves.</t>
  </si>
  <si>
    <t xml:space="preserve">       9/  Includes small amounts of engineering and equipment costs not charged to capital outlay and maintenance.  </t>
  </si>
  <si>
    <t>Year</t>
  </si>
  <si>
    <t>Capital Outlay</t>
  </si>
  <si>
    <t>Maintenance</t>
  </si>
  <si>
    <t>Administration, Highway Law</t>
  </si>
  <si>
    <t>Debt</t>
  </si>
  <si>
    <t xml:space="preserve"> </t>
  </si>
  <si>
    <t>Enforcement, &amp; Bond Interest</t>
  </si>
  <si>
    <t>Retirement</t>
  </si>
  <si>
    <t>Dollars in Millions</t>
  </si>
  <si>
    <t>Dollars in Billions</t>
  </si>
  <si>
    <t>TABLE HF-10</t>
  </si>
  <si>
    <t>Debt Retirement</t>
  </si>
  <si>
    <t>contains final data for all units of government for 1998.</t>
  </si>
  <si>
    <t>FUNDING FOR HIGHWAYS AND DISPOSITION OF HIGHWAY-USER REVENUES, ALL UNITS OF GOVERNMENT, 2002  1/</t>
  </si>
  <si>
    <t>NOVEMBER 2003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</si>
</sst>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hh:mm\ AM/PM_)"/>
    <numFmt numFmtId="167" formatCode="0_);\(0\)"/>
    <numFmt numFmtId="168" formatCode="_(* #,##0_);_(* \(#,##0\);_ &quot; -&quot;"/>
    <numFmt numFmtId="169" formatCode="_(#0.00%\);_(*#0.00%\);_ &quot;-&quot;"/>
    <numFmt numFmtId="170" formatCode="_(#0.00%_);_(*#0.00%\);_ &quot;-&quot;"/>
    <numFmt numFmtId="171" formatCode="_(0.00%_);_*0.00%;_ &quot;-&quot;"/>
    <numFmt numFmtId="172" formatCode="_(0.00%_);_-0.00%;_ &quot;-&quot;"/>
    <numFmt numFmtId="173" formatCode="_(0.00%_);;_ &quot;-&quot;"/>
    <numFmt numFmtId="174" formatCode="_(0.00%_);_(\-0.00%_);_ &quot;-&quot;"/>
    <numFmt numFmtId="175" formatCode="#,##0.0000_);\(#,##0.0000\)"/>
  </numFmts>
  <fonts count="17"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P-AVGARD"/>
      <family val="0"/>
    </font>
    <font>
      <b/>
      <sz val="10"/>
      <name val="P-AVGARD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right"/>
      <protection/>
    </xf>
    <xf numFmtId="37" fontId="4" fillId="0" borderId="1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13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 horizontal="centerContinuous"/>
      <protection/>
    </xf>
    <xf numFmtId="37" fontId="5" fillId="0" borderId="16" xfId="0" applyFont="1" applyBorder="1" applyAlignment="1" applyProtection="1">
      <alignment horizontal="centerContinuous"/>
      <protection/>
    </xf>
    <xf numFmtId="37" fontId="6" fillId="0" borderId="5" xfId="0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19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10" xfId="0" applyFont="1" applyBorder="1" applyAlignment="1" applyProtection="1">
      <alignment horizontal="centerContinuous"/>
      <protection/>
    </xf>
    <xf numFmtId="37" fontId="6" fillId="0" borderId="1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/>
      <protection/>
    </xf>
    <xf numFmtId="37" fontId="6" fillId="0" borderId="13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 horizontal="centerContinuous"/>
      <protection/>
    </xf>
    <xf numFmtId="37" fontId="6" fillId="0" borderId="20" xfId="0" applyFont="1" applyBorder="1" applyAlignment="1" applyProtection="1">
      <alignment/>
      <protection/>
    </xf>
    <xf numFmtId="37" fontId="6" fillId="0" borderId="21" xfId="0" applyFont="1" applyBorder="1" applyAlignment="1" applyProtection="1">
      <alignment horizontal="centerContinuous"/>
      <protection/>
    </xf>
    <xf numFmtId="37" fontId="6" fillId="0" borderId="22" xfId="0" applyFont="1" applyBorder="1" applyAlignment="1" applyProtection="1">
      <alignment/>
      <protection/>
    </xf>
    <xf numFmtId="37" fontId="6" fillId="0" borderId="23" xfId="0" applyFont="1" applyBorder="1" applyAlignment="1" applyProtection="1">
      <alignment/>
      <protection/>
    </xf>
    <xf numFmtId="37" fontId="6" fillId="0" borderId="24" xfId="0" applyFont="1" applyBorder="1" applyAlignment="1" applyProtection="1">
      <alignment horizontal="centerContinuous"/>
      <protection/>
    </xf>
    <xf numFmtId="37" fontId="6" fillId="0" borderId="25" xfId="0" applyFont="1" applyBorder="1" applyAlignment="1" applyProtection="1">
      <alignment/>
      <protection/>
    </xf>
    <xf numFmtId="37" fontId="6" fillId="0" borderId="26" xfId="0" applyFont="1" applyBorder="1" applyAlignment="1" applyProtection="1">
      <alignment/>
      <protection/>
    </xf>
    <xf numFmtId="37" fontId="6" fillId="0" borderId="24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/>
      <protection/>
    </xf>
    <xf numFmtId="37" fontId="6" fillId="0" borderId="21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9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8" fillId="0" borderId="0" xfId="0" applyFont="1" applyAlignment="1">
      <alignment/>
    </xf>
    <xf numFmtId="37" fontId="8" fillId="0" borderId="0" xfId="0" applyFont="1" applyAlignment="1">
      <alignment horizontal="centerContinuous"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wrapText="1"/>
    </xf>
    <xf numFmtId="37" fontId="8" fillId="0" borderId="0" xfId="0" applyFont="1" applyAlignment="1">
      <alignment horizontal="center" vertical="top" wrapText="1"/>
    </xf>
    <xf numFmtId="167" fontId="9" fillId="0" borderId="0" xfId="0" applyNumberFormat="1" applyFont="1" applyAlignment="1">
      <alignment/>
    </xf>
    <xf numFmtId="37" fontId="9" fillId="0" borderId="0" xfId="0" applyFont="1" applyAlignment="1">
      <alignment horizontal="center"/>
    </xf>
    <xf numFmtId="39" fontId="9" fillId="0" borderId="0" xfId="0" applyNumberFormat="1" applyFont="1" applyAlignment="1" applyProtection="1">
      <alignment horizontal="center"/>
      <protection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5" xfId="0" applyFont="1" applyBorder="1" applyAlignment="1">
      <alignment/>
    </xf>
    <xf numFmtId="175" fontId="4" fillId="0" borderId="0" xfId="0" applyNumberFormat="1" applyFont="1" applyAlignment="1">
      <alignment/>
    </xf>
    <xf numFmtId="37" fontId="4" fillId="2" borderId="0" xfId="0" applyFont="1" applyFill="1" applyAlignment="1" applyProtection="1">
      <alignment horizontal="centerContinuous"/>
      <protection/>
    </xf>
    <xf numFmtId="37" fontId="4" fillId="0" borderId="0" xfId="0" applyFont="1" applyFill="1" applyAlignment="1">
      <alignment/>
    </xf>
    <xf numFmtId="37" fontId="4" fillId="0" borderId="0" xfId="0" applyFont="1" applyFill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168" fontId="12" fillId="0" borderId="9" xfId="0" applyNumberFormat="1" applyFont="1" applyBorder="1" applyAlignment="1" applyProtection="1">
      <alignment horizontal="center"/>
      <protection locked="0"/>
    </xf>
    <xf numFmtId="168" fontId="12" fillId="0" borderId="10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Alignment="1" applyProtection="1">
      <alignment horizontal="center"/>
      <protection/>
    </xf>
    <xf numFmtId="37" fontId="12" fillId="0" borderId="0" xfId="0" applyFont="1" applyAlignment="1" applyProtection="1">
      <alignment/>
      <protection/>
    </xf>
    <xf numFmtId="37" fontId="12" fillId="0" borderId="9" xfId="0" applyFont="1" applyBorder="1" applyAlignment="1" applyProtection="1">
      <alignment/>
      <protection/>
    </xf>
    <xf numFmtId="168" fontId="12" fillId="0" borderId="0" xfId="0" applyNumberFormat="1" applyFont="1" applyAlignment="1" applyProtection="1">
      <alignment horizontal="center"/>
      <protection locked="0"/>
    </xf>
    <xf numFmtId="37" fontId="12" fillId="0" borderId="10" xfId="0" applyFont="1" applyBorder="1" applyAlignment="1" applyProtection="1">
      <alignment/>
      <protection/>
    </xf>
    <xf numFmtId="37" fontId="12" fillId="0" borderId="0" xfId="0" applyFont="1" applyAlignment="1" applyProtection="1">
      <alignment/>
      <protection/>
    </xf>
    <xf numFmtId="37" fontId="12" fillId="0" borderId="11" xfId="0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68" fontId="12" fillId="0" borderId="9" xfId="0" applyNumberFormat="1" applyFont="1" applyBorder="1" applyAlignment="1" applyProtection="1">
      <alignment horizontal="center"/>
      <protection/>
    </xf>
    <xf numFmtId="37" fontId="12" fillId="3" borderId="0" xfId="0" applyFont="1" applyFill="1" applyAlignment="1" applyProtection="1">
      <alignment/>
      <protection/>
    </xf>
    <xf numFmtId="37" fontId="12" fillId="3" borderId="0" xfId="0" applyFont="1" applyFill="1" applyAlignment="1" applyProtection="1">
      <alignment/>
      <protection/>
    </xf>
    <xf numFmtId="37" fontId="12" fillId="3" borderId="10" xfId="0" applyFont="1" applyFill="1" applyBorder="1" applyAlignment="1" applyProtection="1">
      <alignment/>
      <protection/>
    </xf>
    <xf numFmtId="37" fontId="12" fillId="3" borderId="9" xfId="0" applyFont="1" applyFill="1" applyBorder="1" applyAlignment="1" applyProtection="1">
      <alignment/>
      <protection/>
    </xf>
    <xf numFmtId="168" fontId="12" fillId="0" borderId="5" xfId="0" applyNumberFormat="1" applyFont="1" applyBorder="1" applyAlignment="1" applyProtection="1">
      <alignment horizontal="center"/>
      <protection/>
    </xf>
    <xf numFmtId="37" fontId="12" fillId="0" borderId="6" xfId="0" applyFont="1" applyBorder="1" applyAlignment="1" applyProtection="1">
      <alignment/>
      <protection/>
    </xf>
    <xf numFmtId="168" fontId="12" fillId="0" borderId="3" xfId="0" applyNumberFormat="1" applyFont="1" applyBorder="1" applyAlignment="1" applyProtection="1">
      <alignment horizontal="center"/>
      <protection/>
    </xf>
    <xf numFmtId="37" fontId="12" fillId="0" borderId="3" xfId="0" applyFont="1" applyBorder="1" applyAlignment="1" applyProtection="1">
      <alignment/>
      <protection/>
    </xf>
    <xf numFmtId="37" fontId="12" fillId="0" borderId="5" xfId="0" applyFont="1" applyBorder="1" applyAlignment="1" applyProtection="1">
      <alignment/>
      <protection/>
    </xf>
    <xf numFmtId="37" fontId="12" fillId="0" borderId="3" xfId="0" applyFont="1" applyBorder="1" applyAlignment="1" applyProtection="1">
      <alignment/>
      <protection/>
    </xf>
    <xf numFmtId="37" fontId="12" fillId="0" borderId="27" xfId="0" applyFont="1" applyBorder="1" applyAlignment="1" applyProtection="1">
      <alignment/>
      <protection/>
    </xf>
    <xf numFmtId="174" fontId="12" fillId="0" borderId="7" xfId="0" applyNumberFormat="1" applyFont="1" applyBorder="1" applyAlignment="1" applyProtection="1">
      <alignment/>
      <protection/>
    </xf>
    <xf numFmtId="37" fontId="12" fillId="0" borderId="29" xfId="0" applyFont="1" applyBorder="1" applyAlignment="1" applyProtection="1">
      <alignment horizontal="centerContinuous"/>
      <protection/>
    </xf>
    <xf numFmtId="37" fontId="12" fillId="0" borderId="29" xfId="0" applyFont="1" applyBorder="1" applyAlignment="1" applyProtection="1">
      <alignment/>
      <protection/>
    </xf>
    <xf numFmtId="37" fontId="12" fillId="0" borderId="0" xfId="0" applyFont="1" applyAlignment="1" applyProtection="1">
      <alignment horizontal="centerContinuous"/>
      <protection/>
    </xf>
    <xf numFmtId="37" fontId="13" fillId="0" borderId="5" xfId="0" applyFont="1" applyBorder="1" applyAlignment="1" applyProtection="1">
      <alignment horizontal="centerContinuous"/>
      <protection/>
    </xf>
    <xf numFmtId="37" fontId="13" fillId="0" borderId="6" xfId="0" applyFont="1" applyBorder="1" applyAlignment="1" applyProtection="1">
      <alignment horizontal="centerContinuous"/>
      <protection/>
    </xf>
    <xf numFmtId="37" fontId="13" fillId="0" borderId="3" xfId="0" applyFont="1" applyBorder="1" applyAlignment="1" applyProtection="1">
      <alignment horizontal="centerContinuous"/>
      <protection/>
    </xf>
    <xf numFmtId="37" fontId="13" fillId="0" borderId="5" xfId="0" applyFont="1" applyBorder="1" applyAlignment="1" applyProtection="1">
      <alignment/>
      <protection/>
    </xf>
    <xf numFmtId="37" fontId="13" fillId="0" borderId="27" xfId="0" applyFont="1" applyBorder="1" applyAlignment="1" applyProtection="1">
      <alignment/>
      <protection/>
    </xf>
    <xf numFmtId="10" fontId="12" fillId="0" borderId="7" xfId="0" applyNumberFormat="1" applyFont="1" applyBorder="1" applyAlignment="1" applyProtection="1">
      <alignment/>
      <protection/>
    </xf>
    <xf numFmtId="37" fontId="12" fillId="0" borderId="10" xfId="0" applyFont="1" applyBorder="1" applyAlignment="1" applyProtection="1">
      <alignment horizontal="centerContinuous"/>
      <protection/>
    </xf>
    <xf numFmtId="37" fontId="12" fillId="0" borderId="9" xfId="0" applyFont="1" applyBorder="1" applyAlignment="1" applyProtection="1">
      <alignment horizontal="centerContinuous"/>
      <protection/>
    </xf>
    <xf numFmtId="37" fontId="12" fillId="0" borderId="9" xfId="0" applyFont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/>
    </xf>
    <xf numFmtId="168" fontId="12" fillId="0" borderId="14" xfId="0" applyNumberFormat="1" applyFont="1" applyBorder="1" applyAlignment="1" applyProtection="1">
      <alignment horizontal="center"/>
      <protection/>
    </xf>
    <xf numFmtId="37" fontId="12" fillId="0" borderId="15" xfId="0" applyFont="1" applyBorder="1" applyAlignment="1" applyProtection="1">
      <alignment horizontal="centerContinuous"/>
      <protection/>
    </xf>
    <xf numFmtId="168" fontId="12" fillId="0" borderId="16" xfId="0" applyNumberFormat="1" applyFont="1" applyBorder="1" applyAlignment="1" applyProtection="1">
      <alignment horizontal="center"/>
      <protection/>
    </xf>
    <xf numFmtId="37" fontId="12" fillId="0" borderId="16" xfId="0" applyFont="1" applyBorder="1" applyAlignment="1" applyProtection="1">
      <alignment/>
      <protection/>
    </xf>
    <xf numFmtId="37" fontId="12" fillId="0" borderId="14" xfId="0" applyFont="1" applyBorder="1" applyAlignment="1" applyProtection="1">
      <alignment horizontal="centerContinuous"/>
      <protection/>
    </xf>
    <xf numFmtId="37" fontId="12" fillId="0" borderId="14" xfId="0" applyFont="1" applyBorder="1" applyAlignment="1" applyProtection="1">
      <alignment/>
      <protection/>
    </xf>
    <xf numFmtId="37" fontId="12" fillId="0" borderId="28" xfId="0" applyFont="1" applyBorder="1" applyAlignment="1" applyProtection="1">
      <alignment/>
      <protection/>
    </xf>
    <xf numFmtId="37" fontId="12" fillId="0" borderId="16" xfId="0" applyFont="1" applyBorder="1" applyAlignment="1" applyProtection="1">
      <alignment horizontal="centerContinuous"/>
      <protection/>
    </xf>
    <xf numFmtId="174" fontId="12" fillId="0" borderId="17" xfId="0" applyNumberFormat="1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centerContinuous"/>
      <protection/>
    </xf>
    <xf numFmtId="10" fontId="12" fillId="0" borderId="12" xfId="0" applyNumberFormat="1" applyFont="1" applyBorder="1" applyAlignment="1" applyProtection="1">
      <alignment/>
      <protection/>
    </xf>
    <xf numFmtId="168" fontId="12" fillId="0" borderId="14" xfId="0" applyNumberFormat="1" applyFont="1" applyBorder="1" applyAlignment="1" applyProtection="1">
      <alignment horizontal="center"/>
      <protection locked="0"/>
    </xf>
    <xf numFmtId="168" fontId="12" fillId="0" borderId="16" xfId="0" applyNumberFormat="1" applyFont="1" applyBorder="1" applyAlignment="1" applyProtection="1">
      <alignment horizontal="center"/>
      <protection locked="0"/>
    </xf>
    <xf numFmtId="37" fontId="12" fillId="0" borderId="30" xfId="0" applyFont="1" applyBorder="1" applyAlignment="1" applyProtection="1">
      <alignment/>
      <protection/>
    </xf>
    <xf numFmtId="168" fontId="12" fillId="0" borderId="31" xfId="0" applyNumberFormat="1" applyFont="1" applyBorder="1" applyAlignment="1" applyProtection="1">
      <alignment horizontal="center"/>
      <protection/>
    </xf>
    <xf numFmtId="168" fontId="12" fillId="0" borderId="32" xfId="0" applyNumberFormat="1" applyFont="1" applyBorder="1" applyAlignment="1" applyProtection="1">
      <alignment horizontal="center"/>
      <protection locked="0"/>
    </xf>
    <xf numFmtId="37" fontId="12" fillId="0" borderId="21" xfId="0" applyFont="1" applyBorder="1" applyAlignment="1" applyProtection="1">
      <alignment horizontal="centerContinuous"/>
      <protection/>
    </xf>
    <xf numFmtId="168" fontId="12" fillId="0" borderId="33" xfId="0" applyNumberFormat="1" applyFont="1" applyBorder="1" applyAlignment="1" applyProtection="1">
      <alignment horizontal="center"/>
      <protection locked="0"/>
    </xf>
    <xf numFmtId="168" fontId="12" fillId="0" borderId="33" xfId="0" applyNumberFormat="1" applyFont="1" applyBorder="1" applyAlignment="1" applyProtection="1">
      <alignment horizontal="center"/>
      <protection/>
    </xf>
    <xf numFmtId="37" fontId="12" fillId="0" borderId="33" xfId="0" applyFont="1" applyBorder="1" applyAlignment="1" applyProtection="1">
      <alignment/>
      <protection/>
    </xf>
    <xf numFmtId="37" fontId="12" fillId="0" borderId="32" xfId="0" applyFont="1" applyBorder="1" applyAlignment="1" applyProtection="1">
      <alignment horizontal="centerContinuous"/>
      <protection/>
    </xf>
    <xf numFmtId="37" fontId="12" fillId="0" borderId="32" xfId="0" applyFont="1" applyBorder="1" applyAlignment="1" applyProtection="1">
      <alignment/>
      <protection/>
    </xf>
    <xf numFmtId="37" fontId="12" fillId="0" borderId="34" xfId="0" applyFont="1" applyBorder="1" applyAlignment="1" applyProtection="1">
      <alignment/>
      <protection/>
    </xf>
    <xf numFmtId="37" fontId="12" fillId="0" borderId="33" xfId="0" applyFont="1" applyBorder="1" applyAlignment="1" applyProtection="1">
      <alignment horizontal="centerContinuous"/>
      <protection/>
    </xf>
    <xf numFmtId="174" fontId="12" fillId="0" borderId="35" xfId="0" applyNumberFormat="1" applyFont="1" applyBorder="1" applyAlignment="1" applyProtection="1">
      <alignment/>
      <protection/>
    </xf>
    <xf numFmtId="37" fontId="12" fillId="0" borderId="18" xfId="0" applyFont="1" applyBorder="1" applyAlignment="1" applyProtection="1">
      <alignment horizontal="centerContinuous"/>
      <protection/>
    </xf>
    <xf numFmtId="37" fontId="12" fillId="0" borderId="19" xfId="0" applyFont="1" applyBorder="1" applyAlignment="1" applyProtection="1">
      <alignment horizontal="centerContinuous"/>
      <protection/>
    </xf>
    <xf numFmtId="37" fontId="12" fillId="0" borderId="29" xfId="0" applyFont="1" applyBorder="1" applyAlignment="1" applyProtection="1">
      <alignment/>
      <protection/>
    </xf>
    <xf numFmtId="37" fontId="12" fillId="0" borderId="18" xfId="0" applyFont="1" applyBorder="1" applyAlignment="1" applyProtection="1">
      <alignment/>
      <protection/>
    </xf>
    <xf numFmtId="37" fontId="12" fillId="0" borderId="36" xfId="0" applyFont="1" applyBorder="1" applyAlignment="1" applyProtection="1">
      <alignment/>
      <protection/>
    </xf>
    <xf numFmtId="10" fontId="12" fillId="0" borderId="37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 horizontal="center"/>
      <protection/>
    </xf>
    <xf numFmtId="168" fontId="12" fillId="0" borderId="38" xfId="0" applyNumberFormat="1" applyFont="1" applyBorder="1" applyAlignment="1" applyProtection="1">
      <alignment horizontal="center"/>
      <protection/>
    </xf>
    <xf numFmtId="37" fontId="12" fillId="0" borderId="24" xfId="0" applyFont="1" applyBorder="1" applyAlignment="1" applyProtection="1">
      <alignment horizontal="centerContinuous"/>
      <protection/>
    </xf>
    <xf numFmtId="37" fontId="12" fillId="0" borderId="31" xfId="0" applyFont="1" applyBorder="1" applyAlignment="1" applyProtection="1">
      <alignment/>
      <protection/>
    </xf>
    <xf numFmtId="37" fontId="12" fillId="0" borderId="38" xfId="0" applyFont="1" applyBorder="1" applyAlignment="1" applyProtection="1">
      <alignment horizontal="centerContinuous"/>
      <protection/>
    </xf>
    <xf numFmtId="37" fontId="12" fillId="0" borderId="38" xfId="0" applyFont="1" applyBorder="1" applyAlignment="1" applyProtection="1">
      <alignment/>
      <protection/>
    </xf>
    <xf numFmtId="37" fontId="12" fillId="0" borderId="31" xfId="0" applyFont="1" applyBorder="1" applyAlignment="1" applyProtection="1">
      <alignment horizontal="centerContinuous"/>
      <protection/>
    </xf>
    <xf numFmtId="174" fontId="12" fillId="0" borderId="39" xfId="0" applyNumberFormat="1" applyFont="1" applyBorder="1" applyAlignment="1" applyProtection="1">
      <alignment horizontal="center"/>
      <protection/>
    </xf>
    <xf numFmtId="168" fontId="12" fillId="0" borderId="2" xfId="0" applyNumberFormat="1" applyFont="1" applyBorder="1" applyAlignment="1" applyProtection="1">
      <alignment horizontal="center"/>
      <protection/>
    </xf>
    <xf numFmtId="37" fontId="12" fillId="0" borderId="26" xfId="0" applyFont="1" applyBorder="1" applyAlignment="1" applyProtection="1">
      <alignment/>
      <protection/>
    </xf>
    <xf numFmtId="168" fontId="12" fillId="0" borderId="4" xfId="0" applyNumberFormat="1" applyFont="1" applyBorder="1" applyAlignment="1" applyProtection="1">
      <alignment horizontal="center"/>
      <protection/>
    </xf>
    <xf numFmtId="37" fontId="12" fillId="0" borderId="4" xfId="0" applyFont="1" applyBorder="1" applyAlignment="1" applyProtection="1">
      <alignment/>
      <protection/>
    </xf>
    <xf numFmtId="37" fontId="12" fillId="0" borderId="2" xfId="0" applyFont="1" applyBorder="1" applyAlignment="1" applyProtection="1">
      <alignment/>
      <protection/>
    </xf>
    <xf numFmtId="37" fontId="12" fillId="0" borderId="2" xfId="0" applyFont="1" applyBorder="1" applyAlignment="1" applyProtection="1">
      <alignment/>
      <protection/>
    </xf>
    <xf numFmtId="37" fontId="12" fillId="0" borderId="40" xfId="0" applyFont="1" applyBorder="1" applyAlignment="1" applyProtection="1">
      <alignment/>
      <protection/>
    </xf>
    <xf numFmtId="174" fontId="12" fillId="0" borderId="41" xfId="0" applyNumberFormat="1" applyFont="1" applyBorder="1" applyAlignment="1" applyProtection="1">
      <alignment/>
      <protection/>
    </xf>
    <xf numFmtId="37" fontId="12" fillId="0" borderId="24" xfId="0" applyFont="1" applyBorder="1" applyAlignment="1" applyProtection="1">
      <alignment/>
      <protection/>
    </xf>
    <xf numFmtId="37" fontId="12" fillId="0" borderId="38" xfId="0" applyFont="1" applyBorder="1" applyAlignment="1" applyProtection="1">
      <alignment/>
      <protection/>
    </xf>
    <xf numFmtId="174" fontId="12" fillId="0" borderId="39" xfId="0" applyNumberFormat="1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10" fontId="12" fillId="0" borderId="0" xfId="0" applyNumberFormat="1" applyFont="1" applyAlignment="1" applyProtection="1">
      <alignment/>
      <protection/>
    </xf>
    <xf numFmtId="37" fontId="13" fillId="0" borderId="0" xfId="0" applyFont="1" applyAlignment="1" applyProtection="1">
      <alignment horizontal="centerContinuous"/>
      <protection/>
    </xf>
    <xf numFmtId="37" fontId="14" fillId="0" borderId="16" xfId="0" applyFont="1" applyBorder="1" applyAlignment="1" applyProtection="1">
      <alignment horizontal="centerContinuous"/>
      <protection/>
    </xf>
    <xf numFmtId="37" fontId="13" fillId="0" borderId="16" xfId="0" applyFont="1" applyBorder="1" applyAlignment="1" applyProtection="1">
      <alignment horizontal="centerContinuous"/>
      <protection/>
    </xf>
    <xf numFmtId="37" fontId="13" fillId="0" borderId="16" xfId="0" applyFont="1" applyBorder="1" applyAlignment="1" applyProtection="1">
      <alignment/>
      <protection/>
    </xf>
    <xf numFmtId="10" fontId="12" fillId="0" borderId="16" xfId="0" applyNumberFormat="1" applyFont="1" applyBorder="1" applyAlignment="1" applyProtection="1">
      <alignment/>
      <protection/>
    </xf>
    <xf numFmtId="37" fontId="13" fillId="0" borderId="9" xfId="0" applyFont="1" applyBorder="1" applyAlignment="1" applyProtection="1">
      <alignment/>
      <protection/>
    </xf>
    <xf numFmtId="37" fontId="13" fillId="0" borderId="10" xfId="0" applyFont="1" applyBorder="1" applyAlignment="1" applyProtection="1">
      <alignment/>
      <protection/>
    </xf>
    <xf numFmtId="37" fontId="13" fillId="0" borderId="9" xfId="0" applyFont="1" applyBorder="1" applyAlignment="1" applyProtection="1">
      <alignment/>
      <protection/>
    </xf>
    <xf numFmtId="37" fontId="13" fillId="0" borderId="11" xfId="0" applyFont="1" applyBorder="1" applyAlignment="1" applyProtection="1">
      <alignment/>
      <protection/>
    </xf>
    <xf numFmtId="37" fontId="12" fillId="0" borderId="11" xfId="0" applyFont="1" applyBorder="1" applyAlignment="1" applyProtection="1">
      <alignment/>
      <protection/>
    </xf>
    <xf numFmtId="37" fontId="12" fillId="0" borderId="15" xfId="0" applyFont="1" applyBorder="1" applyAlignment="1" applyProtection="1">
      <alignment/>
      <protection/>
    </xf>
    <xf numFmtId="37" fontId="12" fillId="0" borderId="28" xfId="0" applyFont="1" applyBorder="1" applyAlignment="1" applyProtection="1">
      <alignment/>
      <protection/>
    </xf>
    <xf numFmtId="37" fontId="12" fillId="0" borderId="21" xfId="0" applyFont="1" applyBorder="1" applyAlignment="1" applyProtection="1">
      <alignment/>
      <protection/>
    </xf>
    <xf numFmtId="37" fontId="12" fillId="0" borderId="34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 horizontal="centerContinuous"/>
      <protection/>
    </xf>
    <xf numFmtId="37" fontId="12" fillId="0" borderId="0" xfId="0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15" fillId="0" borderId="16" xfId="0" applyFont="1" applyBorder="1" applyAlignment="1">
      <alignment horizontal="center"/>
    </xf>
    <xf numFmtId="37" fontId="13" fillId="0" borderId="16" xfId="0" applyFont="1" applyBorder="1" applyAlignment="1">
      <alignment/>
    </xf>
    <xf numFmtId="37" fontId="16" fillId="0" borderId="0" xfId="0" applyFont="1" applyFill="1" applyAlignment="1">
      <alignment/>
    </xf>
    <xf numFmtId="37" fontId="16" fillId="0" borderId="0" xfId="0" applyFont="1" applyFill="1" applyBorder="1" applyAlignment="1">
      <alignment wrapText="1"/>
    </xf>
    <xf numFmtId="37" fontId="16" fillId="0" borderId="0" xfId="0" applyNumberFormat="1" applyFont="1" applyFill="1" applyAlignment="1" applyProtection="1">
      <alignment/>
      <protection/>
    </xf>
    <xf numFmtId="37" fontId="13" fillId="0" borderId="0" xfId="0" applyFont="1" applyFill="1" applyAlignment="1">
      <alignment/>
    </xf>
    <xf numFmtId="49" fontId="16" fillId="0" borderId="42" xfId="0" applyNumberFormat="1" applyFont="1" applyFill="1" applyBorder="1" applyAlignment="1">
      <alignment/>
    </xf>
    <xf numFmtId="49" fontId="16" fillId="0" borderId="43" xfId="0" applyNumberFormat="1" applyFont="1" applyFill="1" applyBorder="1" applyAlignment="1" applyProtection="1">
      <alignment/>
      <protection/>
    </xf>
    <xf numFmtId="49" fontId="16" fillId="0" borderId="44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Alignment="1" applyProtection="1">
      <alignment/>
      <protection/>
    </xf>
    <xf numFmtId="49" fontId="16" fillId="0" borderId="42" xfId="0" applyNumberFormat="1" applyFont="1" applyBorder="1" applyAlignment="1" applyProtection="1">
      <alignment/>
      <protection/>
    </xf>
    <xf numFmtId="49" fontId="16" fillId="0" borderId="43" xfId="0" applyNumberFormat="1" applyFont="1" applyBorder="1" applyAlignment="1" applyProtection="1">
      <alignment/>
      <protection/>
    </xf>
    <xf numFmtId="49" fontId="16" fillId="0" borderId="4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 applyProtection="1">
      <alignment/>
      <protection/>
    </xf>
    <xf numFmtId="37" fontId="16" fillId="0" borderId="0" xfId="0" applyFont="1" applyAlignment="1">
      <alignment/>
    </xf>
    <xf numFmtId="37" fontId="13" fillId="0" borderId="0" xfId="0" applyFont="1" applyAlignment="1">
      <alignment/>
    </xf>
    <xf numFmtId="37" fontId="16" fillId="0" borderId="4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-AVGARD"/>
                <a:ea typeface="P-AVGARD"/>
                <a:cs typeface="P-AVGARD"/>
              </a:rPr>
              <a:t>TOTAL DISBURSEMENTS FOR HIGHWAYS, BY FUNCTION
1945- 2002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475"/>
          <c:w val="0.94175"/>
          <c:h val="0.75575"/>
        </c:manualLayout>
      </c:layout>
      <c:areaChart>
        <c:grouping val="stacked"/>
        <c:varyColors val="0"/>
        <c:ser>
          <c:idx val="0"/>
          <c:order val="0"/>
          <c:tx>
            <c:v>CAPITAL OUTLAY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DISBCHT!$G$55:$G$112</c:f>
              <c:numCache>
                <c:ptCount val="58"/>
                <c:pt idx="0">
                  <c:v>0.373</c:v>
                </c:pt>
                <c:pt idx="1">
                  <c:v>0.799</c:v>
                </c:pt>
                <c:pt idx="2">
                  <c:v>1.413</c:v>
                </c:pt>
                <c:pt idx="3">
                  <c:v>1.785</c:v>
                </c:pt>
                <c:pt idx="4">
                  <c:v>2.147</c:v>
                </c:pt>
                <c:pt idx="5">
                  <c:v>2.297</c:v>
                </c:pt>
                <c:pt idx="6">
                  <c:v>2.528</c:v>
                </c:pt>
                <c:pt idx="7">
                  <c:v>2.886</c:v>
                </c:pt>
                <c:pt idx="8">
                  <c:v>3.325</c:v>
                </c:pt>
                <c:pt idx="9">
                  <c:v>4.11</c:v>
                </c:pt>
                <c:pt idx="10">
                  <c:v>4.334</c:v>
                </c:pt>
                <c:pt idx="11">
                  <c:v>5.015</c:v>
                </c:pt>
                <c:pt idx="12">
                  <c:v>5.654</c:v>
                </c:pt>
                <c:pt idx="13">
                  <c:v>6.348</c:v>
                </c:pt>
                <c:pt idx="14">
                  <c:v>6.657</c:v>
                </c:pt>
                <c:pt idx="15">
                  <c:v>6.29</c:v>
                </c:pt>
                <c:pt idx="16">
                  <c:v>6.8</c:v>
                </c:pt>
                <c:pt idx="17">
                  <c:v>7.386</c:v>
                </c:pt>
                <c:pt idx="18">
                  <c:v>7.893</c:v>
                </c:pt>
                <c:pt idx="19">
                  <c:v>8.252</c:v>
                </c:pt>
                <c:pt idx="20">
                  <c:v>8.368</c:v>
                </c:pt>
                <c:pt idx="21">
                  <c:v>9.246</c:v>
                </c:pt>
                <c:pt idx="22">
                  <c:v>9.661</c:v>
                </c:pt>
                <c:pt idx="23">
                  <c:v>10.346</c:v>
                </c:pt>
                <c:pt idx="24">
                  <c:v>10.373</c:v>
                </c:pt>
                <c:pt idx="25">
                  <c:v>11.575</c:v>
                </c:pt>
                <c:pt idx="26">
                  <c:v>12.306</c:v>
                </c:pt>
                <c:pt idx="27">
                  <c:v>12.275</c:v>
                </c:pt>
                <c:pt idx="28">
                  <c:v>12.165</c:v>
                </c:pt>
                <c:pt idx="29">
                  <c:v>13.102</c:v>
                </c:pt>
                <c:pt idx="30">
                  <c:v>14.398</c:v>
                </c:pt>
                <c:pt idx="31">
                  <c:v>13.927</c:v>
                </c:pt>
                <c:pt idx="32">
                  <c:v>13.079</c:v>
                </c:pt>
                <c:pt idx="33">
                  <c:v>14.938</c:v>
                </c:pt>
                <c:pt idx="34">
                  <c:v>17.612</c:v>
                </c:pt>
                <c:pt idx="35">
                  <c:v>20.337</c:v>
                </c:pt>
                <c:pt idx="36">
                  <c:v>19.734</c:v>
                </c:pt>
                <c:pt idx="37">
                  <c:v>19.052</c:v>
                </c:pt>
                <c:pt idx="38">
                  <c:v>20.224</c:v>
                </c:pt>
                <c:pt idx="39">
                  <c:v>23.123</c:v>
                </c:pt>
                <c:pt idx="40">
                  <c:v>26.647</c:v>
                </c:pt>
                <c:pt idx="41">
                  <c:v>29.232</c:v>
                </c:pt>
                <c:pt idx="42">
                  <c:v>30.74</c:v>
                </c:pt>
                <c:pt idx="43">
                  <c:v>32.956</c:v>
                </c:pt>
                <c:pt idx="44">
                  <c:v>33.144</c:v>
                </c:pt>
                <c:pt idx="45">
                  <c:v>35.151</c:v>
                </c:pt>
                <c:pt idx="46">
                  <c:v>36.154</c:v>
                </c:pt>
                <c:pt idx="47">
                  <c:v>37.812</c:v>
                </c:pt>
                <c:pt idx="48">
                  <c:v>40.478</c:v>
                </c:pt>
                <c:pt idx="49">
                  <c:v>42.379</c:v>
                </c:pt>
                <c:pt idx="50">
                  <c:v>44.228</c:v>
                </c:pt>
                <c:pt idx="51">
                  <c:v>46.81</c:v>
                </c:pt>
                <c:pt idx="52">
                  <c:v>48.36</c:v>
                </c:pt>
                <c:pt idx="53">
                  <c:v>52.308</c:v>
                </c:pt>
                <c:pt idx="54">
                  <c:v>57.227</c:v>
                </c:pt>
                <c:pt idx="55">
                  <c:v>61.323</c:v>
                </c:pt>
                <c:pt idx="56">
                  <c:v>65.968</c:v>
                </c:pt>
                <c:pt idx="57">
                  <c:v>68.174561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DISBCHT!$H$55:$H$112</c:f>
              <c:numCache>
                <c:ptCount val="58"/>
                <c:pt idx="0">
                  <c:v>0.796</c:v>
                </c:pt>
                <c:pt idx="1">
                  <c:v>0.932</c:v>
                </c:pt>
                <c:pt idx="2">
                  <c:v>1.081</c:v>
                </c:pt>
                <c:pt idx="3">
                  <c:v>1.282</c:v>
                </c:pt>
                <c:pt idx="4">
                  <c:v>1.351</c:v>
                </c:pt>
                <c:pt idx="5">
                  <c:v>1.423</c:v>
                </c:pt>
                <c:pt idx="6">
                  <c:v>1.557</c:v>
                </c:pt>
                <c:pt idx="7">
                  <c:v>1.652</c:v>
                </c:pt>
                <c:pt idx="8">
                  <c:v>1.734</c:v>
                </c:pt>
                <c:pt idx="9">
                  <c:v>1.804</c:v>
                </c:pt>
                <c:pt idx="10">
                  <c:v>1.881</c:v>
                </c:pt>
                <c:pt idx="11">
                  <c:v>2.089</c:v>
                </c:pt>
                <c:pt idx="12">
                  <c:v>2.205</c:v>
                </c:pt>
                <c:pt idx="13">
                  <c:v>2.369</c:v>
                </c:pt>
                <c:pt idx="14">
                  <c:v>2.481</c:v>
                </c:pt>
                <c:pt idx="15">
                  <c:v>2.64</c:v>
                </c:pt>
                <c:pt idx="16">
                  <c:v>2.728</c:v>
                </c:pt>
                <c:pt idx="17">
                  <c:v>2.839</c:v>
                </c:pt>
                <c:pt idx="18">
                  <c:v>2.918</c:v>
                </c:pt>
                <c:pt idx="19">
                  <c:v>3.06</c:v>
                </c:pt>
                <c:pt idx="20">
                  <c:v>3.289</c:v>
                </c:pt>
                <c:pt idx="21">
                  <c:v>3.517</c:v>
                </c:pt>
                <c:pt idx="22">
                  <c:v>3.772</c:v>
                </c:pt>
                <c:pt idx="23">
                  <c:v>4.003</c:v>
                </c:pt>
                <c:pt idx="24">
                  <c:v>4.331</c:v>
                </c:pt>
                <c:pt idx="25">
                  <c:v>4.72</c:v>
                </c:pt>
                <c:pt idx="26">
                  <c:v>5.114</c:v>
                </c:pt>
                <c:pt idx="27">
                  <c:v>5.433</c:v>
                </c:pt>
                <c:pt idx="28">
                  <c:v>5.949</c:v>
                </c:pt>
                <c:pt idx="29">
                  <c:v>6.573</c:v>
                </c:pt>
                <c:pt idx="30">
                  <c:v>7.286</c:v>
                </c:pt>
                <c:pt idx="31">
                  <c:v>7.735</c:v>
                </c:pt>
                <c:pt idx="32">
                  <c:v>8.612</c:v>
                </c:pt>
                <c:pt idx="33">
                  <c:v>9.785</c:v>
                </c:pt>
                <c:pt idx="34">
                  <c:v>10.571</c:v>
                </c:pt>
                <c:pt idx="35">
                  <c:v>11.445</c:v>
                </c:pt>
                <c:pt idx="36">
                  <c:v>12.165</c:v>
                </c:pt>
                <c:pt idx="37">
                  <c:v>13.319</c:v>
                </c:pt>
                <c:pt idx="38">
                  <c:v>14.24</c:v>
                </c:pt>
                <c:pt idx="39">
                  <c:v>15.008</c:v>
                </c:pt>
                <c:pt idx="40">
                  <c:v>16.589</c:v>
                </c:pt>
                <c:pt idx="41">
                  <c:v>17.643</c:v>
                </c:pt>
                <c:pt idx="42">
                  <c:v>18.152</c:v>
                </c:pt>
                <c:pt idx="43">
                  <c:v>19.109</c:v>
                </c:pt>
                <c:pt idx="44">
                  <c:v>18.952</c:v>
                </c:pt>
                <c:pt idx="45">
                  <c:v>20.365</c:v>
                </c:pt>
                <c:pt idx="46">
                  <c:v>20.382</c:v>
                </c:pt>
                <c:pt idx="47">
                  <c:v>21.542</c:v>
                </c:pt>
                <c:pt idx="48">
                  <c:v>22.6</c:v>
                </c:pt>
                <c:pt idx="49">
                  <c:v>23.553</c:v>
                </c:pt>
                <c:pt idx="50">
                  <c:v>24.319</c:v>
                </c:pt>
                <c:pt idx="51">
                  <c:v>25.564</c:v>
                </c:pt>
                <c:pt idx="52">
                  <c:v>26.777</c:v>
                </c:pt>
                <c:pt idx="53">
                  <c:v>27.173</c:v>
                </c:pt>
                <c:pt idx="54">
                  <c:v>29.997</c:v>
                </c:pt>
                <c:pt idx="55">
                  <c:v>30.636</c:v>
                </c:pt>
                <c:pt idx="56">
                  <c:v>31.677</c:v>
                </c:pt>
                <c:pt idx="57">
                  <c:v>33.180361000000005</c:v>
                </c:pt>
              </c:numCache>
            </c:numRef>
          </c:val>
        </c:ser>
        <c:ser>
          <c:idx val="2"/>
          <c:order val="2"/>
          <c:tx>
            <c:v>ADMINISTRATION, HIGHWAY LAW ENFORCEMENT, &amp; BOND INTEREST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DISBCHT!$I$55:$I$112</c:f>
              <c:numCache>
                <c:ptCount val="58"/>
                <c:pt idx="0">
                  <c:v>0.26</c:v>
                </c:pt>
                <c:pt idx="1">
                  <c:v>0.312</c:v>
                </c:pt>
                <c:pt idx="2">
                  <c:v>0.372</c:v>
                </c:pt>
                <c:pt idx="3">
                  <c:v>0.377</c:v>
                </c:pt>
                <c:pt idx="4">
                  <c:v>0.415</c:v>
                </c:pt>
                <c:pt idx="5">
                  <c:v>0.435</c:v>
                </c:pt>
                <c:pt idx="6">
                  <c:v>0.471</c:v>
                </c:pt>
                <c:pt idx="7">
                  <c:v>0.513</c:v>
                </c:pt>
                <c:pt idx="8">
                  <c:v>0.562</c:v>
                </c:pt>
                <c:pt idx="9">
                  <c:v>0.666</c:v>
                </c:pt>
                <c:pt idx="10">
                  <c:v>0.726</c:v>
                </c:pt>
                <c:pt idx="11">
                  <c:v>0.834</c:v>
                </c:pt>
                <c:pt idx="12">
                  <c:v>0.945</c:v>
                </c:pt>
                <c:pt idx="13">
                  <c:v>1.076</c:v>
                </c:pt>
                <c:pt idx="14">
                  <c:v>1.139</c:v>
                </c:pt>
                <c:pt idx="15">
                  <c:v>1.231</c:v>
                </c:pt>
                <c:pt idx="16">
                  <c:v>1.299</c:v>
                </c:pt>
                <c:pt idx="17">
                  <c:v>1.398</c:v>
                </c:pt>
                <c:pt idx="18">
                  <c:v>1.509</c:v>
                </c:pt>
                <c:pt idx="19">
                  <c:v>1.673</c:v>
                </c:pt>
                <c:pt idx="20">
                  <c:v>1.799</c:v>
                </c:pt>
                <c:pt idx="21">
                  <c:v>2.02</c:v>
                </c:pt>
                <c:pt idx="22">
                  <c:v>2.271</c:v>
                </c:pt>
                <c:pt idx="23">
                  <c:v>2.513</c:v>
                </c:pt>
                <c:pt idx="24">
                  <c:v>2.9</c:v>
                </c:pt>
                <c:pt idx="25">
                  <c:v>3.288</c:v>
                </c:pt>
                <c:pt idx="26">
                  <c:v>3.779</c:v>
                </c:pt>
                <c:pt idx="27">
                  <c:v>4.221</c:v>
                </c:pt>
                <c:pt idx="28">
                  <c:v>4.674</c:v>
                </c:pt>
                <c:pt idx="29">
                  <c:v>4.997</c:v>
                </c:pt>
                <c:pt idx="30">
                  <c:v>5.523</c:v>
                </c:pt>
                <c:pt idx="31">
                  <c:v>6.076</c:v>
                </c:pt>
                <c:pt idx="32">
                  <c:v>6.493</c:v>
                </c:pt>
                <c:pt idx="33">
                  <c:v>7.118</c:v>
                </c:pt>
                <c:pt idx="34">
                  <c:v>7.51</c:v>
                </c:pt>
                <c:pt idx="35">
                  <c:v>8.302</c:v>
                </c:pt>
                <c:pt idx="36">
                  <c:v>8.525</c:v>
                </c:pt>
                <c:pt idx="37">
                  <c:v>8.91</c:v>
                </c:pt>
                <c:pt idx="38">
                  <c:v>9.528</c:v>
                </c:pt>
                <c:pt idx="39">
                  <c:v>10.182</c:v>
                </c:pt>
                <c:pt idx="40">
                  <c:v>11.563</c:v>
                </c:pt>
                <c:pt idx="41">
                  <c:v>12.731</c:v>
                </c:pt>
                <c:pt idx="42">
                  <c:v>13.723</c:v>
                </c:pt>
                <c:pt idx="43">
                  <c:v>13.751</c:v>
                </c:pt>
                <c:pt idx="44">
                  <c:v>15.155</c:v>
                </c:pt>
                <c:pt idx="45">
                  <c:v>16.941</c:v>
                </c:pt>
                <c:pt idx="46">
                  <c:v>17.914</c:v>
                </c:pt>
                <c:pt idx="47">
                  <c:v>18.55</c:v>
                </c:pt>
                <c:pt idx="48">
                  <c:v>19.675</c:v>
                </c:pt>
                <c:pt idx="49">
                  <c:v>19.713</c:v>
                </c:pt>
                <c:pt idx="50">
                  <c:v>20.447</c:v>
                </c:pt>
                <c:pt idx="51">
                  <c:v>21.118</c:v>
                </c:pt>
                <c:pt idx="52">
                  <c:v>22.183</c:v>
                </c:pt>
                <c:pt idx="53">
                  <c:v>22.347</c:v>
                </c:pt>
                <c:pt idx="54">
                  <c:v>16.673</c:v>
                </c:pt>
                <c:pt idx="55">
                  <c:v>25.634</c:v>
                </c:pt>
                <c:pt idx="56">
                  <c:v>27.17</c:v>
                </c:pt>
                <c:pt idx="57">
                  <c:v>27.782501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DISBCHT!$A$55:$A$112</c:f>
              <c:numCache>
                <c:ptCount val="5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</c:numCache>
            </c:numRef>
          </c:cat>
          <c:val>
            <c:numRef>
              <c:f>DISBCHT!$J$55:$J$112</c:f>
              <c:numCache>
                <c:ptCount val="58"/>
                <c:pt idx="0">
                  <c:v>0.267</c:v>
                </c:pt>
                <c:pt idx="1">
                  <c:v>0.263</c:v>
                </c:pt>
                <c:pt idx="2">
                  <c:v>0.26</c:v>
                </c:pt>
                <c:pt idx="3">
                  <c:v>0.267</c:v>
                </c:pt>
                <c:pt idx="4">
                  <c:v>0.265</c:v>
                </c:pt>
                <c:pt idx="5">
                  <c:v>0.316</c:v>
                </c:pt>
                <c:pt idx="6">
                  <c:v>0.344</c:v>
                </c:pt>
                <c:pt idx="7">
                  <c:v>0.339</c:v>
                </c:pt>
                <c:pt idx="8">
                  <c:v>0.348</c:v>
                </c:pt>
                <c:pt idx="9">
                  <c:v>0.406</c:v>
                </c:pt>
                <c:pt idx="10">
                  <c:v>0.414</c:v>
                </c:pt>
                <c:pt idx="11">
                  <c:v>0.416</c:v>
                </c:pt>
                <c:pt idx="12">
                  <c:v>0.529</c:v>
                </c:pt>
                <c:pt idx="13">
                  <c:v>0.543</c:v>
                </c:pt>
                <c:pt idx="14">
                  <c:v>0.609</c:v>
                </c:pt>
                <c:pt idx="15">
                  <c:v>0.601</c:v>
                </c:pt>
                <c:pt idx="16">
                  <c:v>0.665</c:v>
                </c:pt>
                <c:pt idx="17">
                  <c:v>0.679</c:v>
                </c:pt>
                <c:pt idx="18">
                  <c:v>0.732</c:v>
                </c:pt>
                <c:pt idx="19">
                  <c:v>0.752</c:v>
                </c:pt>
                <c:pt idx="20">
                  <c:v>0.855</c:v>
                </c:pt>
                <c:pt idx="21">
                  <c:v>0.915</c:v>
                </c:pt>
                <c:pt idx="22">
                  <c:v>0.965</c:v>
                </c:pt>
                <c:pt idx="23">
                  <c:v>1.071</c:v>
                </c:pt>
                <c:pt idx="24">
                  <c:v>1.17</c:v>
                </c:pt>
                <c:pt idx="25">
                  <c:v>1.252</c:v>
                </c:pt>
                <c:pt idx="26">
                  <c:v>1.281</c:v>
                </c:pt>
                <c:pt idx="27">
                  <c:v>1.27</c:v>
                </c:pt>
                <c:pt idx="28">
                  <c:v>1.405</c:v>
                </c:pt>
                <c:pt idx="29">
                  <c:v>1.445</c:v>
                </c:pt>
                <c:pt idx="30">
                  <c:v>1.492</c:v>
                </c:pt>
                <c:pt idx="31">
                  <c:v>1.567</c:v>
                </c:pt>
                <c:pt idx="32">
                  <c:v>1.281</c:v>
                </c:pt>
                <c:pt idx="33">
                  <c:v>1.368</c:v>
                </c:pt>
                <c:pt idx="34">
                  <c:v>1.425</c:v>
                </c:pt>
                <c:pt idx="35">
                  <c:v>1.456</c:v>
                </c:pt>
                <c:pt idx="36">
                  <c:v>1.202</c:v>
                </c:pt>
                <c:pt idx="37">
                  <c:v>1.69</c:v>
                </c:pt>
                <c:pt idx="38">
                  <c:v>1.872</c:v>
                </c:pt>
                <c:pt idx="39">
                  <c:v>1.641</c:v>
                </c:pt>
                <c:pt idx="40">
                  <c:v>2.148</c:v>
                </c:pt>
                <c:pt idx="41">
                  <c:v>2.505</c:v>
                </c:pt>
                <c:pt idx="42">
                  <c:v>2.788</c:v>
                </c:pt>
                <c:pt idx="43">
                  <c:v>2.682</c:v>
                </c:pt>
                <c:pt idx="44">
                  <c:v>2.825</c:v>
                </c:pt>
                <c:pt idx="45">
                  <c:v>3.205</c:v>
                </c:pt>
                <c:pt idx="46">
                  <c:v>3.282</c:v>
                </c:pt>
                <c:pt idx="47">
                  <c:v>3.466</c:v>
                </c:pt>
                <c:pt idx="48">
                  <c:v>3.627</c:v>
                </c:pt>
                <c:pt idx="49">
                  <c:v>4.547</c:v>
                </c:pt>
                <c:pt idx="50">
                  <c:v>4.484</c:v>
                </c:pt>
                <c:pt idx="51">
                  <c:v>4.59</c:v>
                </c:pt>
                <c:pt idx="52">
                  <c:v>4.633</c:v>
                </c:pt>
                <c:pt idx="53">
                  <c:v>5.147</c:v>
                </c:pt>
                <c:pt idx="54">
                  <c:v>4.914</c:v>
                </c:pt>
                <c:pt idx="55">
                  <c:v>5.105</c:v>
                </c:pt>
                <c:pt idx="56">
                  <c:v>5.086</c:v>
                </c:pt>
                <c:pt idx="57">
                  <c:v>6.782071</c:v>
                </c:pt>
              </c:numCache>
            </c:numRef>
          </c:val>
        </c:ser>
        <c:axId val="42101033"/>
        <c:axId val="43364978"/>
      </c:areaChart>
      <c:catAx>
        <c:axId val="4210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3364978"/>
        <c:crosses val="autoZero"/>
        <c:auto val="1"/>
        <c:lblOffset val="100"/>
        <c:tickLblSkip val="2"/>
        <c:noMultiLvlLbl val="0"/>
      </c:catAx>
      <c:valAx>
        <c:axId val="43364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21010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18725"/>
          <c:w val="0.58375"/>
          <c:h val="0.26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95250</xdr:rowOff>
    </xdr:from>
    <xdr:to>
      <xdr:col>11</xdr:col>
      <xdr:colOff>361950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04775" y="1143000"/>
        <a:ext cx="8715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20"/>
  <sheetViews>
    <sheetView tabSelected="1" defaultGridColor="0" zoomScale="87" zoomScaleNormal="87" colorId="22" workbookViewId="0" topLeftCell="A1">
      <selection activeCell="S8" sqref="S8"/>
    </sheetView>
  </sheetViews>
  <sheetFormatPr defaultColWidth="8.7109375" defaultRowHeight="12"/>
  <cols>
    <col min="1" max="1" width="43.8515625" style="3" customWidth="1"/>
    <col min="2" max="2" width="12.7109375" style="3" customWidth="1"/>
    <col min="3" max="3" width="1.7109375" style="3" customWidth="1"/>
    <col min="4" max="4" width="13.140625" style="3" customWidth="1"/>
    <col min="5" max="5" width="1.7109375" style="3" customWidth="1"/>
    <col min="6" max="6" width="13.28125" style="3" customWidth="1"/>
    <col min="7" max="8" width="1.7109375" style="3" customWidth="1"/>
    <col min="9" max="9" width="13.140625" style="3" customWidth="1"/>
    <col min="10" max="11" width="1.7109375" style="3" customWidth="1"/>
    <col min="12" max="12" width="13.140625" style="3" customWidth="1"/>
    <col min="13" max="14" width="1.7109375" style="3" customWidth="1"/>
    <col min="15" max="15" width="13.140625" style="3" customWidth="1"/>
    <col min="16" max="16" width="1.7109375" style="3" customWidth="1"/>
    <col min="17" max="17" width="12.7109375" style="3" customWidth="1"/>
    <col min="18" max="18" width="1.7109375" style="3" customWidth="1"/>
    <col min="19" max="16384" width="8.7109375" style="3" customWidth="1"/>
  </cols>
  <sheetData>
    <row r="1" spans="1:19" ht="1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4"/>
    </row>
    <row r="2" spans="1:19" ht="0.75" customHeigh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4"/>
    </row>
    <row r="3" spans="1:19" ht="0.75" customHeigh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S3" s="74"/>
    </row>
    <row r="4" ht="11.25">
      <c r="S4" s="74"/>
    </row>
    <row r="5" spans="1:20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5"/>
      <c r="T5" s="5"/>
    </row>
    <row r="6" spans="1:20" ht="11.25">
      <c r="A6" s="4" t="s">
        <v>91</v>
      </c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6"/>
      <c r="P6" s="2"/>
      <c r="Q6" s="6"/>
      <c r="R6" s="7" t="s">
        <v>87</v>
      </c>
      <c r="S6" s="75"/>
      <c r="T6" s="5"/>
    </row>
    <row r="7" spans="1:19" ht="11.25">
      <c r="A7" s="8"/>
      <c r="B7" s="9" t="s">
        <v>1</v>
      </c>
      <c r="C7" s="10"/>
      <c r="D7" s="11"/>
      <c r="E7" s="11"/>
      <c r="F7" s="11"/>
      <c r="G7" s="11"/>
      <c r="H7" s="12" t="s">
        <v>2</v>
      </c>
      <c r="I7" s="10"/>
      <c r="J7" s="13"/>
      <c r="K7" s="12"/>
      <c r="L7" s="10"/>
      <c r="M7" s="13"/>
      <c r="N7" s="58"/>
      <c r="O7" s="10"/>
      <c r="P7" s="10"/>
      <c r="Q7" s="14" t="s">
        <v>3</v>
      </c>
      <c r="R7" s="13"/>
      <c r="S7" s="74"/>
    </row>
    <row r="8" spans="1:19" ht="11.25">
      <c r="A8" s="15"/>
      <c r="B8" s="12" t="s">
        <v>4</v>
      </c>
      <c r="C8" s="10"/>
      <c r="D8" s="12" t="s">
        <v>5</v>
      </c>
      <c r="E8" s="10"/>
      <c r="F8" s="12" t="s">
        <v>2</v>
      </c>
      <c r="G8" s="10"/>
      <c r="H8" s="16" t="s">
        <v>6</v>
      </c>
      <c r="I8" s="2"/>
      <c r="J8" s="17"/>
      <c r="K8" s="16" t="s">
        <v>7</v>
      </c>
      <c r="L8" s="2"/>
      <c r="M8" s="17"/>
      <c r="N8" s="59" t="s">
        <v>2</v>
      </c>
      <c r="O8" s="2"/>
      <c r="P8" s="2"/>
      <c r="Q8" s="19" t="s">
        <v>8</v>
      </c>
      <c r="R8" s="17"/>
      <c r="S8" s="74"/>
    </row>
    <row r="9" spans="1:19" ht="11.25">
      <c r="A9" s="20" t="s">
        <v>9</v>
      </c>
      <c r="B9" s="16" t="s">
        <v>10</v>
      </c>
      <c r="C9" s="2"/>
      <c r="D9" s="16" t="s">
        <v>11</v>
      </c>
      <c r="E9" s="2"/>
      <c r="F9" s="16" t="s">
        <v>3</v>
      </c>
      <c r="G9" s="2"/>
      <c r="H9" s="16" t="s">
        <v>12</v>
      </c>
      <c r="I9" s="2"/>
      <c r="J9" s="17"/>
      <c r="K9" s="16" t="s">
        <v>13</v>
      </c>
      <c r="L9" s="2"/>
      <c r="M9" s="17"/>
      <c r="N9" s="18" t="s">
        <v>3</v>
      </c>
      <c r="O9" s="2"/>
      <c r="P9" s="2"/>
      <c r="Q9" s="19" t="s">
        <v>14</v>
      </c>
      <c r="R9" s="17"/>
      <c r="S9" s="74"/>
    </row>
    <row r="10" spans="1:19" ht="11.25">
      <c r="A10" s="15"/>
      <c r="B10" s="16" t="s">
        <v>4</v>
      </c>
      <c r="C10" s="17"/>
      <c r="D10" s="16" t="s">
        <v>15</v>
      </c>
      <c r="E10" s="17"/>
      <c r="F10" s="16" t="s">
        <v>16</v>
      </c>
      <c r="G10" s="2"/>
      <c r="H10" s="16" t="s">
        <v>17</v>
      </c>
      <c r="I10" s="2"/>
      <c r="J10" s="17"/>
      <c r="K10" s="16" t="s">
        <v>18</v>
      </c>
      <c r="L10" s="2"/>
      <c r="M10" s="17"/>
      <c r="N10" s="59" t="s">
        <v>2</v>
      </c>
      <c r="O10" s="2"/>
      <c r="P10" s="2"/>
      <c r="Q10" s="19" t="s">
        <v>19</v>
      </c>
      <c r="R10" s="17"/>
      <c r="S10" s="74"/>
    </row>
    <row r="11" spans="1:19" ht="11.25">
      <c r="A11" s="21"/>
      <c r="B11" s="22" t="s">
        <v>20</v>
      </c>
      <c r="C11" s="23"/>
      <c r="D11" s="22" t="s">
        <v>21</v>
      </c>
      <c r="E11" s="23"/>
      <c r="F11" s="22" t="s">
        <v>2</v>
      </c>
      <c r="G11" s="24"/>
      <c r="H11" s="22" t="s">
        <v>2</v>
      </c>
      <c r="I11" s="24"/>
      <c r="J11" s="23"/>
      <c r="K11" s="22" t="s">
        <v>22</v>
      </c>
      <c r="L11" s="24"/>
      <c r="M11" s="23"/>
      <c r="N11" s="60" t="s">
        <v>2</v>
      </c>
      <c r="O11" s="24"/>
      <c r="P11" s="24"/>
      <c r="Q11" s="25" t="s">
        <v>18</v>
      </c>
      <c r="R11" s="23"/>
      <c r="S11" s="74"/>
    </row>
    <row r="12" spans="1:24" ht="11.25">
      <c r="A12" s="2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4"/>
      <c r="O12" s="2"/>
      <c r="P12" s="2"/>
      <c r="Q12" s="2"/>
      <c r="R12" s="17"/>
      <c r="S12" s="75"/>
      <c r="T12" s="4"/>
      <c r="U12" s="4"/>
      <c r="V12" s="4"/>
      <c r="W12" s="4"/>
      <c r="X12" s="2"/>
    </row>
    <row r="13" spans="1:19" ht="12">
      <c r="A13" s="27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4"/>
      <c r="O13" s="2"/>
      <c r="P13" s="2"/>
      <c r="Q13" s="2"/>
      <c r="R13" s="17"/>
      <c r="S13" s="74"/>
    </row>
    <row r="14" spans="1:19" ht="11.25">
      <c r="A14" s="26"/>
      <c r="B14" s="28"/>
      <c r="C14" s="28"/>
      <c r="D14" s="28"/>
      <c r="E14" s="28"/>
      <c r="F14" s="24"/>
      <c r="G14" s="24"/>
      <c r="H14" s="24"/>
      <c r="I14" s="24"/>
      <c r="J14" s="24"/>
      <c r="K14" s="24"/>
      <c r="L14" s="24"/>
      <c r="M14" s="24"/>
      <c r="N14" s="57"/>
      <c r="O14" s="24"/>
      <c r="P14" s="24"/>
      <c r="Q14" s="24"/>
      <c r="R14" s="23"/>
      <c r="S14" s="74"/>
    </row>
    <row r="15" spans="1:19" ht="12">
      <c r="A15" s="29" t="s">
        <v>24</v>
      </c>
      <c r="B15" s="77">
        <v>27967</v>
      </c>
      <c r="C15" s="78"/>
      <c r="D15" s="77">
        <v>5879</v>
      </c>
      <c r="E15" s="78"/>
      <c r="F15" s="79">
        <v>33846</v>
      </c>
      <c r="G15" s="80"/>
      <c r="H15" s="81"/>
      <c r="I15" s="82">
        <v>62872.779</v>
      </c>
      <c r="J15" s="83"/>
      <c r="K15" s="84"/>
      <c r="L15" s="82">
        <v>3788</v>
      </c>
      <c r="M15" s="83"/>
      <c r="N15" s="85"/>
      <c r="O15" s="79">
        <v>100506.77900000001</v>
      </c>
      <c r="P15" s="80"/>
      <c r="Q15" s="86">
        <v>0.7394581604313507</v>
      </c>
      <c r="R15" s="30"/>
      <c r="S15" s="74"/>
    </row>
    <row r="16" spans="1:19" ht="12">
      <c r="A16" s="31" t="s">
        <v>25</v>
      </c>
      <c r="B16" s="77">
        <v>0</v>
      </c>
      <c r="C16" s="78"/>
      <c r="D16" s="77">
        <v>-1326</v>
      </c>
      <c r="E16" s="78"/>
      <c r="F16" s="79">
        <v>-1326</v>
      </c>
      <c r="G16" s="80"/>
      <c r="H16" s="81"/>
      <c r="I16" s="82">
        <v>-6510.51</v>
      </c>
      <c r="J16" s="83"/>
      <c r="K16" s="84"/>
      <c r="L16" s="82">
        <v>-133</v>
      </c>
      <c r="M16" s="83"/>
      <c r="N16" s="85"/>
      <c r="O16" s="79">
        <v>-7969.51</v>
      </c>
      <c r="P16" s="80"/>
      <c r="Q16" s="86">
        <v>-0.05863404700432449</v>
      </c>
      <c r="R16" s="30"/>
      <c r="S16" s="74"/>
    </row>
    <row r="17" spans="1:19" ht="12">
      <c r="A17" s="31" t="s">
        <v>26</v>
      </c>
      <c r="B17" s="77">
        <v>-1041</v>
      </c>
      <c r="C17" s="78"/>
      <c r="D17" s="82">
        <v>-4553</v>
      </c>
      <c r="E17" s="78"/>
      <c r="F17" s="79">
        <v>-5594</v>
      </c>
      <c r="G17" s="80"/>
      <c r="H17" s="81"/>
      <c r="I17" s="82">
        <v>-3216.927</v>
      </c>
      <c r="J17" s="83"/>
      <c r="K17" s="84"/>
      <c r="L17" s="82">
        <v>-549</v>
      </c>
      <c r="M17" s="83"/>
      <c r="N17" s="85"/>
      <c r="O17" s="79">
        <v>-9359.927</v>
      </c>
      <c r="P17" s="80"/>
      <c r="Q17" s="86">
        <v>-0.06886375695306811</v>
      </c>
      <c r="R17" s="30"/>
      <c r="S17" s="74"/>
    </row>
    <row r="18" spans="1:20" ht="12">
      <c r="A18" s="31" t="s">
        <v>27</v>
      </c>
      <c r="B18" s="77">
        <v>0</v>
      </c>
      <c r="C18" s="78"/>
      <c r="D18" s="82">
        <v>0</v>
      </c>
      <c r="E18" s="78"/>
      <c r="F18" s="87">
        <v>0</v>
      </c>
      <c r="G18" s="80"/>
      <c r="H18" s="81"/>
      <c r="I18" s="82">
        <v>-3456.514</v>
      </c>
      <c r="J18" s="83"/>
      <c r="K18" s="88"/>
      <c r="L18" s="89"/>
      <c r="M18" s="90"/>
      <c r="N18" s="85"/>
      <c r="O18" s="79">
        <v>-3456.514</v>
      </c>
      <c r="P18" s="80"/>
      <c r="Q18" s="86">
        <v>-0.02543059790967144</v>
      </c>
      <c r="R18" s="30"/>
      <c r="S18" s="75"/>
      <c r="T18" s="32"/>
    </row>
    <row r="19" spans="1:20" ht="12">
      <c r="A19" s="31" t="s">
        <v>28</v>
      </c>
      <c r="B19" s="77">
        <v>-84</v>
      </c>
      <c r="C19" s="78"/>
      <c r="D19" s="82">
        <v>0</v>
      </c>
      <c r="E19" s="78"/>
      <c r="F19" s="79">
        <v>-84</v>
      </c>
      <c r="G19" s="80"/>
      <c r="H19" s="91"/>
      <c r="I19" s="89"/>
      <c r="J19" s="90"/>
      <c r="K19" s="88"/>
      <c r="L19" s="89"/>
      <c r="M19" s="90"/>
      <c r="N19" s="85"/>
      <c r="O19" s="79">
        <v>-84</v>
      </c>
      <c r="P19" s="80"/>
      <c r="Q19" s="86">
        <v>-0.0006180128951922084</v>
      </c>
      <c r="R19" s="30"/>
      <c r="S19" s="75"/>
      <c r="T19" s="32"/>
    </row>
    <row r="20" spans="1:20" ht="12.75" thickBot="1">
      <c r="A20" s="29" t="s">
        <v>29</v>
      </c>
      <c r="B20" s="92">
        <v>26842</v>
      </c>
      <c r="C20" s="93"/>
      <c r="D20" s="92">
        <v>0</v>
      </c>
      <c r="E20" s="93"/>
      <c r="F20" s="94">
        <v>26842</v>
      </c>
      <c r="G20" s="95"/>
      <c r="H20" s="96"/>
      <c r="I20" s="94">
        <v>49688.827999999994</v>
      </c>
      <c r="J20" s="93"/>
      <c r="K20" s="97"/>
      <c r="L20" s="94">
        <v>3106</v>
      </c>
      <c r="M20" s="93"/>
      <c r="N20" s="98"/>
      <c r="O20" s="94">
        <v>79636.828</v>
      </c>
      <c r="P20" s="95"/>
      <c r="Q20" s="99">
        <v>0.5859117456690943</v>
      </c>
      <c r="R20" s="33"/>
      <c r="S20" s="76"/>
      <c r="T20" s="32"/>
    </row>
    <row r="21" spans="1:19" ht="12.75" thickTop="1">
      <c r="A21" s="34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100"/>
      <c r="M21" s="100"/>
      <c r="N21" s="101"/>
      <c r="O21" s="100"/>
      <c r="P21" s="100"/>
      <c r="Q21" s="100"/>
      <c r="R21" s="35"/>
      <c r="S21" s="74"/>
    </row>
    <row r="22" spans="1:19" ht="12">
      <c r="A22" s="27" t="s">
        <v>30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84"/>
      <c r="L22" s="102"/>
      <c r="M22" s="102"/>
      <c r="N22" s="84"/>
      <c r="O22" s="102"/>
      <c r="P22" s="102"/>
      <c r="Q22" s="102"/>
      <c r="R22" s="37"/>
      <c r="S22" s="74"/>
    </row>
    <row r="23" spans="1:19" ht="12">
      <c r="A23" s="31"/>
      <c r="B23" s="102"/>
      <c r="C23" s="102"/>
      <c r="D23" s="102"/>
      <c r="E23" s="102"/>
      <c r="F23" s="102"/>
      <c r="G23" s="102"/>
      <c r="H23" s="102"/>
      <c r="I23" s="102"/>
      <c r="J23" s="102"/>
      <c r="K23" s="84"/>
      <c r="L23" s="102"/>
      <c r="M23" s="102"/>
      <c r="N23" s="84"/>
      <c r="O23" s="102"/>
      <c r="P23" s="102"/>
      <c r="Q23" s="102"/>
      <c r="R23" s="37"/>
      <c r="S23" s="74"/>
    </row>
    <row r="24" spans="1:19" ht="12">
      <c r="A24" s="38" t="s">
        <v>31</v>
      </c>
      <c r="B24" s="103"/>
      <c r="C24" s="104"/>
      <c r="D24" s="105"/>
      <c r="E24" s="104"/>
      <c r="F24" s="105"/>
      <c r="G24" s="105"/>
      <c r="H24" s="103"/>
      <c r="I24" s="105"/>
      <c r="J24" s="104"/>
      <c r="K24" s="106"/>
      <c r="L24" s="105"/>
      <c r="M24" s="104"/>
      <c r="N24" s="107"/>
      <c r="O24" s="105"/>
      <c r="P24" s="105"/>
      <c r="Q24" s="108"/>
      <c r="R24" s="13"/>
      <c r="S24" s="74"/>
    </row>
    <row r="25" spans="1:19" ht="12">
      <c r="A25" s="39" t="s">
        <v>32</v>
      </c>
      <c r="B25" s="77">
        <v>26842</v>
      </c>
      <c r="C25" s="109"/>
      <c r="D25" s="82">
        <v>0</v>
      </c>
      <c r="E25" s="109"/>
      <c r="F25" s="79">
        <v>26842</v>
      </c>
      <c r="G25" s="80"/>
      <c r="H25" s="110"/>
      <c r="I25" s="82">
        <v>44460.853</v>
      </c>
      <c r="J25" s="109"/>
      <c r="K25" s="111"/>
      <c r="L25" s="112">
        <v>1751</v>
      </c>
      <c r="M25" s="109"/>
      <c r="N25" s="85"/>
      <c r="O25" s="113">
        <v>73053.853</v>
      </c>
      <c r="P25" s="102"/>
      <c r="Q25" s="86">
        <v>0.537478847589</v>
      </c>
      <c r="R25" s="37"/>
      <c r="S25" s="74"/>
    </row>
    <row r="26" spans="1:19" ht="12">
      <c r="A26" s="39" t="s">
        <v>33</v>
      </c>
      <c r="B26" s="77">
        <v>0</v>
      </c>
      <c r="C26" s="109"/>
      <c r="D26" s="82">
        <v>0</v>
      </c>
      <c r="E26" s="109"/>
      <c r="F26" s="79">
        <v>0</v>
      </c>
      <c r="G26" s="80"/>
      <c r="H26" s="110"/>
      <c r="I26" s="82">
        <v>5227.974</v>
      </c>
      <c r="J26" s="109"/>
      <c r="K26" s="111"/>
      <c r="L26" s="112">
        <v>1355</v>
      </c>
      <c r="M26" s="109"/>
      <c r="N26" s="85"/>
      <c r="O26" s="113">
        <v>6582.974</v>
      </c>
      <c r="P26" s="102"/>
      <c r="Q26" s="86">
        <v>0.04843289072279801</v>
      </c>
      <c r="R26" s="37"/>
      <c r="S26" s="74"/>
    </row>
    <row r="27" spans="1:19" ht="12">
      <c r="A27" s="40" t="s">
        <v>34</v>
      </c>
      <c r="B27" s="114">
        <v>26842</v>
      </c>
      <c r="C27" s="115"/>
      <c r="D27" s="116">
        <v>0</v>
      </c>
      <c r="E27" s="115"/>
      <c r="F27" s="116">
        <v>26842</v>
      </c>
      <c r="G27" s="117"/>
      <c r="H27" s="118"/>
      <c r="I27" s="116">
        <v>49688.827000000005</v>
      </c>
      <c r="J27" s="115"/>
      <c r="K27" s="119"/>
      <c r="L27" s="116">
        <v>3106</v>
      </c>
      <c r="M27" s="115"/>
      <c r="N27" s="120"/>
      <c r="O27" s="116">
        <v>79636.827</v>
      </c>
      <c r="P27" s="121"/>
      <c r="Q27" s="122">
        <v>0.585911738311798</v>
      </c>
      <c r="R27" s="41"/>
      <c r="S27" s="76"/>
    </row>
    <row r="28" spans="1:19" ht="12">
      <c r="A28" s="39" t="s">
        <v>35</v>
      </c>
      <c r="B28" s="110"/>
      <c r="C28" s="109"/>
      <c r="D28" s="102"/>
      <c r="E28" s="109"/>
      <c r="F28" s="80"/>
      <c r="G28" s="80"/>
      <c r="H28" s="110"/>
      <c r="I28" s="102"/>
      <c r="J28" s="109"/>
      <c r="K28" s="111"/>
      <c r="L28" s="123"/>
      <c r="M28" s="109"/>
      <c r="N28" s="85"/>
      <c r="O28" s="123"/>
      <c r="P28" s="102"/>
      <c r="Q28" s="124"/>
      <c r="R28" s="37"/>
      <c r="S28" s="74"/>
    </row>
    <row r="29" spans="1:19" ht="12">
      <c r="A29" s="39" t="s">
        <v>36</v>
      </c>
      <c r="B29" s="77">
        <v>0</v>
      </c>
      <c r="C29" s="109"/>
      <c r="D29" s="82">
        <v>0</v>
      </c>
      <c r="E29" s="109"/>
      <c r="F29" s="79">
        <v>0</v>
      </c>
      <c r="G29" s="80"/>
      <c r="H29" s="110"/>
      <c r="I29" s="82">
        <v>0</v>
      </c>
      <c r="J29" s="109"/>
      <c r="K29" s="111"/>
      <c r="L29" s="112">
        <v>6488</v>
      </c>
      <c r="M29" s="109"/>
      <c r="N29" s="85"/>
      <c r="O29" s="113">
        <v>6488</v>
      </c>
      <c r="P29" s="102"/>
      <c r="Q29" s="86">
        <v>0.047734138857226764</v>
      </c>
      <c r="R29" s="37"/>
      <c r="S29" s="74"/>
    </row>
    <row r="30" spans="1:19" ht="12">
      <c r="A30" s="39" t="s">
        <v>37</v>
      </c>
      <c r="B30" s="77">
        <v>0</v>
      </c>
      <c r="C30" s="109"/>
      <c r="D30" s="82">
        <v>1484</v>
      </c>
      <c r="E30" s="109"/>
      <c r="F30" s="79">
        <v>1484</v>
      </c>
      <c r="G30" s="80"/>
      <c r="H30" s="110"/>
      <c r="I30" s="82">
        <v>4751.553</v>
      </c>
      <c r="J30" s="109"/>
      <c r="K30" s="111"/>
      <c r="L30" s="112">
        <v>14111</v>
      </c>
      <c r="M30" s="109"/>
      <c r="N30" s="85"/>
      <c r="O30" s="113">
        <v>20346.553</v>
      </c>
      <c r="P30" s="102"/>
      <c r="Q30" s="86">
        <v>0.1496956205560918</v>
      </c>
      <c r="R30" s="37"/>
      <c r="S30" s="74"/>
    </row>
    <row r="31" spans="1:19" ht="12">
      <c r="A31" s="39" t="s">
        <v>38</v>
      </c>
      <c r="B31" s="77">
        <v>0</v>
      </c>
      <c r="C31" s="109"/>
      <c r="D31" s="82">
        <v>235</v>
      </c>
      <c r="E31" s="109"/>
      <c r="F31" s="79">
        <v>235</v>
      </c>
      <c r="G31" s="80"/>
      <c r="H31" s="110"/>
      <c r="I31" s="82">
        <v>3112.141</v>
      </c>
      <c r="J31" s="109"/>
      <c r="K31" s="111"/>
      <c r="L31" s="112">
        <v>4171</v>
      </c>
      <c r="M31" s="109"/>
      <c r="N31" s="85"/>
      <c r="O31" s="113">
        <v>7518.141</v>
      </c>
      <c r="P31" s="102"/>
      <c r="Q31" s="86">
        <v>0.055313191498491</v>
      </c>
      <c r="R31" s="37"/>
      <c r="S31" s="74"/>
    </row>
    <row r="32" spans="1:19" ht="12">
      <c r="A32" s="40" t="s">
        <v>34</v>
      </c>
      <c r="B32" s="114">
        <v>0</v>
      </c>
      <c r="C32" s="115"/>
      <c r="D32" s="116">
        <v>1719</v>
      </c>
      <c r="E32" s="115"/>
      <c r="F32" s="116">
        <v>1719</v>
      </c>
      <c r="G32" s="117"/>
      <c r="H32" s="118"/>
      <c r="I32" s="116">
        <v>7863.6939999999995</v>
      </c>
      <c r="J32" s="115"/>
      <c r="K32" s="119"/>
      <c r="L32" s="116">
        <v>24770</v>
      </c>
      <c r="M32" s="115"/>
      <c r="N32" s="120"/>
      <c r="O32" s="116">
        <v>34352.694</v>
      </c>
      <c r="P32" s="121"/>
      <c r="Q32" s="122">
        <v>0.2527429509118096</v>
      </c>
      <c r="R32" s="41"/>
      <c r="S32" s="74"/>
    </row>
    <row r="33" spans="1:19" ht="12">
      <c r="A33" s="40" t="s">
        <v>39</v>
      </c>
      <c r="B33" s="125">
        <v>16</v>
      </c>
      <c r="C33" s="115"/>
      <c r="D33" s="126">
        <v>0</v>
      </c>
      <c r="E33" s="115"/>
      <c r="F33" s="116">
        <v>16</v>
      </c>
      <c r="G33" s="117"/>
      <c r="H33" s="118"/>
      <c r="I33" s="126">
        <v>2863.311</v>
      </c>
      <c r="J33" s="115"/>
      <c r="K33" s="119"/>
      <c r="L33" s="126">
        <v>5199</v>
      </c>
      <c r="M33" s="115"/>
      <c r="N33" s="120"/>
      <c r="O33" s="116">
        <v>8078.311</v>
      </c>
      <c r="P33" s="121"/>
      <c r="Q33" s="122">
        <v>0.05943452820682219</v>
      </c>
      <c r="R33" s="41"/>
      <c r="S33" s="74"/>
    </row>
    <row r="34" spans="1:19" ht="12.75" thickBot="1">
      <c r="A34" s="40" t="s">
        <v>40</v>
      </c>
      <c r="B34" s="114">
        <v>26858</v>
      </c>
      <c r="C34" s="115"/>
      <c r="D34" s="116">
        <v>1719</v>
      </c>
      <c r="E34" s="115"/>
      <c r="F34" s="116">
        <v>28577</v>
      </c>
      <c r="G34" s="117"/>
      <c r="H34" s="118"/>
      <c r="I34" s="116">
        <v>60415.83200000001</v>
      </c>
      <c r="J34" s="115"/>
      <c r="K34" s="119"/>
      <c r="L34" s="116">
        <v>33075</v>
      </c>
      <c r="M34" s="115"/>
      <c r="N34" s="127"/>
      <c r="O34" s="128">
        <v>122067.83200000001</v>
      </c>
      <c r="P34" s="121"/>
      <c r="Q34" s="122">
        <v>0.8980892174304298</v>
      </c>
      <c r="R34" s="41"/>
      <c r="S34" s="74"/>
    </row>
    <row r="35" spans="1:19" ht="12.75" thickTop="1">
      <c r="A35" s="42" t="s">
        <v>41</v>
      </c>
      <c r="B35" s="129">
        <v>0</v>
      </c>
      <c r="C35" s="130"/>
      <c r="D35" s="131">
        <v>0</v>
      </c>
      <c r="E35" s="130"/>
      <c r="F35" s="132">
        <v>0</v>
      </c>
      <c r="G35" s="133"/>
      <c r="H35" s="134"/>
      <c r="I35" s="131">
        <v>8014.466</v>
      </c>
      <c r="J35" s="130"/>
      <c r="K35" s="135"/>
      <c r="L35" s="131">
        <v>4733</v>
      </c>
      <c r="M35" s="130"/>
      <c r="N35" s="136"/>
      <c r="O35" s="132">
        <v>12747.466</v>
      </c>
      <c r="P35" s="137"/>
      <c r="Q35" s="138">
        <v>0.09378688534552666</v>
      </c>
      <c r="R35" s="43"/>
      <c r="S35" s="74"/>
    </row>
    <row r="36" spans="1:19" ht="12.75" thickBot="1">
      <c r="A36" s="40" t="s">
        <v>42</v>
      </c>
      <c r="B36" s="114">
        <v>26858</v>
      </c>
      <c r="C36" s="115"/>
      <c r="D36" s="116">
        <v>1719</v>
      </c>
      <c r="E36" s="115"/>
      <c r="F36" s="116">
        <v>28577</v>
      </c>
      <c r="G36" s="117"/>
      <c r="H36" s="118"/>
      <c r="I36" s="116">
        <v>68430.29800000001</v>
      </c>
      <c r="J36" s="115"/>
      <c r="K36" s="119"/>
      <c r="L36" s="116">
        <v>37808</v>
      </c>
      <c r="M36" s="115"/>
      <c r="N36" s="120"/>
      <c r="O36" s="116">
        <v>134815.298</v>
      </c>
      <c r="P36" s="121"/>
      <c r="Q36" s="122">
        <v>0.9918761027759565</v>
      </c>
      <c r="R36" s="41"/>
      <c r="S36" s="74"/>
    </row>
    <row r="37" spans="1:19" ht="12.75" thickTop="1">
      <c r="A37" s="44" t="s">
        <v>43</v>
      </c>
      <c r="B37" s="139"/>
      <c r="C37" s="140"/>
      <c r="D37" s="100"/>
      <c r="E37" s="140"/>
      <c r="F37" s="141"/>
      <c r="G37" s="141"/>
      <c r="H37" s="139"/>
      <c r="I37" s="100"/>
      <c r="J37" s="140"/>
      <c r="K37" s="142"/>
      <c r="L37" s="100"/>
      <c r="M37" s="140"/>
      <c r="N37" s="143"/>
      <c r="O37" s="100"/>
      <c r="P37" s="100"/>
      <c r="Q37" s="144"/>
      <c r="R37" s="35"/>
      <c r="S37" s="74"/>
    </row>
    <row r="38" spans="1:19" ht="12">
      <c r="A38" s="39" t="s">
        <v>44</v>
      </c>
      <c r="B38" s="110"/>
      <c r="C38" s="109"/>
      <c r="D38" s="102"/>
      <c r="E38" s="109"/>
      <c r="F38" s="80"/>
      <c r="G38" s="80"/>
      <c r="H38" s="110"/>
      <c r="I38" s="102"/>
      <c r="J38" s="109"/>
      <c r="K38" s="111"/>
      <c r="L38" s="102"/>
      <c r="M38" s="109"/>
      <c r="N38" s="85"/>
      <c r="O38" s="102"/>
      <c r="P38" s="102"/>
      <c r="Q38" s="124"/>
      <c r="R38" s="37"/>
      <c r="S38" s="74"/>
    </row>
    <row r="39" spans="1:20" ht="12">
      <c r="A39" s="39" t="s">
        <v>45</v>
      </c>
      <c r="B39" s="77">
        <v>-30026.3</v>
      </c>
      <c r="C39" s="109"/>
      <c r="D39" s="82">
        <v>0</v>
      </c>
      <c r="E39" s="109"/>
      <c r="F39" s="79">
        <v>-30026.3</v>
      </c>
      <c r="G39" s="80"/>
      <c r="H39" s="110"/>
      <c r="I39" s="82">
        <v>29467.3</v>
      </c>
      <c r="J39" s="109"/>
      <c r="K39" s="111"/>
      <c r="L39" s="82">
        <v>559</v>
      </c>
      <c r="M39" s="109"/>
      <c r="N39" s="85"/>
      <c r="O39" s="79">
        <v>0</v>
      </c>
      <c r="P39" s="102"/>
      <c r="Q39" s="145">
        <v>0</v>
      </c>
      <c r="R39" s="37"/>
      <c r="S39" s="74"/>
      <c r="T39" s="72"/>
    </row>
    <row r="40" spans="1:19" ht="12">
      <c r="A40" s="39" t="s">
        <v>46</v>
      </c>
      <c r="B40" s="77">
        <v>0</v>
      </c>
      <c r="C40" s="109"/>
      <c r="D40" s="82">
        <v>-1111.7</v>
      </c>
      <c r="E40" s="109"/>
      <c r="F40" s="79">
        <v>-1111.7</v>
      </c>
      <c r="G40" s="80"/>
      <c r="H40" s="110"/>
      <c r="I40" s="82">
        <v>571.6999999999971</v>
      </c>
      <c r="J40" s="109"/>
      <c r="K40" s="111"/>
      <c r="L40" s="82">
        <v>540</v>
      </c>
      <c r="M40" s="109"/>
      <c r="N40" s="85"/>
      <c r="O40" s="79">
        <v>0</v>
      </c>
      <c r="P40" s="102"/>
      <c r="Q40" s="145">
        <v>0</v>
      </c>
      <c r="R40" s="37"/>
      <c r="S40" s="74"/>
    </row>
    <row r="41" spans="1:19" ht="12">
      <c r="A41" s="39" t="s">
        <v>47</v>
      </c>
      <c r="B41" s="110"/>
      <c r="C41" s="109"/>
      <c r="D41" s="102"/>
      <c r="E41" s="109"/>
      <c r="F41" s="80"/>
      <c r="G41" s="80"/>
      <c r="H41" s="110"/>
      <c r="I41" s="102"/>
      <c r="J41" s="109"/>
      <c r="K41" s="111"/>
      <c r="L41" s="102"/>
      <c r="M41" s="109"/>
      <c r="N41" s="85"/>
      <c r="O41" s="102"/>
      <c r="P41" s="102"/>
      <c r="Q41" s="124"/>
      <c r="R41" s="37"/>
      <c r="S41" s="74"/>
    </row>
    <row r="42" spans="1:19" ht="12">
      <c r="A42" s="39" t="s">
        <v>48</v>
      </c>
      <c r="B42" s="77">
        <v>0</v>
      </c>
      <c r="C42" s="109"/>
      <c r="D42" s="82">
        <v>0</v>
      </c>
      <c r="E42" s="109"/>
      <c r="F42" s="79">
        <v>0</v>
      </c>
      <c r="G42" s="80"/>
      <c r="H42" s="110"/>
      <c r="I42" s="82">
        <v>-11221</v>
      </c>
      <c r="J42" s="109"/>
      <c r="K42" s="111"/>
      <c r="L42" s="82">
        <v>11221</v>
      </c>
      <c r="M42" s="109"/>
      <c r="N42" s="85"/>
      <c r="O42" s="79">
        <v>0</v>
      </c>
      <c r="P42" s="102"/>
      <c r="Q42" s="145">
        <v>0</v>
      </c>
      <c r="R42" s="37"/>
      <c r="S42" s="74"/>
    </row>
    <row r="43" spans="1:19" ht="12">
      <c r="A43" s="39" t="s">
        <v>46</v>
      </c>
      <c r="B43" s="77">
        <v>0</v>
      </c>
      <c r="C43" s="109"/>
      <c r="D43" s="82">
        <v>0</v>
      </c>
      <c r="E43" s="109"/>
      <c r="F43" s="79">
        <v>0</v>
      </c>
      <c r="G43" s="80"/>
      <c r="H43" s="110"/>
      <c r="I43" s="82">
        <v>-2799</v>
      </c>
      <c r="J43" s="109"/>
      <c r="K43" s="111"/>
      <c r="L43" s="82">
        <v>2799</v>
      </c>
      <c r="M43" s="109"/>
      <c r="N43" s="85"/>
      <c r="O43" s="79">
        <v>0</v>
      </c>
      <c r="P43" s="102"/>
      <c r="Q43" s="145">
        <v>0</v>
      </c>
      <c r="R43" s="37"/>
      <c r="S43" s="74"/>
    </row>
    <row r="44" spans="1:19" ht="12">
      <c r="A44" s="39" t="s">
        <v>49</v>
      </c>
      <c r="B44" s="77">
        <v>0</v>
      </c>
      <c r="C44" s="109"/>
      <c r="D44" s="82">
        <v>0</v>
      </c>
      <c r="E44" s="109"/>
      <c r="F44" s="79">
        <v>0</v>
      </c>
      <c r="G44" s="80"/>
      <c r="H44" s="110"/>
      <c r="I44" s="82">
        <v>1489</v>
      </c>
      <c r="J44" s="109"/>
      <c r="K44" s="111"/>
      <c r="L44" s="82">
        <v>-1489</v>
      </c>
      <c r="M44" s="109"/>
      <c r="N44" s="85"/>
      <c r="O44" s="79">
        <v>0</v>
      </c>
      <c r="P44" s="102"/>
      <c r="Q44" s="145">
        <v>0</v>
      </c>
      <c r="R44" s="37"/>
      <c r="S44" s="74"/>
    </row>
    <row r="45" spans="1:19" ht="12.75" thickBot="1">
      <c r="A45" s="45" t="s">
        <v>34</v>
      </c>
      <c r="B45" s="146">
        <v>-30026.3</v>
      </c>
      <c r="C45" s="147"/>
      <c r="D45" s="128">
        <v>-1111.7</v>
      </c>
      <c r="E45" s="147"/>
      <c r="F45" s="128">
        <v>-31138</v>
      </c>
      <c r="G45" s="148"/>
      <c r="H45" s="149"/>
      <c r="I45" s="128">
        <v>17508</v>
      </c>
      <c r="J45" s="147"/>
      <c r="K45" s="150"/>
      <c r="L45" s="128">
        <v>13630</v>
      </c>
      <c r="M45" s="147"/>
      <c r="N45" s="127"/>
      <c r="O45" s="128">
        <v>0</v>
      </c>
      <c r="P45" s="151"/>
      <c r="Q45" s="152">
        <v>0</v>
      </c>
      <c r="R45" s="46"/>
      <c r="S45" s="74"/>
    </row>
    <row r="46" spans="1:19" ht="12.75" thickTop="1">
      <c r="A46" s="47" t="s">
        <v>50</v>
      </c>
      <c r="B46" s="153">
        <v>4429.4</v>
      </c>
      <c r="C46" s="154"/>
      <c r="D46" s="153">
        <v>-107.40000000000293</v>
      </c>
      <c r="E46" s="154"/>
      <c r="F46" s="155">
        <v>4322</v>
      </c>
      <c r="G46" s="156"/>
      <c r="H46" s="157"/>
      <c r="I46" s="155">
        <v>-284.8040000000037</v>
      </c>
      <c r="J46" s="154"/>
      <c r="K46" s="158"/>
      <c r="L46" s="155">
        <v>-2933</v>
      </c>
      <c r="M46" s="154"/>
      <c r="N46" s="159"/>
      <c r="O46" s="155">
        <v>1104.1959999999963</v>
      </c>
      <c r="P46" s="156"/>
      <c r="Q46" s="160">
        <v>0.008123897224043494</v>
      </c>
      <c r="R46" s="48"/>
      <c r="S46" s="74"/>
    </row>
    <row r="47" spans="1:19" ht="12.75" thickBot="1">
      <c r="A47" s="45" t="s">
        <v>51</v>
      </c>
      <c r="B47" s="146">
        <v>1261.1</v>
      </c>
      <c r="C47" s="161"/>
      <c r="D47" s="128">
        <v>499.9</v>
      </c>
      <c r="E47" s="161"/>
      <c r="F47" s="128">
        <v>1761</v>
      </c>
      <c r="G47" s="148"/>
      <c r="H47" s="162"/>
      <c r="I47" s="128">
        <v>85653.494</v>
      </c>
      <c r="J47" s="161"/>
      <c r="K47" s="150"/>
      <c r="L47" s="128">
        <v>48505</v>
      </c>
      <c r="M47" s="161"/>
      <c r="N47" s="127"/>
      <c r="O47" s="128">
        <v>135919.494</v>
      </c>
      <c r="P47" s="148"/>
      <c r="Q47" s="163">
        <v>1</v>
      </c>
      <c r="R47" s="49"/>
      <c r="S47" s="74"/>
    </row>
    <row r="48" spans="1:19" ht="12.75" thickTop="1">
      <c r="A48" s="31"/>
      <c r="B48" s="164"/>
      <c r="C48" s="164"/>
      <c r="D48" s="164"/>
      <c r="E48" s="164"/>
      <c r="F48" s="164"/>
      <c r="G48" s="164"/>
      <c r="H48" s="164"/>
      <c r="I48" s="164"/>
      <c r="J48" s="164"/>
      <c r="K48" s="165"/>
      <c r="L48" s="164"/>
      <c r="M48" s="164"/>
      <c r="N48" s="164"/>
      <c r="O48" s="164"/>
      <c r="P48" s="164"/>
      <c r="Q48" s="166"/>
      <c r="R48" s="50"/>
      <c r="S48" s="74"/>
    </row>
    <row r="49" spans="1:19" ht="12">
      <c r="A49" s="27" t="s">
        <v>52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5"/>
      <c r="L49" s="167"/>
      <c r="M49" s="167"/>
      <c r="N49" s="167"/>
      <c r="O49" s="167"/>
      <c r="P49" s="167"/>
      <c r="Q49" s="166"/>
      <c r="R49" s="17"/>
      <c r="S49" s="74"/>
    </row>
    <row r="50" spans="1:19" ht="12">
      <c r="A50" s="51"/>
      <c r="B50" s="168"/>
      <c r="C50" s="169"/>
      <c r="D50" s="168"/>
      <c r="E50" s="169"/>
      <c r="F50" s="169"/>
      <c r="G50" s="169"/>
      <c r="H50" s="169"/>
      <c r="I50" s="169"/>
      <c r="J50" s="169"/>
      <c r="K50" s="170"/>
      <c r="L50" s="169"/>
      <c r="M50" s="169"/>
      <c r="N50" s="169"/>
      <c r="O50" s="169"/>
      <c r="P50" s="169"/>
      <c r="Q50" s="171"/>
      <c r="R50" s="23"/>
      <c r="S50" s="74"/>
    </row>
    <row r="51" spans="1:19" ht="12">
      <c r="A51" s="39" t="s">
        <v>53</v>
      </c>
      <c r="B51" s="172"/>
      <c r="C51" s="173"/>
      <c r="D51" s="164"/>
      <c r="E51" s="173"/>
      <c r="F51" s="164"/>
      <c r="G51" s="173"/>
      <c r="H51" s="164"/>
      <c r="I51" s="164"/>
      <c r="J51" s="164"/>
      <c r="K51" s="174"/>
      <c r="L51" s="164"/>
      <c r="M51" s="173"/>
      <c r="N51" s="175"/>
      <c r="O51" s="164"/>
      <c r="P51" s="164"/>
      <c r="Q51" s="124"/>
      <c r="R51" s="50"/>
      <c r="S51" s="74"/>
    </row>
    <row r="52" spans="1:19" ht="12">
      <c r="A52" s="39" t="s">
        <v>54</v>
      </c>
      <c r="B52" s="77">
        <v>0</v>
      </c>
      <c r="C52" s="83"/>
      <c r="D52" s="82">
        <v>0</v>
      </c>
      <c r="E52" s="83"/>
      <c r="F52" s="79">
        <v>0</v>
      </c>
      <c r="G52" s="83"/>
      <c r="H52" s="80"/>
      <c r="I52" s="82">
        <v>48504.812</v>
      </c>
      <c r="J52" s="80"/>
      <c r="K52" s="111"/>
      <c r="L52" s="82">
        <v>0</v>
      </c>
      <c r="M52" s="83"/>
      <c r="N52" s="176"/>
      <c r="O52" s="79">
        <v>48504.812</v>
      </c>
      <c r="P52" s="80"/>
      <c r="Q52" s="86">
        <v>0.3568642773199258</v>
      </c>
      <c r="R52" s="30"/>
      <c r="S52" s="74"/>
    </row>
    <row r="53" spans="1:19" ht="12">
      <c r="A53" s="39" t="s">
        <v>55</v>
      </c>
      <c r="B53" s="77">
        <v>0</v>
      </c>
      <c r="C53" s="83"/>
      <c r="D53" s="82">
        <v>0</v>
      </c>
      <c r="E53" s="83"/>
      <c r="F53" s="79">
        <v>0</v>
      </c>
      <c r="G53" s="83"/>
      <c r="H53" s="80"/>
      <c r="I53" s="82">
        <v>3268.749</v>
      </c>
      <c r="J53" s="80"/>
      <c r="K53" s="111"/>
      <c r="L53" s="82">
        <v>15990</v>
      </c>
      <c r="M53" s="83"/>
      <c r="N53" s="176"/>
      <c r="O53" s="79">
        <v>19258.749</v>
      </c>
      <c r="P53" s="80"/>
      <c r="Q53" s="86">
        <v>0.14169232413416724</v>
      </c>
      <c r="R53" s="30"/>
      <c r="S53" s="74"/>
    </row>
    <row r="54" spans="1:19" ht="12">
      <c r="A54" s="39" t="s">
        <v>56</v>
      </c>
      <c r="B54" s="77">
        <v>236</v>
      </c>
      <c r="C54" s="83"/>
      <c r="D54" s="82">
        <v>175</v>
      </c>
      <c r="E54" s="83"/>
      <c r="F54" s="79">
        <v>411</v>
      </c>
      <c r="G54" s="83"/>
      <c r="H54" s="80"/>
      <c r="I54" s="82">
        <v>0</v>
      </c>
      <c r="J54" s="80"/>
      <c r="K54" s="111"/>
      <c r="L54" s="82">
        <v>0</v>
      </c>
      <c r="M54" s="83"/>
      <c r="N54" s="176"/>
      <c r="O54" s="79">
        <v>411</v>
      </c>
      <c r="P54" s="80"/>
      <c r="Q54" s="86">
        <v>0.0030238488086190194</v>
      </c>
      <c r="R54" s="30"/>
      <c r="S54" s="74"/>
    </row>
    <row r="55" spans="1:19" ht="12">
      <c r="A55" s="40" t="s">
        <v>34</v>
      </c>
      <c r="B55" s="114">
        <v>236</v>
      </c>
      <c r="C55" s="177"/>
      <c r="D55" s="116">
        <v>175</v>
      </c>
      <c r="E55" s="177"/>
      <c r="F55" s="116">
        <v>411</v>
      </c>
      <c r="G55" s="177"/>
      <c r="H55" s="117"/>
      <c r="I55" s="116">
        <v>51773.561</v>
      </c>
      <c r="J55" s="117"/>
      <c r="K55" s="119"/>
      <c r="L55" s="116">
        <v>15990</v>
      </c>
      <c r="M55" s="177"/>
      <c r="N55" s="178"/>
      <c r="O55" s="116">
        <v>68174.561</v>
      </c>
      <c r="P55" s="117"/>
      <c r="Q55" s="122">
        <v>0.5015804502627121</v>
      </c>
      <c r="R55" s="52"/>
      <c r="S55" s="74"/>
    </row>
    <row r="56" spans="1:19" ht="12">
      <c r="A56" s="39" t="s">
        <v>57</v>
      </c>
      <c r="B56" s="81"/>
      <c r="C56" s="83"/>
      <c r="D56" s="80"/>
      <c r="E56" s="83"/>
      <c r="F56" s="80"/>
      <c r="G56" s="83"/>
      <c r="H56" s="80"/>
      <c r="I56" s="80"/>
      <c r="J56" s="80"/>
      <c r="K56" s="111"/>
      <c r="L56" s="80"/>
      <c r="M56" s="83"/>
      <c r="N56" s="176"/>
      <c r="O56" s="80"/>
      <c r="P56" s="80"/>
      <c r="Q56" s="124"/>
      <c r="R56" s="30"/>
      <c r="S56" s="74"/>
    </row>
    <row r="57" spans="1:19" ht="12">
      <c r="A57" s="39" t="s">
        <v>54</v>
      </c>
      <c r="B57" s="77">
        <v>0</v>
      </c>
      <c r="C57" s="83"/>
      <c r="D57" s="82">
        <v>0</v>
      </c>
      <c r="E57" s="83"/>
      <c r="F57" s="79">
        <v>0</v>
      </c>
      <c r="G57" s="83"/>
      <c r="H57" s="80"/>
      <c r="I57" s="82">
        <v>13352.035</v>
      </c>
      <c r="J57" s="80"/>
      <c r="K57" s="111"/>
      <c r="L57" s="82">
        <v>0</v>
      </c>
      <c r="M57" s="83"/>
      <c r="N57" s="176"/>
      <c r="O57" s="79">
        <v>13352.035</v>
      </c>
      <c r="P57" s="80"/>
      <c r="Q57" s="86">
        <v>0.09823487865544879</v>
      </c>
      <c r="R57" s="30"/>
      <c r="S57" s="74"/>
    </row>
    <row r="58" spans="1:19" ht="12">
      <c r="A58" s="39" t="s">
        <v>55</v>
      </c>
      <c r="B58" s="77">
        <v>0</v>
      </c>
      <c r="C58" s="83"/>
      <c r="D58" s="82">
        <v>0</v>
      </c>
      <c r="E58" s="83"/>
      <c r="F58" s="79">
        <v>0</v>
      </c>
      <c r="G58" s="83"/>
      <c r="H58" s="80"/>
      <c r="I58" s="82">
        <v>292.326</v>
      </c>
      <c r="J58" s="80"/>
      <c r="K58" s="111"/>
      <c r="L58" s="82">
        <v>19334</v>
      </c>
      <c r="M58" s="83"/>
      <c r="N58" s="176"/>
      <c r="O58" s="79">
        <v>19626.326</v>
      </c>
      <c r="P58" s="80"/>
      <c r="Q58" s="86">
        <v>0.14439669706245375</v>
      </c>
      <c r="R58" s="30"/>
      <c r="S58" s="74"/>
    </row>
    <row r="59" spans="1:19" ht="12">
      <c r="A59" s="39" t="s">
        <v>56</v>
      </c>
      <c r="B59" s="77">
        <v>22</v>
      </c>
      <c r="C59" s="83"/>
      <c r="D59" s="82">
        <v>180</v>
      </c>
      <c r="E59" s="83"/>
      <c r="F59" s="79">
        <v>202</v>
      </c>
      <c r="G59" s="83"/>
      <c r="H59" s="80"/>
      <c r="I59" s="82">
        <v>0</v>
      </c>
      <c r="J59" s="80"/>
      <c r="K59" s="111"/>
      <c r="L59" s="82">
        <v>0</v>
      </c>
      <c r="M59" s="83"/>
      <c r="N59" s="176"/>
      <c r="O59" s="79">
        <v>202</v>
      </c>
      <c r="P59" s="80"/>
      <c r="Q59" s="86">
        <v>0.0014861738670098345</v>
      </c>
      <c r="R59" s="30"/>
      <c r="S59" s="74"/>
    </row>
    <row r="60" spans="1:19" ht="12">
      <c r="A60" s="40" t="s">
        <v>34</v>
      </c>
      <c r="B60" s="114">
        <v>22</v>
      </c>
      <c r="C60" s="177"/>
      <c r="D60" s="116">
        <v>180</v>
      </c>
      <c r="E60" s="177"/>
      <c r="F60" s="116">
        <v>202</v>
      </c>
      <c r="G60" s="177"/>
      <c r="H60" s="117"/>
      <c r="I60" s="116">
        <v>13644.361</v>
      </c>
      <c r="J60" s="117"/>
      <c r="K60" s="119"/>
      <c r="L60" s="116">
        <v>19334</v>
      </c>
      <c r="M60" s="177"/>
      <c r="N60" s="178"/>
      <c r="O60" s="116">
        <v>33180.361000000004</v>
      </c>
      <c r="P60" s="117"/>
      <c r="Q60" s="122">
        <v>0.2441177495849124</v>
      </c>
      <c r="R60" s="52"/>
      <c r="S60" s="74"/>
    </row>
    <row r="61" spans="1:19" ht="12">
      <c r="A61" s="39" t="s">
        <v>58</v>
      </c>
      <c r="B61" s="77">
        <v>1003.1</v>
      </c>
      <c r="C61" s="83"/>
      <c r="D61" s="82">
        <v>144.9</v>
      </c>
      <c r="E61" s="83"/>
      <c r="F61" s="79">
        <v>1148</v>
      </c>
      <c r="G61" s="83"/>
      <c r="H61" s="80"/>
      <c r="I61" s="82">
        <v>5948.504</v>
      </c>
      <c r="J61" s="80"/>
      <c r="K61" s="111"/>
      <c r="L61" s="82">
        <v>3598</v>
      </c>
      <c r="M61" s="83"/>
      <c r="N61" s="176"/>
      <c r="O61" s="79">
        <v>10694.504</v>
      </c>
      <c r="P61" s="80"/>
      <c r="Q61" s="86">
        <v>0.07868263547243635</v>
      </c>
      <c r="R61" s="30"/>
      <c r="S61" s="74"/>
    </row>
    <row r="62" spans="1:19" ht="12">
      <c r="A62" s="39" t="s">
        <v>59</v>
      </c>
      <c r="B62" s="77">
        <v>0</v>
      </c>
      <c r="C62" s="83"/>
      <c r="D62" s="82">
        <v>0</v>
      </c>
      <c r="E62" s="83"/>
      <c r="F62" s="79">
        <v>0</v>
      </c>
      <c r="G62" s="83"/>
      <c r="H62" s="80"/>
      <c r="I62" s="82">
        <v>6261.622</v>
      </c>
      <c r="J62" s="80"/>
      <c r="K62" s="111"/>
      <c r="L62" s="82">
        <v>5410</v>
      </c>
      <c r="M62" s="83"/>
      <c r="N62" s="176"/>
      <c r="O62" s="79">
        <v>11671.622</v>
      </c>
      <c r="P62" s="80"/>
      <c r="Q62" s="86">
        <v>0.08587158218820325</v>
      </c>
      <c r="R62" s="30"/>
      <c r="S62" s="74"/>
    </row>
    <row r="63" spans="1:19" ht="12">
      <c r="A63" s="40" t="s">
        <v>60</v>
      </c>
      <c r="B63" s="125">
        <v>0</v>
      </c>
      <c r="C63" s="177"/>
      <c r="D63" s="126">
        <v>0</v>
      </c>
      <c r="E63" s="177"/>
      <c r="F63" s="116">
        <v>0</v>
      </c>
      <c r="G63" s="177"/>
      <c r="H63" s="117"/>
      <c r="I63" s="126">
        <v>3654.375</v>
      </c>
      <c r="J63" s="117"/>
      <c r="K63" s="119"/>
      <c r="L63" s="126">
        <v>1762</v>
      </c>
      <c r="M63" s="177"/>
      <c r="N63" s="178"/>
      <c r="O63" s="116">
        <v>5416.375</v>
      </c>
      <c r="P63" s="117"/>
      <c r="Q63" s="122">
        <v>0.03984987613329402</v>
      </c>
      <c r="R63" s="52"/>
      <c r="S63" s="74"/>
    </row>
    <row r="64" spans="1:19" ht="12.75" thickBot="1">
      <c r="A64" s="47" t="s">
        <v>61</v>
      </c>
      <c r="B64" s="114">
        <v>1261.1</v>
      </c>
      <c r="C64" s="177"/>
      <c r="D64" s="116">
        <v>499.9</v>
      </c>
      <c r="E64" s="177"/>
      <c r="F64" s="116">
        <v>1761</v>
      </c>
      <c r="G64" s="177"/>
      <c r="H64" s="117"/>
      <c r="I64" s="116">
        <v>81282.42300000001</v>
      </c>
      <c r="J64" s="117"/>
      <c r="K64" s="119"/>
      <c r="L64" s="116">
        <v>46094</v>
      </c>
      <c r="M64" s="177"/>
      <c r="N64" s="178"/>
      <c r="O64" s="116">
        <v>129137.42300000001</v>
      </c>
      <c r="P64" s="117"/>
      <c r="Q64" s="122">
        <v>0.9501022936415582</v>
      </c>
      <c r="R64" s="52"/>
      <c r="S64" s="74"/>
    </row>
    <row r="65" spans="1:19" ht="12.75" thickTop="1">
      <c r="A65" s="42" t="s">
        <v>62</v>
      </c>
      <c r="B65" s="129">
        <v>0</v>
      </c>
      <c r="C65" s="179"/>
      <c r="D65" s="131">
        <v>0</v>
      </c>
      <c r="E65" s="179"/>
      <c r="F65" s="132">
        <v>0</v>
      </c>
      <c r="G65" s="179"/>
      <c r="H65" s="133"/>
      <c r="I65" s="131">
        <v>4371.071</v>
      </c>
      <c r="J65" s="133"/>
      <c r="K65" s="135"/>
      <c r="L65" s="131">
        <v>2411</v>
      </c>
      <c r="M65" s="179"/>
      <c r="N65" s="180"/>
      <c r="O65" s="132">
        <v>6782.071</v>
      </c>
      <c r="P65" s="133"/>
      <c r="Q65" s="138">
        <v>0.04989770635844185</v>
      </c>
      <c r="R65" s="53"/>
      <c r="S65" s="74"/>
    </row>
    <row r="66" spans="1:19" ht="12.75" thickBot="1">
      <c r="A66" s="47" t="s">
        <v>63</v>
      </c>
      <c r="B66" s="114">
        <v>1261.1</v>
      </c>
      <c r="C66" s="177"/>
      <c r="D66" s="116">
        <v>499.9</v>
      </c>
      <c r="E66" s="177"/>
      <c r="F66" s="116">
        <v>1761</v>
      </c>
      <c r="G66" s="177"/>
      <c r="H66" s="117"/>
      <c r="I66" s="116">
        <v>85653.494</v>
      </c>
      <c r="J66" s="117"/>
      <c r="K66" s="119"/>
      <c r="L66" s="116">
        <v>48505</v>
      </c>
      <c r="M66" s="177"/>
      <c r="N66" s="178"/>
      <c r="O66" s="116">
        <v>135919.494</v>
      </c>
      <c r="P66" s="117"/>
      <c r="Q66" s="122">
        <v>1</v>
      </c>
      <c r="R66" s="52"/>
      <c r="S66" s="74"/>
    </row>
    <row r="67" spans="1:19" ht="12.75" thickTop="1">
      <c r="A67" s="55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35"/>
      <c r="S67" s="74"/>
    </row>
    <row r="68" spans="1:32" ht="12">
      <c r="A68" s="56" t="s">
        <v>64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37"/>
      <c r="S68" s="75"/>
      <c r="T68" s="3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">
      <c r="A69" s="56" t="s">
        <v>89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37"/>
      <c r="S69" s="75"/>
      <c r="T69" s="3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">
      <c r="A70" s="56" t="s">
        <v>65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37"/>
      <c r="S70" s="75"/>
      <c r="T70" s="3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">
      <c r="A71" s="56" t="s">
        <v>66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37"/>
      <c r="S71" s="75"/>
      <c r="T71" s="36"/>
      <c r="U71" s="2"/>
      <c r="V71" s="7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">
      <c r="A72" s="56" t="s">
        <v>67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37"/>
      <c r="S72" s="75"/>
      <c r="T72" s="3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">
      <c r="A73" s="56" t="s">
        <v>68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37"/>
      <c r="S73" s="75"/>
      <c r="T73" s="3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">
      <c r="A74" s="56" t="s">
        <v>69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37"/>
      <c r="S74" s="75"/>
      <c r="T74" s="3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">
      <c r="A75" s="56" t="s">
        <v>70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37"/>
      <c r="S75" s="75"/>
      <c r="T75" s="3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">
      <c r="A76" s="56" t="s">
        <v>71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37"/>
      <c r="S76" s="75"/>
      <c r="T76" s="3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">
      <c r="A77" s="56" t="s">
        <v>72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37"/>
      <c r="S77" s="75"/>
      <c r="T77" s="3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">
      <c r="A78" s="56" t="s">
        <v>73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37"/>
      <c r="S78" s="75"/>
      <c r="T78" s="3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">
      <c r="A79" s="56" t="s">
        <v>74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37"/>
      <c r="S79" s="75"/>
      <c r="T79" s="3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">
      <c r="A80" s="56" t="s">
        <v>75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37"/>
      <c r="S80" s="75"/>
      <c r="T80" s="3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">
      <c r="A81" s="56" t="s">
        <v>76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37"/>
      <c r="S81" s="75"/>
      <c r="T81" s="36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19" ht="12">
      <c r="A82" s="27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81"/>
      <c r="P82" s="123"/>
      <c r="Q82" s="123"/>
      <c r="R82" s="37"/>
      <c r="S82" s="74"/>
    </row>
    <row r="83" spans="1:19" ht="12">
      <c r="A83" s="26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30"/>
      <c r="S83" s="74"/>
    </row>
    <row r="84" spans="1:19" ht="11.25">
      <c r="A84" s="69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70"/>
      <c r="S84" s="74"/>
    </row>
    <row r="85" spans="1:19" ht="11.25">
      <c r="A85" s="26"/>
      <c r="B85" s="184"/>
      <c r="C85" s="184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70"/>
      <c r="S85" s="74"/>
    </row>
    <row r="86" spans="1:19" ht="11.25">
      <c r="A86" s="51"/>
      <c r="B86" s="185"/>
      <c r="C86" s="185"/>
      <c r="D86" s="185"/>
      <c r="E86" s="185"/>
      <c r="F86" s="185"/>
      <c r="G86" s="185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71"/>
      <c r="S86" s="74"/>
    </row>
    <row r="87" spans="1:19" ht="11.25">
      <c r="A87" s="75"/>
      <c r="B87" s="187"/>
      <c r="C87" s="188"/>
      <c r="D87" s="189"/>
      <c r="E87" s="188"/>
      <c r="F87" s="188"/>
      <c r="G87" s="189"/>
      <c r="H87" s="187"/>
      <c r="I87" s="190"/>
      <c r="J87" s="190"/>
      <c r="K87" s="190"/>
      <c r="L87" s="190"/>
      <c r="M87" s="190"/>
      <c r="N87" s="190"/>
      <c r="O87" s="190"/>
      <c r="P87" s="190"/>
      <c r="Q87" s="190"/>
      <c r="R87" s="74"/>
      <c r="S87" s="74"/>
    </row>
    <row r="88" spans="1:19" ht="11.25">
      <c r="A88" s="75"/>
      <c r="B88" s="191"/>
      <c r="C88" s="192"/>
      <c r="D88" s="192"/>
      <c r="E88" s="193"/>
      <c r="F88" s="194"/>
      <c r="G88" s="195"/>
      <c r="H88" s="187"/>
      <c r="I88" s="190"/>
      <c r="J88" s="190"/>
      <c r="K88" s="190"/>
      <c r="L88" s="190"/>
      <c r="M88" s="190"/>
      <c r="N88" s="190"/>
      <c r="O88" s="190"/>
      <c r="P88" s="190"/>
      <c r="Q88" s="190"/>
      <c r="R88" s="74"/>
      <c r="S88" s="74"/>
    </row>
    <row r="89" spans="1:19" ht="11.25">
      <c r="A89" s="4"/>
      <c r="B89" s="196"/>
      <c r="C89" s="197"/>
      <c r="D89" s="197"/>
      <c r="E89" s="198"/>
      <c r="F89" s="199"/>
      <c r="G89" s="200"/>
      <c r="H89" s="201"/>
      <c r="I89" s="202"/>
      <c r="J89" s="202"/>
      <c r="K89" s="202"/>
      <c r="L89" s="202"/>
      <c r="M89" s="202"/>
      <c r="N89" s="202"/>
      <c r="O89" s="202"/>
      <c r="P89" s="202"/>
      <c r="Q89" s="202"/>
      <c r="S89" s="74"/>
    </row>
    <row r="90" spans="1:19" ht="11.25">
      <c r="A90" s="4"/>
      <c r="B90" s="203"/>
      <c r="C90" s="197"/>
      <c r="D90" s="197"/>
      <c r="E90" s="198"/>
      <c r="F90" s="199"/>
      <c r="G90" s="200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S90" s="74"/>
    </row>
    <row r="91" spans="1:19" ht="11.25">
      <c r="A91" s="4"/>
      <c r="B91" s="203"/>
      <c r="C91" s="197"/>
      <c r="D91" s="197"/>
      <c r="E91" s="198"/>
      <c r="F91" s="199"/>
      <c r="G91" s="200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S91" s="74"/>
    </row>
    <row r="92" spans="1:19" ht="11.25">
      <c r="A92" s="4"/>
      <c r="B92" s="164"/>
      <c r="C92" s="164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S92" s="74"/>
    </row>
    <row r="93" spans="1:19" ht="11.25">
      <c r="A93" s="4"/>
      <c r="B93" s="164"/>
      <c r="C93" s="16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S93" s="74"/>
    </row>
    <row r="94" spans="1:19" ht="11.25">
      <c r="A94" s="4"/>
      <c r="B94" s="164"/>
      <c r="C94" s="164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S94" s="74"/>
    </row>
    <row r="95" spans="1:19" ht="11.25">
      <c r="A95" s="4"/>
      <c r="B95" s="164"/>
      <c r="C95" s="164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S95" s="74"/>
    </row>
    <row r="96" spans="1:19" ht="11.25">
      <c r="A96" s="4"/>
      <c r="B96" s="164"/>
      <c r="C96" s="164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S96" s="74"/>
    </row>
    <row r="97" spans="1:19" ht="11.25">
      <c r="A97" s="4"/>
      <c r="B97" s="164"/>
      <c r="C97" s="164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S97" s="74"/>
    </row>
    <row r="98" spans="1:19" ht="11.25">
      <c r="A98" s="4"/>
      <c r="B98" s="164"/>
      <c r="C98" s="164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S98" s="74"/>
    </row>
    <row r="99" spans="1:19" ht="11.25">
      <c r="A99" s="4"/>
      <c r="B99" s="164"/>
      <c r="C99" s="164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S99" s="74"/>
    </row>
    <row r="100" spans="1:19" ht="11.25">
      <c r="A100" s="4"/>
      <c r="B100" s="164"/>
      <c r="C100" s="164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S100" s="74"/>
    </row>
    <row r="101" spans="1:19" ht="11.25">
      <c r="A101" s="4"/>
      <c r="B101" s="164"/>
      <c r="C101" s="164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S101" s="74"/>
    </row>
    <row r="102" spans="1:19" ht="11.25">
      <c r="A102" s="4"/>
      <c r="B102" s="164"/>
      <c r="C102" s="164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S102" s="74"/>
    </row>
    <row r="103" spans="1:19" ht="11.25">
      <c r="A103" s="4"/>
      <c r="B103" s="164"/>
      <c r="C103" s="164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S103" s="74"/>
    </row>
    <row r="104" spans="1:19" ht="11.25">
      <c r="A104" s="4"/>
      <c r="B104" s="164"/>
      <c r="C104" s="164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S104" s="74"/>
    </row>
    <row r="105" spans="1:19" ht="11.25">
      <c r="A105" s="4"/>
      <c r="B105" s="164"/>
      <c r="C105" s="164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S105" s="74"/>
    </row>
    <row r="106" spans="1:19" ht="11.25">
      <c r="A106" s="4"/>
      <c r="B106" s="164"/>
      <c r="C106" s="164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S106" s="74"/>
    </row>
    <row r="107" spans="1:19" ht="11.25">
      <c r="A107" s="4"/>
      <c r="B107" s="164"/>
      <c r="C107" s="164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S107" s="74"/>
    </row>
    <row r="108" spans="1:19" ht="11.25">
      <c r="A108" s="4"/>
      <c r="B108" s="164"/>
      <c r="C108" s="164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S108" s="74"/>
    </row>
    <row r="109" spans="2:19" ht="11.25"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S109" s="74"/>
    </row>
    <row r="110" spans="2:19" ht="11.25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S110" s="74"/>
    </row>
    <row r="111" spans="2:19" ht="11.25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S111" s="74"/>
    </row>
    <row r="112" spans="2:19" ht="11.25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S112" s="74"/>
    </row>
    <row r="113" spans="2:19" ht="11.25"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S113" s="74"/>
    </row>
    <row r="114" spans="2:19" ht="11.25"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S114" s="74"/>
    </row>
    <row r="115" spans="2:19" ht="11.25"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S115" s="74"/>
    </row>
    <row r="116" spans="2:19" ht="11.25"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S116" s="74"/>
    </row>
    <row r="117" spans="2:19" ht="11.25"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S117" s="74"/>
    </row>
    <row r="118" spans="2:19" ht="11.25"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S118" s="74"/>
    </row>
    <row r="119" spans="2:19" ht="11.25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S119" s="74"/>
    </row>
    <row r="120" spans="2:19" ht="11.25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S120" s="74"/>
    </row>
    <row r="121" spans="2:19" ht="11.25"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S121" s="74"/>
    </row>
    <row r="122" spans="2:19" ht="11.25"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S122" s="74"/>
    </row>
    <row r="123" spans="2:19" ht="11.25"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S123" s="74"/>
    </row>
    <row r="124" spans="2:19" ht="11.25"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S124" s="74"/>
    </row>
    <row r="125" spans="2:19" ht="11.25"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S125" s="74"/>
    </row>
    <row r="126" spans="2:19" ht="11.25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S126" s="74"/>
    </row>
    <row r="127" spans="2:19" ht="11.25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S127" s="74"/>
    </row>
    <row r="128" spans="2:19" ht="11.25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S128" s="74"/>
    </row>
    <row r="129" spans="2:19" ht="11.25"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S129" s="74"/>
    </row>
    <row r="130" spans="2:19" ht="11.25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S130" s="74"/>
    </row>
    <row r="131" spans="2:19" ht="11.25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S131" s="74"/>
    </row>
    <row r="132" spans="2:19" ht="11.25"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S132" s="74"/>
    </row>
    <row r="133" spans="2:19" ht="11.25"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S133" s="74"/>
    </row>
    <row r="134" spans="2:19" ht="11.25"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S134" s="74"/>
    </row>
    <row r="135" spans="2:19" ht="11.25"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S135" s="74"/>
    </row>
    <row r="136" spans="2:19" ht="11.25"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S136" s="74"/>
    </row>
    <row r="137" spans="2:19" ht="11.25"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S137" s="74"/>
    </row>
    <row r="138" spans="2:19" ht="11.25"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S138" s="74"/>
    </row>
    <row r="139" spans="2:19" ht="11.25"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S139" s="74"/>
    </row>
    <row r="140" spans="2:19" ht="11.25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S140" s="74"/>
    </row>
    <row r="141" spans="2:19" ht="11.25"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S141" s="74"/>
    </row>
    <row r="142" spans="2:19" ht="11.25"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S142" s="74"/>
    </row>
    <row r="143" spans="2:19" ht="11.25"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S143" s="74"/>
    </row>
    <row r="144" spans="2:19" ht="11.25"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S144" s="74"/>
    </row>
    <row r="145" spans="2:19" ht="11.25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S145" s="74"/>
    </row>
    <row r="146" spans="2:19" ht="11.25"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S146" s="74"/>
    </row>
    <row r="147" spans="2:19" ht="11.25"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S147" s="74"/>
    </row>
    <row r="148" spans="2:19" ht="11.25"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S148" s="74"/>
    </row>
    <row r="149" spans="2:19" ht="11.25"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S149" s="74"/>
    </row>
    <row r="150" spans="2:19" ht="11.25"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S150" s="74"/>
    </row>
    <row r="151" spans="2:19" ht="11.25"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S151" s="74"/>
    </row>
    <row r="152" spans="2:19" ht="11.25"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S152" s="74"/>
    </row>
    <row r="153" spans="2:19" ht="11.2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S153" s="74"/>
    </row>
    <row r="154" spans="2:19" ht="11.25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S154" s="74"/>
    </row>
    <row r="155" spans="2:19" ht="11.25"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S155" s="74"/>
    </row>
    <row r="156" spans="2:19" ht="11.25"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S156" s="74"/>
    </row>
    <row r="157" spans="2:19" ht="11.25"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S157" s="74"/>
    </row>
    <row r="158" spans="2:19" ht="11.25"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S158" s="74"/>
    </row>
    <row r="159" spans="2:19" ht="11.25"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S159" s="74"/>
    </row>
    <row r="160" spans="2:19" ht="11.25"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S160" s="74"/>
    </row>
    <row r="161" spans="2:19" ht="11.25"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S161" s="74"/>
    </row>
    <row r="162" spans="2:19" ht="11.25"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S162" s="74"/>
    </row>
    <row r="163" spans="2:19" ht="11.25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S163" s="74"/>
    </row>
    <row r="164" spans="2:19" ht="11.25"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S164" s="74"/>
    </row>
    <row r="165" spans="2:19" ht="11.25"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S165" s="74"/>
    </row>
    <row r="166" spans="2:19" ht="11.25"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S166" s="74"/>
    </row>
    <row r="167" spans="2:19" ht="11.25"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S167" s="74"/>
    </row>
    <row r="168" spans="2:19" ht="11.25"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S168" s="74"/>
    </row>
    <row r="169" spans="2:19" ht="11.25"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S169" s="74"/>
    </row>
    <row r="170" spans="2:19" ht="11.25"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S170" s="74"/>
    </row>
    <row r="171" spans="2:19" ht="11.25"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S171" s="74"/>
    </row>
    <row r="172" spans="2:19" ht="11.25"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S172" s="74"/>
    </row>
    <row r="173" spans="2:19" ht="11.25"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S173" s="74"/>
    </row>
    <row r="174" spans="2:19" ht="11.25"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S174" s="74"/>
    </row>
    <row r="175" spans="2:19" ht="11.25"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S175" s="74"/>
    </row>
    <row r="176" spans="2:19" ht="11.25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S176" s="74"/>
    </row>
    <row r="177" spans="2:19" ht="11.25"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S177" s="74"/>
    </row>
    <row r="178" spans="2:19" ht="11.25"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S178" s="74"/>
    </row>
    <row r="179" spans="2:19" ht="11.25"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S179" s="74"/>
    </row>
    <row r="180" spans="2:19" ht="11.25"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S180" s="74"/>
    </row>
    <row r="181" spans="2:19" ht="11.25"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S181" s="74"/>
    </row>
    <row r="182" spans="2:19" ht="11.25"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S182" s="74"/>
    </row>
    <row r="183" spans="2:19" ht="11.25"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S183" s="74"/>
    </row>
    <row r="184" spans="2:19" ht="11.25"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S184" s="74"/>
    </row>
    <row r="185" spans="2:19" ht="11.25"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S185" s="74"/>
    </row>
    <row r="186" spans="2:19" ht="11.25"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S186" s="74"/>
    </row>
    <row r="187" spans="2:19" ht="11.25"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S187" s="74"/>
    </row>
    <row r="188" spans="2:19" ht="11.25"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S188" s="74"/>
    </row>
    <row r="189" spans="2:19" ht="11.25"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S189" s="74"/>
    </row>
    <row r="190" ht="11.25">
      <c r="S190" s="74"/>
    </row>
    <row r="191" ht="11.25">
      <c r="S191" s="74"/>
    </row>
    <row r="192" ht="11.25">
      <c r="S192" s="74"/>
    </row>
    <row r="193" ht="11.25">
      <c r="S193" s="74"/>
    </row>
    <row r="194" ht="11.25">
      <c r="S194" s="74"/>
    </row>
    <row r="195" ht="11.25">
      <c r="S195" s="74"/>
    </row>
    <row r="196" ht="11.25">
      <c r="S196" s="74"/>
    </row>
    <row r="197" ht="11.25">
      <c r="S197" s="74"/>
    </row>
    <row r="198" ht="11.25">
      <c r="S198" s="74"/>
    </row>
    <row r="199" ht="11.25">
      <c r="S199" s="74"/>
    </row>
    <row r="200" ht="11.25">
      <c r="S200" s="74"/>
    </row>
    <row r="201" ht="11.25">
      <c r="S201" s="74"/>
    </row>
    <row r="202" ht="11.25">
      <c r="S202" s="74"/>
    </row>
    <row r="203" ht="11.25">
      <c r="S203" s="74"/>
    </row>
    <row r="204" ht="11.25">
      <c r="S204" s="74"/>
    </row>
    <row r="205" ht="11.25">
      <c r="S205" s="74"/>
    </row>
    <row r="206" ht="11.25">
      <c r="S206" s="74"/>
    </row>
    <row r="207" ht="11.25">
      <c r="S207" s="74"/>
    </row>
    <row r="208" ht="11.25">
      <c r="S208" s="74"/>
    </row>
    <row r="209" ht="11.25">
      <c r="S209" s="74"/>
    </row>
    <row r="210" ht="11.25">
      <c r="S210" s="74"/>
    </row>
    <row r="211" ht="11.25">
      <c r="S211" s="74"/>
    </row>
    <row r="212" ht="11.25">
      <c r="S212" s="74"/>
    </row>
    <row r="213" ht="11.25">
      <c r="S213" s="74"/>
    </row>
    <row r="214" ht="11.25">
      <c r="S214" s="74"/>
    </row>
    <row r="215" ht="11.25">
      <c r="S215" s="74"/>
    </row>
    <row r="216" ht="11.25">
      <c r="S216" s="74"/>
    </row>
    <row r="217" ht="11.25">
      <c r="S217" s="74"/>
    </row>
    <row r="218" ht="11.25">
      <c r="S218" s="74"/>
    </row>
    <row r="219" ht="11.25">
      <c r="S219" s="74"/>
    </row>
    <row r="220" ht="11.25">
      <c r="S220" s="74"/>
    </row>
    <row r="221" ht="11.25">
      <c r="S221" s="74"/>
    </row>
    <row r="222" ht="11.25">
      <c r="S222" s="74"/>
    </row>
    <row r="223" ht="11.25">
      <c r="S223" s="74"/>
    </row>
    <row r="224" ht="11.25">
      <c r="S224" s="74"/>
    </row>
    <row r="225" ht="11.25">
      <c r="S225" s="74"/>
    </row>
    <row r="226" ht="11.25">
      <c r="S226" s="74"/>
    </row>
    <row r="227" ht="11.25">
      <c r="S227" s="74"/>
    </row>
    <row r="228" ht="11.25">
      <c r="S228" s="74"/>
    </row>
    <row r="229" ht="11.25">
      <c r="S229" s="74"/>
    </row>
    <row r="230" ht="11.25">
      <c r="S230" s="74"/>
    </row>
    <row r="231" ht="11.25">
      <c r="S231" s="74"/>
    </row>
    <row r="232" ht="11.25">
      <c r="S232" s="74"/>
    </row>
    <row r="233" ht="11.25">
      <c r="S233" s="74"/>
    </row>
    <row r="234" ht="11.25">
      <c r="S234" s="74"/>
    </row>
    <row r="235" ht="11.25">
      <c r="S235" s="74"/>
    </row>
    <row r="236" ht="11.25">
      <c r="S236" s="74"/>
    </row>
    <row r="237" ht="11.25">
      <c r="S237" s="74"/>
    </row>
    <row r="238" ht="11.25">
      <c r="S238" s="74"/>
    </row>
    <row r="239" ht="11.25">
      <c r="S239" s="74"/>
    </row>
    <row r="240" ht="11.25">
      <c r="S240" s="74"/>
    </row>
    <row r="241" ht="11.25">
      <c r="S241" s="74"/>
    </row>
    <row r="242" ht="11.25">
      <c r="S242" s="74"/>
    </row>
    <row r="243" ht="11.25">
      <c r="S243" s="74"/>
    </row>
    <row r="244" ht="11.25">
      <c r="S244" s="74"/>
    </row>
    <row r="245" ht="11.25">
      <c r="S245" s="74"/>
    </row>
    <row r="246" ht="11.25">
      <c r="S246" s="74"/>
    </row>
    <row r="247" ht="11.25">
      <c r="S247" s="74"/>
    </row>
    <row r="248" ht="11.25">
      <c r="S248" s="74"/>
    </row>
    <row r="249" ht="11.25">
      <c r="S249" s="74"/>
    </row>
    <row r="250" ht="11.25">
      <c r="S250" s="74"/>
    </row>
    <row r="251" ht="11.25">
      <c r="S251" s="74"/>
    </row>
    <row r="252" ht="11.25">
      <c r="S252" s="74"/>
    </row>
    <row r="253" ht="11.25">
      <c r="S253" s="74"/>
    </row>
    <row r="254" ht="11.25">
      <c r="S254" s="74"/>
    </row>
    <row r="255" ht="11.25">
      <c r="S255" s="74"/>
    </row>
    <row r="256" ht="11.25">
      <c r="S256" s="74"/>
    </row>
    <row r="257" ht="11.25">
      <c r="S257" s="74"/>
    </row>
    <row r="258" ht="11.25">
      <c r="S258" s="74"/>
    </row>
    <row r="259" ht="11.25">
      <c r="S259" s="74"/>
    </row>
    <row r="260" ht="11.25">
      <c r="S260" s="74"/>
    </row>
    <row r="261" ht="11.25">
      <c r="S261" s="74"/>
    </row>
    <row r="262" ht="11.25">
      <c r="S262" s="74"/>
    </row>
    <row r="263" ht="11.25">
      <c r="S263" s="74"/>
    </row>
    <row r="264" ht="11.25">
      <c r="S264" s="74"/>
    </row>
    <row r="265" ht="11.25">
      <c r="S265" s="74"/>
    </row>
    <row r="266" ht="11.25">
      <c r="S266" s="74"/>
    </row>
    <row r="267" ht="11.25">
      <c r="S267" s="74"/>
    </row>
    <row r="268" ht="11.25">
      <c r="S268" s="74"/>
    </row>
    <row r="269" ht="11.25">
      <c r="S269" s="74"/>
    </row>
    <row r="270" ht="11.25">
      <c r="S270" s="74"/>
    </row>
    <row r="271" ht="11.25">
      <c r="S271" s="74"/>
    </row>
    <row r="272" ht="11.25">
      <c r="S272" s="74"/>
    </row>
    <row r="273" ht="11.25">
      <c r="S273" s="74"/>
    </row>
    <row r="274" ht="11.25">
      <c r="S274" s="74"/>
    </row>
    <row r="275" ht="11.25">
      <c r="S275" s="74"/>
    </row>
    <row r="276" ht="11.25">
      <c r="S276" s="74"/>
    </row>
    <row r="277" ht="11.25">
      <c r="S277" s="74"/>
    </row>
    <row r="278" ht="11.25">
      <c r="S278" s="74"/>
    </row>
    <row r="279" ht="11.25">
      <c r="S279" s="74"/>
    </row>
    <row r="280" ht="11.25">
      <c r="S280" s="74"/>
    </row>
    <row r="281" ht="11.25">
      <c r="S281" s="74"/>
    </row>
    <row r="282" ht="11.25">
      <c r="S282" s="74"/>
    </row>
    <row r="283" ht="11.25">
      <c r="S283" s="74"/>
    </row>
    <row r="284" ht="11.25">
      <c r="S284" s="74"/>
    </row>
    <row r="285" ht="11.25">
      <c r="S285" s="74"/>
    </row>
    <row r="286" ht="11.25">
      <c r="S286" s="74"/>
    </row>
    <row r="287" ht="11.25">
      <c r="S287" s="74"/>
    </row>
    <row r="288" ht="11.25">
      <c r="S288" s="74"/>
    </row>
    <row r="289" ht="11.25">
      <c r="S289" s="74"/>
    </row>
    <row r="290" ht="11.25">
      <c r="S290" s="74"/>
    </row>
    <row r="291" ht="11.25">
      <c r="S291" s="74"/>
    </row>
    <row r="292" ht="11.25">
      <c r="S292" s="74"/>
    </row>
    <row r="293" ht="11.25">
      <c r="S293" s="74"/>
    </row>
    <row r="294" ht="11.25">
      <c r="S294" s="74"/>
    </row>
    <row r="295" ht="11.25">
      <c r="S295" s="74"/>
    </row>
    <row r="296" ht="11.25">
      <c r="S296" s="74"/>
    </row>
    <row r="297" ht="11.25">
      <c r="S297" s="74"/>
    </row>
    <row r="298" ht="11.25">
      <c r="S298" s="74"/>
    </row>
    <row r="299" ht="11.25">
      <c r="S299" s="74"/>
    </row>
    <row r="300" ht="11.25">
      <c r="S300" s="74"/>
    </row>
    <row r="301" ht="11.25">
      <c r="S301" s="74"/>
    </row>
    <row r="302" ht="11.25">
      <c r="S302" s="74"/>
    </row>
    <row r="303" ht="11.25">
      <c r="S303" s="74"/>
    </row>
    <row r="304" ht="11.25">
      <c r="S304" s="74"/>
    </row>
    <row r="305" ht="11.25">
      <c r="S305" s="74"/>
    </row>
    <row r="306" ht="11.25">
      <c r="S306" s="74"/>
    </row>
    <row r="307" ht="11.25">
      <c r="S307" s="74"/>
    </row>
    <row r="308" ht="11.25">
      <c r="S308" s="74"/>
    </row>
    <row r="309" ht="11.25">
      <c r="S309" s="74"/>
    </row>
    <row r="310" ht="11.25">
      <c r="S310" s="74"/>
    </row>
    <row r="311" ht="11.25">
      <c r="S311" s="74"/>
    </row>
    <row r="312" ht="11.25">
      <c r="S312" s="74"/>
    </row>
    <row r="313" ht="11.25">
      <c r="S313" s="74"/>
    </row>
    <row r="314" ht="11.25">
      <c r="S314" s="74"/>
    </row>
    <row r="315" ht="11.25">
      <c r="S315" s="74"/>
    </row>
    <row r="316" ht="11.25">
      <c r="S316" s="74"/>
    </row>
    <row r="317" ht="11.25">
      <c r="S317" s="74"/>
    </row>
    <row r="318" ht="11.25">
      <c r="S318" s="74"/>
    </row>
    <row r="319" ht="11.25">
      <c r="S319" s="74"/>
    </row>
    <row r="320" ht="11.25">
      <c r="S320" s="74"/>
    </row>
    <row r="321" ht="11.25">
      <c r="S321" s="74"/>
    </row>
    <row r="322" ht="11.25">
      <c r="S322" s="74"/>
    </row>
    <row r="323" ht="11.25">
      <c r="S323" s="74"/>
    </row>
    <row r="324" ht="11.25">
      <c r="S324" s="74"/>
    </row>
    <row r="325" ht="11.25">
      <c r="S325" s="74"/>
    </row>
    <row r="326" ht="11.25">
      <c r="S326" s="74"/>
    </row>
    <row r="327" ht="11.25">
      <c r="S327" s="74"/>
    </row>
    <row r="328" ht="11.25">
      <c r="S328" s="74"/>
    </row>
    <row r="329" ht="11.25">
      <c r="S329" s="74"/>
    </row>
    <row r="330" ht="11.25">
      <c r="S330" s="74"/>
    </row>
    <row r="331" ht="11.25">
      <c r="S331" s="74"/>
    </row>
    <row r="332" ht="11.25">
      <c r="S332" s="74"/>
    </row>
    <row r="333" ht="11.25">
      <c r="S333" s="74"/>
    </row>
    <row r="334" ht="11.25">
      <c r="S334" s="74"/>
    </row>
    <row r="335" ht="11.25">
      <c r="S335" s="74"/>
    </row>
    <row r="336" ht="11.25">
      <c r="S336" s="74"/>
    </row>
    <row r="337" ht="11.25">
      <c r="S337" s="74"/>
    </row>
    <row r="338" ht="11.25">
      <c r="S338" s="74"/>
    </row>
    <row r="339" ht="11.25">
      <c r="S339" s="74"/>
    </row>
    <row r="340" ht="11.25">
      <c r="S340" s="74"/>
    </row>
    <row r="341" ht="11.25">
      <c r="S341" s="74"/>
    </row>
    <row r="342" ht="11.25">
      <c r="S342" s="74"/>
    </row>
    <row r="343" ht="11.25">
      <c r="S343" s="74"/>
    </row>
    <row r="344" ht="11.25">
      <c r="S344" s="74"/>
    </row>
    <row r="345" ht="11.25">
      <c r="S345" s="74"/>
    </row>
    <row r="346" ht="11.25">
      <c r="S346" s="74"/>
    </row>
    <row r="347" ht="11.25">
      <c r="S347" s="74"/>
    </row>
    <row r="348" ht="11.25">
      <c r="S348" s="74"/>
    </row>
    <row r="349" ht="11.25">
      <c r="S349" s="74"/>
    </row>
    <row r="350" ht="11.25">
      <c r="S350" s="74"/>
    </row>
    <row r="351" ht="11.25">
      <c r="S351" s="74"/>
    </row>
    <row r="352" ht="11.25">
      <c r="S352" s="74"/>
    </row>
    <row r="353" ht="11.25">
      <c r="S353" s="74"/>
    </row>
    <row r="354" ht="11.25">
      <c r="S354" s="74"/>
    </row>
    <row r="355" ht="11.25">
      <c r="S355" s="74"/>
    </row>
    <row r="356" ht="11.25">
      <c r="S356" s="74"/>
    </row>
    <row r="357" ht="11.25">
      <c r="S357" s="74"/>
    </row>
    <row r="358" ht="11.25">
      <c r="S358" s="74"/>
    </row>
    <row r="359" ht="11.25">
      <c r="S359" s="74"/>
    </row>
    <row r="360" ht="11.25">
      <c r="S360" s="74"/>
    </row>
    <row r="361" ht="11.25">
      <c r="S361" s="74"/>
    </row>
    <row r="362" ht="11.25">
      <c r="S362" s="74"/>
    </row>
    <row r="363" ht="11.25">
      <c r="S363" s="74"/>
    </row>
    <row r="364" ht="11.25">
      <c r="S364" s="74"/>
    </row>
    <row r="365" ht="11.25">
      <c r="S365" s="74"/>
    </row>
    <row r="366" ht="11.25">
      <c r="S366" s="74"/>
    </row>
    <row r="367" ht="11.25">
      <c r="S367" s="74"/>
    </row>
    <row r="368" ht="11.25">
      <c r="S368" s="74"/>
    </row>
    <row r="369" ht="11.25">
      <c r="S369" s="74"/>
    </row>
    <row r="370" ht="11.25">
      <c r="S370" s="74"/>
    </row>
    <row r="371" ht="11.25">
      <c r="S371" s="74"/>
    </row>
    <row r="372" ht="11.25">
      <c r="S372" s="74"/>
    </row>
    <row r="373" ht="11.25">
      <c r="S373" s="74"/>
    </row>
    <row r="374" ht="11.25">
      <c r="S374" s="74"/>
    </row>
    <row r="375" ht="11.25">
      <c r="S375" s="74"/>
    </row>
    <row r="376" ht="11.25">
      <c r="S376" s="74"/>
    </row>
    <row r="377" ht="11.25">
      <c r="S377" s="74"/>
    </row>
    <row r="378" ht="11.25">
      <c r="S378" s="74"/>
    </row>
    <row r="379" ht="11.25">
      <c r="S379" s="74"/>
    </row>
    <row r="380" ht="11.25">
      <c r="S380" s="74"/>
    </row>
    <row r="381" ht="11.25">
      <c r="S381" s="74"/>
    </row>
    <row r="382" ht="11.25">
      <c r="S382" s="74"/>
    </row>
    <row r="383" ht="11.25">
      <c r="S383" s="74"/>
    </row>
    <row r="384" ht="11.25">
      <c r="S384" s="74"/>
    </row>
    <row r="385" ht="11.25">
      <c r="S385" s="74"/>
    </row>
    <row r="386" ht="11.25">
      <c r="S386" s="74"/>
    </row>
    <row r="387" ht="11.25">
      <c r="S387" s="74"/>
    </row>
    <row r="388" ht="11.25">
      <c r="S388" s="74"/>
    </row>
    <row r="389" ht="11.25">
      <c r="S389" s="74"/>
    </row>
    <row r="390" ht="11.25">
      <c r="S390" s="74"/>
    </row>
    <row r="391" ht="11.25">
      <c r="S391" s="74"/>
    </row>
    <row r="392" ht="11.25">
      <c r="S392" s="74"/>
    </row>
    <row r="393" ht="11.25">
      <c r="S393" s="74"/>
    </row>
    <row r="394" ht="11.25">
      <c r="S394" s="74"/>
    </row>
    <row r="395" ht="11.25">
      <c r="S395" s="74"/>
    </row>
    <row r="396" ht="11.25">
      <c r="S396" s="74"/>
    </row>
    <row r="397" ht="11.25">
      <c r="S397" s="74"/>
    </row>
    <row r="398" ht="11.25">
      <c r="S398" s="74"/>
    </row>
    <row r="399" ht="11.25">
      <c r="S399" s="74"/>
    </row>
    <row r="400" ht="11.25">
      <c r="S400" s="74"/>
    </row>
    <row r="401" ht="11.25">
      <c r="S401" s="74"/>
    </row>
    <row r="402" ht="11.25">
      <c r="S402" s="74"/>
    </row>
    <row r="403" ht="11.25">
      <c r="S403" s="74"/>
    </row>
    <row r="404" ht="11.25">
      <c r="S404" s="74"/>
    </row>
    <row r="405" ht="11.25">
      <c r="S405" s="74"/>
    </row>
    <row r="406" ht="11.25">
      <c r="S406" s="74"/>
    </row>
    <row r="407" ht="11.25">
      <c r="S407" s="74"/>
    </row>
    <row r="408" ht="11.25">
      <c r="S408" s="74"/>
    </row>
    <row r="409" ht="11.25">
      <c r="S409" s="74"/>
    </row>
    <row r="410" ht="11.25">
      <c r="S410" s="74"/>
    </row>
    <row r="411" ht="11.25">
      <c r="S411" s="74"/>
    </row>
    <row r="412" ht="11.25">
      <c r="S412" s="74"/>
    </row>
    <row r="413" ht="11.25">
      <c r="S413" s="74"/>
    </row>
    <row r="414" ht="11.25">
      <c r="S414" s="74"/>
    </row>
    <row r="415" ht="11.25">
      <c r="S415" s="74"/>
    </row>
    <row r="416" ht="11.25">
      <c r="S416" s="74"/>
    </row>
    <row r="417" ht="11.25">
      <c r="S417" s="74"/>
    </row>
    <row r="418" ht="11.25">
      <c r="S418" s="74"/>
    </row>
    <row r="419" ht="11.25">
      <c r="S419" s="74"/>
    </row>
    <row r="420" ht="11.25">
      <c r="S420" s="74"/>
    </row>
    <row r="421" ht="11.25">
      <c r="S421" s="74"/>
    </row>
    <row r="422" ht="11.25">
      <c r="S422" s="74"/>
    </row>
    <row r="423" ht="11.25">
      <c r="S423" s="74"/>
    </row>
    <row r="424" ht="11.25">
      <c r="S424" s="74"/>
    </row>
    <row r="425" ht="11.25">
      <c r="S425" s="74"/>
    </row>
    <row r="426" ht="11.25">
      <c r="S426" s="74"/>
    </row>
    <row r="427" ht="11.25">
      <c r="S427" s="74"/>
    </row>
    <row r="428" ht="11.25">
      <c r="S428" s="74"/>
    </row>
    <row r="429" ht="11.25">
      <c r="S429" s="74"/>
    </row>
    <row r="430" ht="11.25">
      <c r="S430" s="74"/>
    </row>
    <row r="431" ht="11.25">
      <c r="S431" s="74"/>
    </row>
    <row r="432" ht="11.25">
      <c r="S432" s="74"/>
    </row>
    <row r="433" ht="11.25">
      <c r="S433" s="74"/>
    </row>
    <row r="434" ht="11.25">
      <c r="S434" s="74"/>
    </row>
    <row r="435" ht="11.25">
      <c r="S435" s="74"/>
    </row>
    <row r="436" ht="11.25">
      <c r="S436" s="74"/>
    </row>
    <row r="437" ht="11.25">
      <c r="S437" s="74"/>
    </row>
    <row r="438" ht="11.25">
      <c r="S438" s="74"/>
    </row>
    <row r="439" ht="11.25">
      <c r="S439" s="74"/>
    </row>
    <row r="440" ht="11.25">
      <c r="S440" s="74"/>
    </row>
    <row r="441" ht="11.25">
      <c r="S441" s="74"/>
    </row>
    <row r="442" ht="11.25">
      <c r="S442" s="74"/>
    </row>
    <row r="443" ht="11.25">
      <c r="S443" s="74"/>
    </row>
    <row r="444" ht="11.25">
      <c r="S444" s="74"/>
    </row>
    <row r="445" ht="11.25">
      <c r="S445" s="74"/>
    </row>
    <row r="446" ht="11.25">
      <c r="S446" s="74"/>
    </row>
    <row r="447" ht="11.25">
      <c r="S447" s="74"/>
    </row>
    <row r="448" ht="11.25">
      <c r="S448" s="74"/>
    </row>
    <row r="449" ht="11.25">
      <c r="S449" s="74"/>
    </row>
    <row r="450" ht="11.25">
      <c r="S450" s="74"/>
    </row>
    <row r="451" ht="11.25">
      <c r="S451" s="74"/>
    </row>
    <row r="452" ht="11.25">
      <c r="S452" s="74"/>
    </row>
    <row r="453" ht="11.25">
      <c r="S453" s="74"/>
    </row>
    <row r="454" ht="11.25">
      <c r="S454" s="74"/>
    </row>
    <row r="455" ht="11.25">
      <c r="S455" s="74"/>
    </row>
    <row r="456" ht="11.25">
      <c r="S456" s="74"/>
    </row>
    <row r="457" ht="11.25">
      <c r="S457" s="74"/>
    </row>
    <row r="458" ht="11.25">
      <c r="S458" s="74"/>
    </row>
    <row r="459" ht="11.25">
      <c r="S459" s="74"/>
    </row>
    <row r="460" ht="11.25">
      <c r="S460" s="74"/>
    </row>
    <row r="461" ht="11.25">
      <c r="S461" s="74"/>
    </row>
    <row r="462" ht="11.25">
      <c r="S462" s="74"/>
    </row>
    <row r="463" ht="11.25">
      <c r="S463" s="74"/>
    </row>
    <row r="464" ht="11.25">
      <c r="S464" s="74"/>
    </row>
    <row r="465" ht="11.25">
      <c r="S465" s="74"/>
    </row>
    <row r="466" ht="11.25">
      <c r="S466" s="74"/>
    </row>
    <row r="467" ht="11.25">
      <c r="S467" s="74"/>
    </row>
    <row r="468" ht="11.25">
      <c r="S468" s="74"/>
    </row>
    <row r="469" ht="11.25">
      <c r="S469" s="74"/>
    </row>
    <row r="470" ht="11.25">
      <c r="S470" s="74"/>
    </row>
    <row r="471" ht="11.25">
      <c r="S471" s="74"/>
    </row>
    <row r="472" ht="11.25">
      <c r="S472" s="74"/>
    </row>
    <row r="473" ht="11.25">
      <c r="S473" s="74"/>
    </row>
    <row r="474" ht="11.25">
      <c r="S474" s="74"/>
    </row>
    <row r="475" ht="11.25">
      <c r="S475" s="74"/>
    </row>
    <row r="476" ht="11.25">
      <c r="S476" s="74"/>
    </row>
    <row r="477" ht="11.25">
      <c r="S477" s="74"/>
    </row>
    <row r="478" ht="11.25">
      <c r="S478" s="74"/>
    </row>
    <row r="479" ht="11.25">
      <c r="S479" s="74"/>
    </row>
    <row r="480" ht="11.25">
      <c r="S480" s="74"/>
    </row>
    <row r="481" ht="11.25">
      <c r="S481" s="74"/>
    </row>
    <row r="482" ht="11.25">
      <c r="S482" s="74"/>
    </row>
    <row r="483" ht="11.25">
      <c r="S483" s="74"/>
    </row>
    <row r="484" ht="11.25">
      <c r="S484" s="74"/>
    </row>
    <row r="485" ht="11.25">
      <c r="S485" s="74"/>
    </row>
    <row r="486" ht="11.25">
      <c r="S486" s="74"/>
    </row>
    <row r="487" ht="11.25">
      <c r="S487" s="74"/>
    </row>
    <row r="488" ht="11.25">
      <c r="S488" s="74"/>
    </row>
    <row r="489" ht="11.25">
      <c r="S489" s="74"/>
    </row>
    <row r="490" ht="11.25">
      <c r="S490" s="74"/>
    </row>
    <row r="491" ht="11.25">
      <c r="S491" s="74"/>
    </row>
    <row r="492" ht="11.25">
      <c r="S492" s="74"/>
    </row>
    <row r="493" ht="11.25">
      <c r="S493" s="74"/>
    </row>
    <row r="494" ht="11.25">
      <c r="S494" s="74"/>
    </row>
    <row r="495" ht="11.25">
      <c r="S495" s="74"/>
    </row>
    <row r="496" ht="11.25">
      <c r="S496" s="74"/>
    </row>
    <row r="497" ht="11.25">
      <c r="S497" s="74"/>
    </row>
    <row r="498" ht="11.25">
      <c r="S498" s="74"/>
    </row>
    <row r="499" ht="11.25">
      <c r="S499" s="74"/>
    </row>
    <row r="500" ht="11.25">
      <c r="S500" s="74"/>
    </row>
    <row r="501" ht="11.25">
      <c r="S501" s="74"/>
    </row>
    <row r="502" ht="11.25">
      <c r="S502" s="74"/>
    </row>
    <row r="503" ht="11.25">
      <c r="S503" s="74"/>
    </row>
    <row r="504" ht="11.25">
      <c r="S504" s="74"/>
    </row>
    <row r="505" ht="11.25">
      <c r="S505" s="74"/>
    </row>
    <row r="506" ht="11.25">
      <c r="S506" s="74"/>
    </row>
    <row r="507" ht="11.25">
      <c r="S507" s="74"/>
    </row>
    <row r="508" ht="11.25">
      <c r="S508" s="74"/>
    </row>
    <row r="509" ht="11.25">
      <c r="S509" s="74"/>
    </row>
    <row r="510" ht="11.25">
      <c r="S510" s="74"/>
    </row>
    <row r="511" ht="11.25">
      <c r="S511" s="74"/>
    </row>
    <row r="512" ht="11.25">
      <c r="S512" s="74"/>
    </row>
    <row r="513" ht="11.25">
      <c r="S513" s="74"/>
    </row>
    <row r="514" ht="11.25">
      <c r="S514" s="74"/>
    </row>
    <row r="515" ht="11.25">
      <c r="S515" s="74"/>
    </row>
    <row r="516" ht="11.25">
      <c r="S516" s="74"/>
    </row>
    <row r="517" ht="11.25">
      <c r="S517" s="74"/>
    </row>
    <row r="518" ht="11.25">
      <c r="S518" s="74"/>
    </row>
    <row r="519" ht="11.25">
      <c r="S519" s="74"/>
    </row>
    <row r="520" ht="11.25">
      <c r="S520" s="74"/>
    </row>
    <row r="521" ht="11.25">
      <c r="S521" s="74"/>
    </row>
    <row r="522" ht="11.25">
      <c r="S522" s="74"/>
    </row>
    <row r="523" ht="11.25">
      <c r="S523" s="74"/>
    </row>
    <row r="524" ht="11.25">
      <c r="S524" s="74"/>
    </row>
    <row r="525" ht="11.25">
      <c r="S525" s="74"/>
    </row>
    <row r="526" ht="11.25">
      <c r="S526" s="74"/>
    </row>
    <row r="527" ht="11.25">
      <c r="S527" s="74"/>
    </row>
    <row r="528" ht="11.25">
      <c r="S528" s="74"/>
    </row>
    <row r="529" ht="11.25">
      <c r="S529" s="74"/>
    </row>
    <row r="530" ht="11.25">
      <c r="S530" s="74"/>
    </row>
    <row r="531" ht="11.25">
      <c r="S531" s="74"/>
    </row>
    <row r="532" ht="11.25">
      <c r="S532" s="74"/>
    </row>
    <row r="533" ht="11.25">
      <c r="S533" s="74"/>
    </row>
    <row r="534" ht="11.25">
      <c r="S534" s="74"/>
    </row>
    <row r="535" ht="11.25">
      <c r="S535" s="74"/>
    </row>
    <row r="536" ht="11.25">
      <c r="S536" s="74"/>
    </row>
    <row r="537" ht="11.25">
      <c r="S537" s="74"/>
    </row>
    <row r="538" ht="11.25">
      <c r="S538" s="74"/>
    </row>
    <row r="539" ht="11.25">
      <c r="S539" s="74"/>
    </row>
    <row r="540" ht="11.25">
      <c r="S540" s="74"/>
    </row>
    <row r="541" ht="11.25">
      <c r="S541" s="74"/>
    </row>
    <row r="542" ht="11.25">
      <c r="S542" s="74"/>
    </row>
    <row r="543" ht="11.25">
      <c r="S543" s="74"/>
    </row>
    <row r="544" ht="11.25">
      <c r="S544" s="74"/>
    </row>
    <row r="545" ht="11.25">
      <c r="S545" s="74"/>
    </row>
    <row r="546" ht="11.25">
      <c r="S546" s="74"/>
    </row>
    <row r="547" ht="11.25">
      <c r="S547" s="74"/>
    </row>
    <row r="548" ht="11.25">
      <c r="S548" s="74"/>
    </row>
    <row r="549" ht="11.25">
      <c r="S549" s="74"/>
    </row>
    <row r="550" ht="11.25">
      <c r="S550" s="74"/>
    </row>
    <row r="551" ht="11.25">
      <c r="S551" s="74"/>
    </row>
    <row r="552" ht="11.25">
      <c r="S552" s="74"/>
    </row>
    <row r="553" ht="11.25">
      <c r="S553" s="74"/>
    </row>
    <row r="554" ht="11.25">
      <c r="S554" s="74"/>
    </row>
    <row r="555" ht="11.25">
      <c r="S555" s="74"/>
    </row>
    <row r="556" ht="11.25">
      <c r="S556" s="74"/>
    </row>
    <row r="557" ht="11.25">
      <c r="S557" s="74"/>
    </row>
    <row r="558" ht="11.25">
      <c r="S558" s="74"/>
    </row>
    <row r="559" ht="11.25">
      <c r="S559" s="74"/>
    </row>
    <row r="560" ht="11.25">
      <c r="S560" s="74"/>
    </row>
    <row r="561" ht="11.25">
      <c r="S561" s="74"/>
    </row>
    <row r="562" ht="11.25">
      <c r="S562" s="74"/>
    </row>
    <row r="563" ht="11.25">
      <c r="S563" s="74"/>
    </row>
    <row r="564" ht="11.25">
      <c r="S564" s="74"/>
    </row>
    <row r="565" ht="11.25">
      <c r="S565" s="74"/>
    </row>
    <row r="566" ht="11.25">
      <c r="S566" s="74"/>
    </row>
    <row r="567" ht="11.25">
      <c r="S567" s="74"/>
    </row>
    <row r="568" ht="11.25">
      <c r="S568" s="74"/>
    </row>
    <row r="569" ht="11.25">
      <c r="S569" s="74"/>
    </row>
    <row r="570" ht="11.25">
      <c r="S570" s="74"/>
    </row>
    <row r="571" ht="11.25">
      <c r="S571" s="74"/>
    </row>
    <row r="572" ht="11.25">
      <c r="S572" s="74"/>
    </row>
    <row r="573" ht="11.25">
      <c r="S573" s="74"/>
    </row>
    <row r="574" ht="11.25">
      <c r="S574" s="74"/>
    </row>
    <row r="575" ht="11.25">
      <c r="S575" s="74"/>
    </row>
    <row r="576" ht="11.25">
      <c r="S576" s="74"/>
    </row>
    <row r="577" ht="11.25">
      <c r="S577" s="74"/>
    </row>
    <row r="578" ht="11.25">
      <c r="S578" s="74"/>
    </row>
    <row r="579" ht="11.25">
      <c r="S579" s="74"/>
    </row>
    <row r="580" ht="11.25">
      <c r="S580" s="74"/>
    </row>
    <row r="581" ht="11.25">
      <c r="S581" s="74"/>
    </row>
    <row r="582" ht="11.25">
      <c r="S582" s="74"/>
    </row>
    <row r="583" ht="11.25">
      <c r="S583" s="74"/>
    </row>
    <row r="584" ht="11.25">
      <c r="S584" s="74"/>
    </row>
    <row r="585" ht="11.25">
      <c r="S585" s="74"/>
    </row>
    <row r="586" ht="11.25">
      <c r="S586" s="74"/>
    </row>
    <row r="587" ht="11.25">
      <c r="S587" s="74"/>
    </row>
    <row r="588" ht="11.25">
      <c r="S588" s="74"/>
    </row>
    <row r="589" ht="11.25">
      <c r="S589" s="74"/>
    </row>
    <row r="590" ht="11.25">
      <c r="S590" s="74"/>
    </row>
    <row r="591" ht="11.25">
      <c r="S591" s="74"/>
    </row>
    <row r="592" ht="11.25">
      <c r="S592" s="74"/>
    </row>
    <row r="593" ht="11.25">
      <c r="S593" s="74"/>
    </row>
    <row r="594" ht="11.25">
      <c r="S594" s="74"/>
    </row>
    <row r="595" ht="11.25">
      <c r="S595" s="74"/>
    </row>
    <row r="596" ht="11.25">
      <c r="S596" s="74"/>
    </row>
    <row r="597" ht="11.25">
      <c r="S597" s="74"/>
    </row>
    <row r="598" ht="11.25">
      <c r="S598" s="74"/>
    </row>
    <row r="599" ht="11.25">
      <c r="S599" s="74"/>
    </row>
    <row r="600" ht="11.25">
      <c r="S600" s="74"/>
    </row>
    <row r="601" ht="11.25">
      <c r="S601" s="74"/>
    </row>
    <row r="602" ht="11.25">
      <c r="S602" s="74"/>
    </row>
    <row r="603" ht="11.25">
      <c r="S603" s="74"/>
    </row>
    <row r="604" ht="11.25">
      <c r="S604" s="74"/>
    </row>
    <row r="605" ht="11.25">
      <c r="S605" s="74"/>
    </row>
    <row r="606" ht="11.25">
      <c r="S606" s="74"/>
    </row>
    <row r="607" ht="11.25">
      <c r="S607" s="74"/>
    </row>
    <row r="608" ht="11.25">
      <c r="S608" s="74"/>
    </row>
    <row r="609" ht="11.25">
      <c r="S609" s="74"/>
    </row>
    <row r="610" ht="11.25">
      <c r="S610" s="74"/>
    </row>
    <row r="611" ht="11.25">
      <c r="S611" s="74"/>
    </row>
    <row r="612" ht="11.25">
      <c r="S612" s="74"/>
    </row>
    <row r="613" ht="11.25">
      <c r="S613" s="74"/>
    </row>
    <row r="614" ht="11.25">
      <c r="S614" s="74"/>
    </row>
    <row r="615" ht="11.25">
      <c r="S615" s="74"/>
    </row>
    <row r="616" ht="11.25">
      <c r="S616" s="74"/>
    </row>
    <row r="617" ht="11.25">
      <c r="S617" s="74"/>
    </row>
    <row r="618" ht="11.25">
      <c r="S618" s="74"/>
    </row>
    <row r="619" ht="11.25">
      <c r="S619" s="74"/>
    </row>
    <row r="620" ht="11.25">
      <c r="S620" s="74"/>
    </row>
  </sheetData>
  <printOptions/>
  <pageMargins left="0.75" right="0.5" top="0.75" bottom="0.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52:J112"/>
  <sheetViews>
    <sheetView defaultGridColor="0" view="pageBreakPreview" zoomScale="60" colorId="22" workbookViewId="0" topLeftCell="A1">
      <selection activeCell="B4" sqref="B4"/>
    </sheetView>
  </sheetViews>
  <sheetFormatPr defaultColWidth="9.7109375" defaultRowHeight="12"/>
  <cols>
    <col min="1" max="2" width="9.7109375" style="3" customWidth="1"/>
    <col min="3" max="3" width="12.7109375" style="3" customWidth="1"/>
    <col min="4" max="4" width="16.7109375" style="3" customWidth="1"/>
    <col min="5" max="7" width="9.7109375" style="3" customWidth="1"/>
    <col min="8" max="8" width="12.7109375" style="3" customWidth="1"/>
    <col min="9" max="9" width="16.7109375" style="3" customWidth="1"/>
    <col min="10" max="16384" width="9.7109375" style="3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4.5" customHeight="1"/>
    <row r="51" ht="3.75" customHeight="1"/>
    <row r="52" spans="1:10" ht="18.75">
      <c r="A52" s="63" t="s">
        <v>77</v>
      </c>
      <c r="B52" s="63" t="s">
        <v>78</v>
      </c>
      <c r="C52" s="63" t="s">
        <v>79</v>
      </c>
      <c r="D52" s="63" t="s">
        <v>80</v>
      </c>
      <c r="E52" s="63" t="s">
        <v>88</v>
      </c>
      <c r="F52" s="64"/>
      <c r="G52" s="63" t="s">
        <v>78</v>
      </c>
      <c r="H52" s="63" t="s">
        <v>79</v>
      </c>
      <c r="I52" s="63" t="s">
        <v>80</v>
      </c>
      <c r="J52" s="63" t="s">
        <v>81</v>
      </c>
    </row>
    <row r="53" spans="1:10" ht="18.75">
      <c r="A53" s="63"/>
      <c r="B53" s="63"/>
      <c r="C53" s="63" t="s">
        <v>82</v>
      </c>
      <c r="D53" s="63" t="s">
        <v>83</v>
      </c>
      <c r="E53" s="65"/>
      <c r="F53" s="64"/>
      <c r="G53" s="63"/>
      <c r="H53" s="63" t="s">
        <v>82</v>
      </c>
      <c r="I53" s="63" t="s">
        <v>83</v>
      </c>
      <c r="J53" s="63" t="s">
        <v>84</v>
      </c>
    </row>
    <row r="54" spans="1:10" ht="11.25">
      <c r="A54" s="61"/>
      <c r="B54" s="62" t="s">
        <v>85</v>
      </c>
      <c r="C54" s="62"/>
      <c r="D54" s="62"/>
      <c r="E54" s="62"/>
      <c r="F54" s="61"/>
      <c r="G54" s="62" t="s">
        <v>86</v>
      </c>
      <c r="H54" s="62"/>
      <c r="I54" s="62"/>
      <c r="J54" s="62"/>
    </row>
    <row r="55" spans="1:10" ht="11.25">
      <c r="A55" s="66">
        <v>1945</v>
      </c>
      <c r="B55" s="67">
        <v>373</v>
      </c>
      <c r="C55" s="67">
        <v>796</v>
      </c>
      <c r="D55" s="67">
        <v>260</v>
      </c>
      <c r="E55" s="67">
        <v>267</v>
      </c>
      <c r="F55" s="67"/>
      <c r="G55" s="68">
        <f aca="true" t="shared" si="0" ref="G55:G86">B55/1000</f>
        <v>0.373</v>
      </c>
      <c r="H55" s="68">
        <f aca="true" t="shared" si="1" ref="H55:H86">C55/1000</f>
        <v>0.796</v>
      </c>
      <c r="I55" s="68">
        <f aca="true" t="shared" si="2" ref="I55:I86">D55/1000</f>
        <v>0.26</v>
      </c>
      <c r="J55" s="68">
        <f aca="true" t="shared" si="3" ref="J55:J86">E55/1000</f>
        <v>0.267</v>
      </c>
    </row>
    <row r="56" spans="1:10" ht="11.25">
      <c r="A56" s="66">
        <v>1946</v>
      </c>
      <c r="B56" s="67">
        <v>799</v>
      </c>
      <c r="C56" s="67">
        <v>932</v>
      </c>
      <c r="D56" s="67">
        <v>312</v>
      </c>
      <c r="E56" s="67">
        <v>263</v>
      </c>
      <c r="F56" s="67"/>
      <c r="G56" s="68">
        <f t="shared" si="0"/>
        <v>0.799</v>
      </c>
      <c r="H56" s="68">
        <f t="shared" si="1"/>
        <v>0.932</v>
      </c>
      <c r="I56" s="68">
        <f t="shared" si="2"/>
        <v>0.312</v>
      </c>
      <c r="J56" s="68">
        <f t="shared" si="3"/>
        <v>0.263</v>
      </c>
    </row>
    <row r="57" spans="1:10" ht="11.25">
      <c r="A57" s="66">
        <v>1947</v>
      </c>
      <c r="B57" s="67">
        <v>1413</v>
      </c>
      <c r="C57" s="67">
        <v>1081</v>
      </c>
      <c r="D57" s="67">
        <v>372</v>
      </c>
      <c r="E57" s="67">
        <v>260</v>
      </c>
      <c r="F57" s="67"/>
      <c r="G57" s="68">
        <f t="shared" si="0"/>
        <v>1.413</v>
      </c>
      <c r="H57" s="68">
        <f t="shared" si="1"/>
        <v>1.081</v>
      </c>
      <c r="I57" s="68">
        <f t="shared" si="2"/>
        <v>0.372</v>
      </c>
      <c r="J57" s="68">
        <f t="shared" si="3"/>
        <v>0.26</v>
      </c>
    </row>
    <row r="58" spans="1:10" ht="11.25">
      <c r="A58" s="66">
        <v>1948</v>
      </c>
      <c r="B58" s="67">
        <v>1785</v>
      </c>
      <c r="C58" s="67">
        <v>1282</v>
      </c>
      <c r="D58" s="67">
        <v>377</v>
      </c>
      <c r="E58" s="67">
        <v>267</v>
      </c>
      <c r="F58" s="67"/>
      <c r="G58" s="68">
        <f t="shared" si="0"/>
        <v>1.785</v>
      </c>
      <c r="H58" s="68">
        <f t="shared" si="1"/>
        <v>1.282</v>
      </c>
      <c r="I58" s="68">
        <f t="shared" si="2"/>
        <v>0.377</v>
      </c>
      <c r="J58" s="68">
        <f t="shared" si="3"/>
        <v>0.267</v>
      </c>
    </row>
    <row r="59" spans="1:10" ht="11.25">
      <c r="A59" s="66">
        <v>1949</v>
      </c>
      <c r="B59" s="67">
        <v>2147</v>
      </c>
      <c r="C59" s="67">
        <v>1351</v>
      </c>
      <c r="D59" s="67">
        <v>415</v>
      </c>
      <c r="E59" s="67">
        <v>265</v>
      </c>
      <c r="F59" s="67"/>
      <c r="G59" s="68">
        <f t="shared" si="0"/>
        <v>2.147</v>
      </c>
      <c r="H59" s="68">
        <f t="shared" si="1"/>
        <v>1.351</v>
      </c>
      <c r="I59" s="68">
        <f t="shared" si="2"/>
        <v>0.415</v>
      </c>
      <c r="J59" s="68">
        <f t="shared" si="3"/>
        <v>0.265</v>
      </c>
    </row>
    <row r="60" spans="1:10" ht="11.25">
      <c r="A60" s="66">
        <v>1950</v>
      </c>
      <c r="B60" s="67">
        <v>2297</v>
      </c>
      <c r="C60" s="67">
        <v>1423</v>
      </c>
      <c r="D60" s="67">
        <v>435</v>
      </c>
      <c r="E60" s="67">
        <v>316</v>
      </c>
      <c r="F60" s="67"/>
      <c r="G60" s="68">
        <f t="shared" si="0"/>
        <v>2.297</v>
      </c>
      <c r="H60" s="68">
        <f t="shared" si="1"/>
        <v>1.423</v>
      </c>
      <c r="I60" s="68">
        <f t="shared" si="2"/>
        <v>0.435</v>
      </c>
      <c r="J60" s="68">
        <f t="shared" si="3"/>
        <v>0.316</v>
      </c>
    </row>
    <row r="61" spans="1:10" ht="11.25">
      <c r="A61" s="66">
        <v>1951</v>
      </c>
      <c r="B61" s="67">
        <v>2528</v>
      </c>
      <c r="C61" s="67">
        <v>1557</v>
      </c>
      <c r="D61" s="67">
        <v>471</v>
      </c>
      <c r="E61" s="67">
        <v>344</v>
      </c>
      <c r="F61" s="67"/>
      <c r="G61" s="68">
        <f t="shared" si="0"/>
        <v>2.528</v>
      </c>
      <c r="H61" s="68">
        <f t="shared" si="1"/>
        <v>1.557</v>
      </c>
      <c r="I61" s="68">
        <f t="shared" si="2"/>
        <v>0.471</v>
      </c>
      <c r="J61" s="68">
        <f t="shared" si="3"/>
        <v>0.344</v>
      </c>
    </row>
    <row r="62" spans="1:10" ht="11.25">
      <c r="A62" s="66">
        <v>1952</v>
      </c>
      <c r="B62" s="67">
        <v>2886</v>
      </c>
      <c r="C62" s="67">
        <v>1652</v>
      </c>
      <c r="D62" s="67">
        <v>513</v>
      </c>
      <c r="E62" s="67">
        <v>339</v>
      </c>
      <c r="F62" s="67"/>
      <c r="G62" s="68">
        <f t="shared" si="0"/>
        <v>2.886</v>
      </c>
      <c r="H62" s="68">
        <f t="shared" si="1"/>
        <v>1.652</v>
      </c>
      <c r="I62" s="68">
        <f t="shared" si="2"/>
        <v>0.513</v>
      </c>
      <c r="J62" s="68">
        <f t="shared" si="3"/>
        <v>0.339</v>
      </c>
    </row>
    <row r="63" spans="1:10" ht="11.25">
      <c r="A63" s="66">
        <v>1953</v>
      </c>
      <c r="B63" s="67">
        <v>3325</v>
      </c>
      <c r="C63" s="67">
        <v>1734</v>
      </c>
      <c r="D63" s="67">
        <v>562</v>
      </c>
      <c r="E63" s="67">
        <v>348</v>
      </c>
      <c r="F63" s="67"/>
      <c r="G63" s="68">
        <f t="shared" si="0"/>
        <v>3.325</v>
      </c>
      <c r="H63" s="68">
        <f t="shared" si="1"/>
        <v>1.734</v>
      </c>
      <c r="I63" s="68">
        <f t="shared" si="2"/>
        <v>0.562</v>
      </c>
      <c r="J63" s="68">
        <f t="shared" si="3"/>
        <v>0.348</v>
      </c>
    </row>
    <row r="64" spans="1:10" ht="11.25">
      <c r="A64" s="66">
        <v>1954</v>
      </c>
      <c r="B64" s="67">
        <v>4110</v>
      </c>
      <c r="C64" s="67">
        <v>1804</v>
      </c>
      <c r="D64" s="67">
        <v>666</v>
      </c>
      <c r="E64" s="67">
        <v>406</v>
      </c>
      <c r="F64" s="67"/>
      <c r="G64" s="68">
        <f t="shared" si="0"/>
        <v>4.11</v>
      </c>
      <c r="H64" s="68">
        <f t="shared" si="1"/>
        <v>1.804</v>
      </c>
      <c r="I64" s="68">
        <f t="shared" si="2"/>
        <v>0.666</v>
      </c>
      <c r="J64" s="68">
        <f t="shared" si="3"/>
        <v>0.406</v>
      </c>
    </row>
    <row r="65" spans="1:10" ht="11.25">
      <c r="A65" s="66">
        <v>1955</v>
      </c>
      <c r="B65" s="67">
        <v>4334</v>
      </c>
      <c r="C65" s="67">
        <v>1881</v>
      </c>
      <c r="D65" s="67">
        <v>726</v>
      </c>
      <c r="E65" s="67">
        <v>414</v>
      </c>
      <c r="F65" s="67"/>
      <c r="G65" s="68">
        <f t="shared" si="0"/>
        <v>4.334</v>
      </c>
      <c r="H65" s="68">
        <f t="shared" si="1"/>
        <v>1.881</v>
      </c>
      <c r="I65" s="68">
        <f t="shared" si="2"/>
        <v>0.726</v>
      </c>
      <c r="J65" s="68">
        <f t="shared" si="3"/>
        <v>0.414</v>
      </c>
    </row>
    <row r="66" spans="1:10" ht="11.25">
      <c r="A66" s="66">
        <v>1956</v>
      </c>
      <c r="B66" s="67">
        <v>5015</v>
      </c>
      <c r="C66" s="67">
        <v>2089</v>
      </c>
      <c r="D66" s="67">
        <v>834</v>
      </c>
      <c r="E66" s="67">
        <v>416</v>
      </c>
      <c r="F66" s="67"/>
      <c r="G66" s="68">
        <f t="shared" si="0"/>
        <v>5.015</v>
      </c>
      <c r="H66" s="68">
        <f t="shared" si="1"/>
        <v>2.089</v>
      </c>
      <c r="I66" s="68">
        <f t="shared" si="2"/>
        <v>0.834</v>
      </c>
      <c r="J66" s="68">
        <f t="shared" si="3"/>
        <v>0.416</v>
      </c>
    </row>
    <row r="67" spans="1:10" ht="11.25">
      <c r="A67" s="66">
        <v>1957</v>
      </c>
      <c r="B67" s="67">
        <v>5654</v>
      </c>
      <c r="C67" s="67">
        <v>2205</v>
      </c>
      <c r="D67" s="67">
        <v>945</v>
      </c>
      <c r="E67" s="67">
        <v>529</v>
      </c>
      <c r="F67" s="67"/>
      <c r="G67" s="68">
        <f t="shared" si="0"/>
        <v>5.654</v>
      </c>
      <c r="H67" s="68">
        <f t="shared" si="1"/>
        <v>2.205</v>
      </c>
      <c r="I67" s="68">
        <f t="shared" si="2"/>
        <v>0.945</v>
      </c>
      <c r="J67" s="68">
        <f t="shared" si="3"/>
        <v>0.529</v>
      </c>
    </row>
    <row r="68" spans="1:10" ht="11.25">
      <c r="A68" s="66">
        <v>1958</v>
      </c>
      <c r="B68" s="67">
        <v>6348</v>
      </c>
      <c r="C68" s="67">
        <v>2369</v>
      </c>
      <c r="D68" s="67">
        <v>1076</v>
      </c>
      <c r="E68" s="67">
        <v>543</v>
      </c>
      <c r="F68" s="67"/>
      <c r="G68" s="68">
        <f t="shared" si="0"/>
        <v>6.348</v>
      </c>
      <c r="H68" s="68">
        <f t="shared" si="1"/>
        <v>2.369</v>
      </c>
      <c r="I68" s="68">
        <f t="shared" si="2"/>
        <v>1.076</v>
      </c>
      <c r="J68" s="68">
        <f t="shared" si="3"/>
        <v>0.543</v>
      </c>
    </row>
    <row r="69" spans="1:10" ht="11.25">
      <c r="A69" s="66">
        <v>1959</v>
      </c>
      <c r="B69" s="67">
        <v>6657</v>
      </c>
      <c r="C69" s="67">
        <v>2481</v>
      </c>
      <c r="D69" s="67">
        <v>1139</v>
      </c>
      <c r="E69" s="67">
        <v>609</v>
      </c>
      <c r="F69" s="67"/>
      <c r="G69" s="68">
        <f t="shared" si="0"/>
        <v>6.657</v>
      </c>
      <c r="H69" s="68">
        <f t="shared" si="1"/>
        <v>2.481</v>
      </c>
      <c r="I69" s="68">
        <f t="shared" si="2"/>
        <v>1.139</v>
      </c>
      <c r="J69" s="68">
        <f t="shared" si="3"/>
        <v>0.609</v>
      </c>
    </row>
    <row r="70" spans="1:10" ht="11.25">
      <c r="A70" s="66">
        <v>1960</v>
      </c>
      <c r="B70" s="67">
        <v>6290</v>
      </c>
      <c r="C70" s="67">
        <v>2640</v>
      </c>
      <c r="D70" s="67">
        <v>1231</v>
      </c>
      <c r="E70" s="67">
        <v>601</v>
      </c>
      <c r="F70" s="67"/>
      <c r="G70" s="68">
        <f t="shared" si="0"/>
        <v>6.29</v>
      </c>
      <c r="H70" s="68">
        <f t="shared" si="1"/>
        <v>2.64</v>
      </c>
      <c r="I70" s="68">
        <f t="shared" si="2"/>
        <v>1.231</v>
      </c>
      <c r="J70" s="68">
        <f t="shared" si="3"/>
        <v>0.601</v>
      </c>
    </row>
    <row r="71" spans="1:10" ht="11.25">
      <c r="A71" s="66">
        <v>1961</v>
      </c>
      <c r="B71" s="67">
        <v>6800</v>
      </c>
      <c r="C71" s="67">
        <v>2728</v>
      </c>
      <c r="D71" s="67">
        <v>1299</v>
      </c>
      <c r="E71" s="67">
        <v>665</v>
      </c>
      <c r="F71" s="67"/>
      <c r="G71" s="68">
        <f t="shared" si="0"/>
        <v>6.8</v>
      </c>
      <c r="H71" s="68">
        <f t="shared" si="1"/>
        <v>2.728</v>
      </c>
      <c r="I71" s="68">
        <f t="shared" si="2"/>
        <v>1.299</v>
      </c>
      <c r="J71" s="68">
        <f t="shared" si="3"/>
        <v>0.665</v>
      </c>
    </row>
    <row r="72" spans="1:10" ht="11.25">
      <c r="A72" s="66">
        <v>1962</v>
      </c>
      <c r="B72" s="67">
        <v>7386</v>
      </c>
      <c r="C72" s="67">
        <v>2839</v>
      </c>
      <c r="D72" s="67">
        <v>1398</v>
      </c>
      <c r="E72" s="67">
        <v>679</v>
      </c>
      <c r="F72" s="67"/>
      <c r="G72" s="68">
        <f t="shared" si="0"/>
        <v>7.386</v>
      </c>
      <c r="H72" s="68">
        <f t="shared" si="1"/>
        <v>2.839</v>
      </c>
      <c r="I72" s="68">
        <f t="shared" si="2"/>
        <v>1.398</v>
      </c>
      <c r="J72" s="68">
        <f t="shared" si="3"/>
        <v>0.679</v>
      </c>
    </row>
    <row r="73" spans="1:10" ht="11.25">
      <c r="A73" s="66">
        <v>1963</v>
      </c>
      <c r="B73" s="67">
        <v>7893</v>
      </c>
      <c r="C73" s="67">
        <v>2918</v>
      </c>
      <c r="D73" s="67">
        <v>1509</v>
      </c>
      <c r="E73" s="67">
        <v>732</v>
      </c>
      <c r="F73" s="67"/>
      <c r="G73" s="68">
        <f t="shared" si="0"/>
        <v>7.893</v>
      </c>
      <c r="H73" s="68">
        <f t="shared" si="1"/>
        <v>2.918</v>
      </c>
      <c r="I73" s="68">
        <f t="shared" si="2"/>
        <v>1.509</v>
      </c>
      <c r="J73" s="68">
        <f t="shared" si="3"/>
        <v>0.732</v>
      </c>
    </row>
    <row r="74" spans="1:10" ht="11.25">
      <c r="A74" s="66">
        <v>1964</v>
      </c>
      <c r="B74" s="67">
        <v>8252</v>
      </c>
      <c r="C74" s="67">
        <v>3060</v>
      </c>
      <c r="D74" s="67">
        <v>1673</v>
      </c>
      <c r="E74" s="67">
        <v>752</v>
      </c>
      <c r="F74" s="67"/>
      <c r="G74" s="68">
        <f t="shared" si="0"/>
        <v>8.252</v>
      </c>
      <c r="H74" s="68">
        <f t="shared" si="1"/>
        <v>3.06</v>
      </c>
      <c r="I74" s="68">
        <f t="shared" si="2"/>
        <v>1.673</v>
      </c>
      <c r="J74" s="68">
        <f t="shared" si="3"/>
        <v>0.752</v>
      </c>
    </row>
    <row r="75" spans="1:10" ht="11.25">
      <c r="A75" s="66">
        <v>1965</v>
      </c>
      <c r="B75" s="67">
        <v>8368</v>
      </c>
      <c r="C75" s="67">
        <v>3289</v>
      </c>
      <c r="D75" s="67">
        <v>1799</v>
      </c>
      <c r="E75" s="67">
        <v>855</v>
      </c>
      <c r="F75" s="67"/>
      <c r="G75" s="68">
        <f t="shared" si="0"/>
        <v>8.368</v>
      </c>
      <c r="H75" s="68">
        <f t="shared" si="1"/>
        <v>3.289</v>
      </c>
      <c r="I75" s="68">
        <f t="shared" si="2"/>
        <v>1.799</v>
      </c>
      <c r="J75" s="68">
        <f t="shared" si="3"/>
        <v>0.855</v>
      </c>
    </row>
    <row r="76" spans="1:10" ht="11.25">
      <c r="A76" s="66">
        <v>1966</v>
      </c>
      <c r="B76" s="67">
        <v>9246</v>
      </c>
      <c r="C76" s="67">
        <v>3517</v>
      </c>
      <c r="D76" s="67">
        <v>2020</v>
      </c>
      <c r="E76" s="67">
        <v>915</v>
      </c>
      <c r="F76" s="67"/>
      <c r="G76" s="68">
        <f t="shared" si="0"/>
        <v>9.246</v>
      </c>
      <c r="H76" s="68">
        <f t="shared" si="1"/>
        <v>3.517</v>
      </c>
      <c r="I76" s="68">
        <f t="shared" si="2"/>
        <v>2.02</v>
      </c>
      <c r="J76" s="68">
        <f t="shared" si="3"/>
        <v>0.915</v>
      </c>
    </row>
    <row r="77" spans="1:10" ht="11.25">
      <c r="A77" s="66">
        <v>1967</v>
      </c>
      <c r="B77" s="67">
        <v>9661</v>
      </c>
      <c r="C77" s="67">
        <v>3772</v>
      </c>
      <c r="D77" s="67">
        <v>2271</v>
      </c>
      <c r="E77" s="67">
        <v>965</v>
      </c>
      <c r="F77" s="67"/>
      <c r="G77" s="68">
        <f t="shared" si="0"/>
        <v>9.661</v>
      </c>
      <c r="H77" s="68">
        <f t="shared" si="1"/>
        <v>3.772</v>
      </c>
      <c r="I77" s="68">
        <f t="shared" si="2"/>
        <v>2.271</v>
      </c>
      <c r="J77" s="68">
        <f t="shared" si="3"/>
        <v>0.965</v>
      </c>
    </row>
    <row r="78" spans="1:10" ht="11.25">
      <c r="A78" s="66">
        <v>1968</v>
      </c>
      <c r="B78" s="67">
        <v>10346</v>
      </c>
      <c r="C78" s="67">
        <v>4003</v>
      </c>
      <c r="D78" s="67">
        <v>2513</v>
      </c>
      <c r="E78" s="67">
        <v>1071</v>
      </c>
      <c r="F78" s="67"/>
      <c r="G78" s="68">
        <f t="shared" si="0"/>
        <v>10.346</v>
      </c>
      <c r="H78" s="68">
        <f t="shared" si="1"/>
        <v>4.003</v>
      </c>
      <c r="I78" s="68">
        <f t="shared" si="2"/>
        <v>2.513</v>
      </c>
      <c r="J78" s="68">
        <f t="shared" si="3"/>
        <v>1.071</v>
      </c>
    </row>
    <row r="79" spans="1:10" ht="11.25">
      <c r="A79" s="66">
        <v>1969</v>
      </c>
      <c r="B79" s="67">
        <v>10373</v>
      </c>
      <c r="C79" s="67">
        <v>4331</v>
      </c>
      <c r="D79" s="67">
        <v>2900</v>
      </c>
      <c r="E79" s="67">
        <v>1170</v>
      </c>
      <c r="F79" s="67"/>
      <c r="G79" s="68">
        <f t="shared" si="0"/>
        <v>10.373</v>
      </c>
      <c r="H79" s="68">
        <f t="shared" si="1"/>
        <v>4.331</v>
      </c>
      <c r="I79" s="68">
        <f t="shared" si="2"/>
        <v>2.9</v>
      </c>
      <c r="J79" s="68">
        <f t="shared" si="3"/>
        <v>1.17</v>
      </c>
    </row>
    <row r="80" spans="1:10" ht="11.25">
      <c r="A80" s="66">
        <v>1970</v>
      </c>
      <c r="B80" s="67">
        <v>11575</v>
      </c>
      <c r="C80" s="67">
        <v>4720</v>
      </c>
      <c r="D80" s="67">
        <v>3288</v>
      </c>
      <c r="E80" s="67">
        <v>1252</v>
      </c>
      <c r="F80" s="67"/>
      <c r="G80" s="68">
        <f t="shared" si="0"/>
        <v>11.575</v>
      </c>
      <c r="H80" s="68">
        <f t="shared" si="1"/>
        <v>4.72</v>
      </c>
      <c r="I80" s="68">
        <f t="shared" si="2"/>
        <v>3.288</v>
      </c>
      <c r="J80" s="68">
        <f t="shared" si="3"/>
        <v>1.252</v>
      </c>
    </row>
    <row r="81" spans="1:10" ht="11.25">
      <c r="A81" s="66">
        <v>1971</v>
      </c>
      <c r="B81" s="67">
        <v>12306</v>
      </c>
      <c r="C81" s="67">
        <v>5114</v>
      </c>
      <c r="D81" s="67">
        <v>3779</v>
      </c>
      <c r="E81" s="67">
        <v>1281</v>
      </c>
      <c r="F81" s="67"/>
      <c r="G81" s="68">
        <f t="shared" si="0"/>
        <v>12.306</v>
      </c>
      <c r="H81" s="68">
        <f t="shared" si="1"/>
        <v>5.114</v>
      </c>
      <c r="I81" s="68">
        <f t="shared" si="2"/>
        <v>3.779</v>
      </c>
      <c r="J81" s="68">
        <f t="shared" si="3"/>
        <v>1.281</v>
      </c>
    </row>
    <row r="82" spans="1:10" ht="11.25">
      <c r="A82" s="66">
        <v>1972</v>
      </c>
      <c r="B82" s="67">
        <v>12275</v>
      </c>
      <c r="C82" s="67">
        <v>5433</v>
      </c>
      <c r="D82" s="67">
        <v>4221</v>
      </c>
      <c r="E82" s="67">
        <v>1270</v>
      </c>
      <c r="F82" s="67"/>
      <c r="G82" s="68">
        <f t="shared" si="0"/>
        <v>12.275</v>
      </c>
      <c r="H82" s="68">
        <f t="shared" si="1"/>
        <v>5.433</v>
      </c>
      <c r="I82" s="68">
        <f t="shared" si="2"/>
        <v>4.221</v>
      </c>
      <c r="J82" s="68">
        <f t="shared" si="3"/>
        <v>1.27</v>
      </c>
    </row>
    <row r="83" spans="1:10" ht="11.25">
      <c r="A83" s="66">
        <v>1973</v>
      </c>
      <c r="B83" s="67">
        <v>12165</v>
      </c>
      <c r="C83" s="67">
        <v>5949</v>
      </c>
      <c r="D83" s="67">
        <v>4674</v>
      </c>
      <c r="E83" s="67">
        <v>1405</v>
      </c>
      <c r="F83" s="67"/>
      <c r="G83" s="68">
        <f t="shared" si="0"/>
        <v>12.165</v>
      </c>
      <c r="H83" s="68">
        <f t="shared" si="1"/>
        <v>5.949</v>
      </c>
      <c r="I83" s="68">
        <f t="shared" si="2"/>
        <v>4.674</v>
      </c>
      <c r="J83" s="68">
        <f t="shared" si="3"/>
        <v>1.405</v>
      </c>
    </row>
    <row r="84" spans="1:10" ht="11.25">
      <c r="A84" s="66">
        <v>1974</v>
      </c>
      <c r="B84" s="67">
        <v>13102</v>
      </c>
      <c r="C84" s="67">
        <v>6573</v>
      </c>
      <c r="D84" s="67">
        <v>4997</v>
      </c>
      <c r="E84" s="67">
        <v>1445</v>
      </c>
      <c r="F84" s="67"/>
      <c r="G84" s="68">
        <f t="shared" si="0"/>
        <v>13.102</v>
      </c>
      <c r="H84" s="68">
        <f t="shared" si="1"/>
        <v>6.573</v>
      </c>
      <c r="I84" s="68">
        <f t="shared" si="2"/>
        <v>4.997</v>
      </c>
      <c r="J84" s="68">
        <f t="shared" si="3"/>
        <v>1.445</v>
      </c>
    </row>
    <row r="85" spans="1:10" ht="11.25">
      <c r="A85" s="66">
        <v>1975</v>
      </c>
      <c r="B85" s="67">
        <v>14398</v>
      </c>
      <c r="C85" s="67">
        <v>7286</v>
      </c>
      <c r="D85" s="67">
        <v>5523</v>
      </c>
      <c r="E85" s="67">
        <v>1492</v>
      </c>
      <c r="F85" s="67"/>
      <c r="G85" s="68">
        <f t="shared" si="0"/>
        <v>14.398</v>
      </c>
      <c r="H85" s="68">
        <f t="shared" si="1"/>
        <v>7.286</v>
      </c>
      <c r="I85" s="68">
        <f t="shared" si="2"/>
        <v>5.523</v>
      </c>
      <c r="J85" s="68">
        <f t="shared" si="3"/>
        <v>1.492</v>
      </c>
    </row>
    <row r="86" spans="1:10" ht="11.25">
      <c r="A86" s="66">
        <v>1976</v>
      </c>
      <c r="B86" s="67">
        <v>13927</v>
      </c>
      <c r="C86" s="67">
        <v>7735</v>
      </c>
      <c r="D86" s="67">
        <v>6076</v>
      </c>
      <c r="E86" s="67">
        <v>1567</v>
      </c>
      <c r="F86" s="67"/>
      <c r="G86" s="68">
        <f t="shared" si="0"/>
        <v>13.927</v>
      </c>
      <c r="H86" s="68">
        <f t="shared" si="1"/>
        <v>7.735</v>
      </c>
      <c r="I86" s="68">
        <f t="shared" si="2"/>
        <v>6.076</v>
      </c>
      <c r="J86" s="68">
        <f t="shared" si="3"/>
        <v>1.567</v>
      </c>
    </row>
    <row r="87" spans="1:10" ht="11.25">
      <c r="A87" s="66">
        <v>1977</v>
      </c>
      <c r="B87" s="67">
        <v>13079</v>
      </c>
      <c r="C87" s="67">
        <v>8612</v>
      </c>
      <c r="D87" s="67">
        <v>6493</v>
      </c>
      <c r="E87" s="67">
        <v>1281</v>
      </c>
      <c r="F87" s="67"/>
      <c r="G87" s="68">
        <f aca="true" t="shared" si="4" ref="G87:G110">B87/1000</f>
        <v>13.079</v>
      </c>
      <c r="H87" s="68">
        <f aca="true" t="shared" si="5" ref="H87:H110">C87/1000</f>
        <v>8.612</v>
      </c>
      <c r="I87" s="68">
        <f aca="true" t="shared" si="6" ref="I87:I110">D87/1000</f>
        <v>6.493</v>
      </c>
      <c r="J87" s="68">
        <f aca="true" t="shared" si="7" ref="J87:J110">E87/1000</f>
        <v>1.281</v>
      </c>
    </row>
    <row r="88" spans="1:10" ht="11.25">
      <c r="A88" s="66">
        <v>1978</v>
      </c>
      <c r="B88" s="67">
        <v>14938</v>
      </c>
      <c r="C88" s="67">
        <v>9785</v>
      </c>
      <c r="D88" s="67">
        <v>7118</v>
      </c>
      <c r="E88" s="67">
        <v>1368</v>
      </c>
      <c r="F88" s="67"/>
      <c r="G88" s="68">
        <f t="shared" si="4"/>
        <v>14.938</v>
      </c>
      <c r="H88" s="68">
        <f t="shared" si="5"/>
        <v>9.785</v>
      </c>
      <c r="I88" s="68">
        <f t="shared" si="6"/>
        <v>7.118</v>
      </c>
      <c r="J88" s="68">
        <f t="shared" si="7"/>
        <v>1.368</v>
      </c>
    </row>
    <row r="89" spans="1:10" ht="11.25">
      <c r="A89" s="66">
        <v>1979</v>
      </c>
      <c r="B89" s="67">
        <v>17612</v>
      </c>
      <c r="C89" s="67">
        <v>10571</v>
      </c>
      <c r="D89" s="67">
        <v>7510</v>
      </c>
      <c r="E89" s="67">
        <v>1425</v>
      </c>
      <c r="F89" s="67"/>
      <c r="G89" s="68">
        <f t="shared" si="4"/>
        <v>17.612</v>
      </c>
      <c r="H89" s="68">
        <f t="shared" si="5"/>
        <v>10.571</v>
      </c>
      <c r="I89" s="68">
        <f t="shared" si="6"/>
        <v>7.51</v>
      </c>
      <c r="J89" s="68">
        <f t="shared" si="7"/>
        <v>1.425</v>
      </c>
    </row>
    <row r="90" spans="1:10" ht="11.25">
      <c r="A90" s="66">
        <v>1980</v>
      </c>
      <c r="B90" s="67">
        <v>20337</v>
      </c>
      <c r="C90" s="67">
        <v>11445</v>
      </c>
      <c r="D90" s="67">
        <v>8302</v>
      </c>
      <c r="E90" s="67">
        <v>1456</v>
      </c>
      <c r="F90" s="67"/>
      <c r="G90" s="68">
        <f t="shared" si="4"/>
        <v>20.337</v>
      </c>
      <c r="H90" s="68">
        <f t="shared" si="5"/>
        <v>11.445</v>
      </c>
      <c r="I90" s="68">
        <f t="shared" si="6"/>
        <v>8.302</v>
      </c>
      <c r="J90" s="68">
        <f t="shared" si="7"/>
        <v>1.456</v>
      </c>
    </row>
    <row r="91" spans="1:10" ht="11.25">
      <c r="A91" s="66">
        <v>1981</v>
      </c>
      <c r="B91" s="67">
        <v>19734</v>
      </c>
      <c r="C91" s="67">
        <v>12165</v>
      </c>
      <c r="D91" s="67">
        <v>8525</v>
      </c>
      <c r="E91" s="67">
        <v>1202</v>
      </c>
      <c r="F91" s="67"/>
      <c r="G91" s="68">
        <f t="shared" si="4"/>
        <v>19.734</v>
      </c>
      <c r="H91" s="68">
        <f t="shared" si="5"/>
        <v>12.165</v>
      </c>
      <c r="I91" s="68">
        <f t="shared" si="6"/>
        <v>8.525</v>
      </c>
      <c r="J91" s="68">
        <f t="shared" si="7"/>
        <v>1.202</v>
      </c>
    </row>
    <row r="92" spans="1:10" ht="11.25">
      <c r="A92" s="66">
        <v>1982</v>
      </c>
      <c r="B92" s="67">
        <v>19052</v>
      </c>
      <c r="C92" s="67">
        <v>13319</v>
      </c>
      <c r="D92" s="67">
        <v>8910</v>
      </c>
      <c r="E92" s="67">
        <v>1690</v>
      </c>
      <c r="F92" s="67"/>
      <c r="G92" s="68">
        <f t="shared" si="4"/>
        <v>19.052</v>
      </c>
      <c r="H92" s="68">
        <f t="shared" si="5"/>
        <v>13.319</v>
      </c>
      <c r="I92" s="68">
        <f t="shared" si="6"/>
        <v>8.91</v>
      </c>
      <c r="J92" s="68">
        <f t="shared" si="7"/>
        <v>1.69</v>
      </c>
    </row>
    <row r="93" spans="1:10" ht="11.25">
      <c r="A93" s="66">
        <v>1983</v>
      </c>
      <c r="B93" s="67">
        <v>20224</v>
      </c>
      <c r="C93" s="67">
        <v>14240</v>
      </c>
      <c r="D93" s="67">
        <v>9528</v>
      </c>
      <c r="E93" s="67">
        <v>1872</v>
      </c>
      <c r="F93" s="67"/>
      <c r="G93" s="68">
        <f t="shared" si="4"/>
        <v>20.224</v>
      </c>
      <c r="H93" s="68">
        <f t="shared" si="5"/>
        <v>14.24</v>
      </c>
      <c r="I93" s="68">
        <f t="shared" si="6"/>
        <v>9.528</v>
      </c>
      <c r="J93" s="68">
        <f t="shared" si="7"/>
        <v>1.872</v>
      </c>
    </row>
    <row r="94" spans="1:10" ht="11.25">
      <c r="A94" s="66">
        <v>1984</v>
      </c>
      <c r="B94" s="67">
        <v>23123</v>
      </c>
      <c r="C94" s="67">
        <v>15008</v>
      </c>
      <c r="D94" s="67">
        <v>10182</v>
      </c>
      <c r="E94" s="67">
        <v>1641</v>
      </c>
      <c r="F94" s="67"/>
      <c r="G94" s="68">
        <f t="shared" si="4"/>
        <v>23.123</v>
      </c>
      <c r="H94" s="68">
        <f t="shared" si="5"/>
        <v>15.008</v>
      </c>
      <c r="I94" s="68">
        <f t="shared" si="6"/>
        <v>10.182</v>
      </c>
      <c r="J94" s="68">
        <f t="shared" si="7"/>
        <v>1.641</v>
      </c>
    </row>
    <row r="95" spans="1:10" ht="11.25">
      <c r="A95" s="66">
        <v>1985</v>
      </c>
      <c r="B95" s="67">
        <v>26647</v>
      </c>
      <c r="C95" s="67">
        <v>16589</v>
      </c>
      <c r="D95" s="67">
        <v>11563</v>
      </c>
      <c r="E95" s="67">
        <v>2148</v>
      </c>
      <c r="F95" s="67"/>
      <c r="G95" s="68">
        <f t="shared" si="4"/>
        <v>26.647</v>
      </c>
      <c r="H95" s="68">
        <f t="shared" si="5"/>
        <v>16.589</v>
      </c>
      <c r="I95" s="68">
        <f t="shared" si="6"/>
        <v>11.563</v>
      </c>
      <c r="J95" s="68">
        <f t="shared" si="7"/>
        <v>2.148</v>
      </c>
    </row>
    <row r="96" spans="1:10" ht="11.25">
      <c r="A96" s="66">
        <v>1986</v>
      </c>
      <c r="B96" s="67">
        <v>29232</v>
      </c>
      <c r="C96" s="67">
        <v>17643</v>
      </c>
      <c r="D96" s="67">
        <v>12731</v>
      </c>
      <c r="E96" s="67">
        <v>2505</v>
      </c>
      <c r="F96" s="67"/>
      <c r="G96" s="68">
        <f t="shared" si="4"/>
        <v>29.232</v>
      </c>
      <c r="H96" s="68">
        <f t="shared" si="5"/>
        <v>17.643</v>
      </c>
      <c r="I96" s="68">
        <f t="shared" si="6"/>
        <v>12.731</v>
      </c>
      <c r="J96" s="68">
        <f t="shared" si="7"/>
        <v>2.505</v>
      </c>
    </row>
    <row r="97" spans="1:10" ht="11.25">
      <c r="A97" s="66">
        <v>1987</v>
      </c>
      <c r="B97" s="67">
        <v>30740</v>
      </c>
      <c r="C97" s="67">
        <v>18152</v>
      </c>
      <c r="D97" s="67">
        <v>13723</v>
      </c>
      <c r="E97" s="67">
        <v>2788</v>
      </c>
      <c r="F97" s="67"/>
      <c r="G97" s="68">
        <f t="shared" si="4"/>
        <v>30.74</v>
      </c>
      <c r="H97" s="68">
        <f t="shared" si="5"/>
        <v>18.152</v>
      </c>
      <c r="I97" s="68">
        <f t="shared" si="6"/>
        <v>13.723</v>
      </c>
      <c r="J97" s="68">
        <f t="shared" si="7"/>
        <v>2.788</v>
      </c>
    </row>
    <row r="98" spans="1:10" ht="11.25">
      <c r="A98" s="66">
        <v>1988</v>
      </c>
      <c r="B98" s="67">
        <v>32956</v>
      </c>
      <c r="C98" s="67">
        <v>19109</v>
      </c>
      <c r="D98" s="67">
        <v>13751</v>
      </c>
      <c r="E98" s="67">
        <v>2682</v>
      </c>
      <c r="F98" s="67"/>
      <c r="G98" s="68">
        <f t="shared" si="4"/>
        <v>32.956</v>
      </c>
      <c r="H98" s="68">
        <f t="shared" si="5"/>
        <v>19.109</v>
      </c>
      <c r="I98" s="68">
        <f t="shared" si="6"/>
        <v>13.751</v>
      </c>
      <c r="J98" s="68">
        <f t="shared" si="7"/>
        <v>2.682</v>
      </c>
    </row>
    <row r="99" spans="1:10" ht="11.25">
      <c r="A99" s="66">
        <v>1989</v>
      </c>
      <c r="B99" s="67">
        <v>33144</v>
      </c>
      <c r="C99" s="67">
        <v>18952</v>
      </c>
      <c r="D99" s="67">
        <v>15155</v>
      </c>
      <c r="E99" s="67">
        <v>2825</v>
      </c>
      <c r="F99" s="67"/>
      <c r="G99" s="68">
        <f t="shared" si="4"/>
        <v>33.144</v>
      </c>
      <c r="H99" s="68">
        <f t="shared" si="5"/>
        <v>18.952</v>
      </c>
      <c r="I99" s="68">
        <f t="shared" si="6"/>
        <v>15.155</v>
      </c>
      <c r="J99" s="68">
        <f t="shared" si="7"/>
        <v>2.825</v>
      </c>
    </row>
    <row r="100" spans="1:10" ht="11.25">
      <c r="A100" s="66">
        <v>1990</v>
      </c>
      <c r="B100" s="67">
        <v>35151</v>
      </c>
      <c r="C100" s="67">
        <v>20365</v>
      </c>
      <c r="D100" s="67">
        <v>16941</v>
      </c>
      <c r="E100" s="67">
        <v>3205</v>
      </c>
      <c r="F100" s="67"/>
      <c r="G100" s="68">
        <f t="shared" si="4"/>
        <v>35.151</v>
      </c>
      <c r="H100" s="68">
        <f t="shared" si="5"/>
        <v>20.365</v>
      </c>
      <c r="I100" s="68">
        <f t="shared" si="6"/>
        <v>16.941</v>
      </c>
      <c r="J100" s="68">
        <f t="shared" si="7"/>
        <v>3.205</v>
      </c>
    </row>
    <row r="101" spans="1:10" ht="11.25">
      <c r="A101" s="66">
        <v>1991</v>
      </c>
      <c r="B101" s="67">
        <v>36154</v>
      </c>
      <c r="C101" s="67">
        <v>20382</v>
      </c>
      <c r="D101" s="67">
        <v>17914</v>
      </c>
      <c r="E101" s="67">
        <v>3282</v>
      </c>
      <c r="F101" s="67"/>
      <c r="G101" s="68">
        <f t="shared" si="4"/>
        <v>36.154</v>
      </c>
      <c r="H101" s="68">
        <f t="shared" si="5"/>
        <v>20.382</v>
      </c>
      <c r="I101" s="68">
        <f t="shared" si="6"/>
        <v>17.914</v>
      </c>
      <c r="J101" s="68">
        <f t="shared" si="7"/>
        <v>3.282</v>
      </c>
    </row>
    <row r="102" spans="1:10" ht="11.25">
      <c r="A102" s="66">
        <v>1992</v>
      </c>
      <c r="B102" s="67">
        <v>37812</v>
      </c>
      <c r="C102" s="67">
        <v>21542</v>
      </c>
      <c r="D102" s="67">
        <v>18550</v>
      </c>
      <c r="E102" s="67">
        <v>3466</v>
      </c>
      <c r="F102" s="67"/>
      <c r="G102" s="68">
        <f t="shared" si="4"/>
        <v>37.812</v>
      </c>
      <c r="H102" s="68">
        <f t="shared" si="5"/>
        <v>21.542</v>
      </c>
      <c r="I102" s="68">
        <f t="shared" si="6"/>
        <v>18.55</v>
      </c>
      <c r="J102" s="68">
        <f t="shared" si="7"/>
        <v>3.466</v>
      </c>
    </row>
    <row r="103" spans="1:10" ht="11.25">
      <c r="A103" s="66">
        <v>1993</v>
      </c>
      <c r="B103" s="67">
        <v>40478</v>
      </c>
      <c r="C103" s="67">
        <v>22600</v>
      </c>
      <c r="D103" s="67">
        <v>19675</v>
      </c>
      <c r="E103" s="67">
        <v>3627</v>
      </c>
      <c r="F103" s="67"/>
      <c r="G103" s="68">
        <f t="shared" si="4"/>
        <v>40.478</v>
      </c>
      <c r="H103" s="68">
        <f t="shared" si="5"/>
        <v>22.6</v>
      </c>
      <c r="I103" s="68">
        <f t="shared" si="6"/>
        <v>19.675</v>
      </c>
      <c r="J103" s="68">
        <f t="shared" si="7"/>
        <v>3.627</v>
      </c>
    </row>
    <row r="104" spans="1:10" ht="11.25">
      <c r="A104" s="66">
        <v>1994</v>
      </c>
      <c r="B104" s="67">
        <v>42379</v>
      </c>
      <c r="C104" s="67">
        <v>23553</v>
      </c>
      <c r="D104" s="67">
        <v>19713</v>
      </c>
      <c r="E104" s="67">
        <v>4547</v>
      </c>
      <c r="F104" s="67"/>
      <c r="G104" s="68">
        <f t="shared" si="4"/>
        <v>42.379</v>
      </c>
      <c r="H104" s="68">
        <f t="shared" si="5"/>
        <v>23.553</v>
      </c>
      <c r="I104" s="68">
        <f t="shared" si="6"/>
        <v>19.713</v>
      </c>
      <c r="J104" s="68">
        <f t="shared" si="7"/>
        <v>4.547</v>
      </c>
    </row>
    <row r="105" spans="1:10" ht="11.25">
      <c r="A105" s="66">
        <v>1995</v>
      </c>
      <c r="B105" s="67">
        <v>44228</v>
      </c>
      <c r="C105" s="67">
        <v>24319</v>
      </c>
      <c r="D105" s="67">
        <v>20447</v>
      </c>
      <c r="E105" s="67">
        <v>4484</v>
      </c>
      <c r="F105" s="67"/>
      <c r="G105" s="68">
        <f t="shared" si="4"/>
        <v>44.228</v>
      </c>
      <c r="H105" s="68">
        <f t="shared" si="5"/>
        <v>24.319</v>
      </c>
      <c r="I105" s="68">
        <f t="shared" si="6"/>
        <v>20.447</v>
      </c>
      <c r="J105" s="68">
        <f t="shared" si="7"/>
        <v>4.484</v>
      </c>
    </row>
    <row r="106" spans="1:10" ht="11.25">
      <c r="A106" s="66">
        <v>1996</v>
      </c>
      <c r="B106" s="67">
        <v>46810</v>
      </c>
      <c r="C106" s="67">
        <v>25564</v>
      </c>
      <c r="D106" s="67">
        <f>8445+8897+3776</f>
        <v>21118</v>
      </c>
      <c r="E106" s="67">
        <v>4590</v>
      </c>
      <c r="F106" s="67"/>
      <c r="G106" s="68">
        <f t="shared" si="4"/>
        <v>46.81</v>
      </c>
      <c r="H106" s="68">
        <f t="shared" si="5"/>
        <v>25.564</v>
      </c>
      <c r="I106" s="68">
        <f t="shared" si="6"/>
        <v>21.118</v>
      </c>
      <c r="J106" s="68">
        <f t="shared" si="7"/>
        <v>4.59</v>
      </c>
    </row>
    <row r="107" spans="1:10" ht="11.25">
      <c r="A107" s="66">
        <v>1997</v>
      </c>
      <c r="B107" s="67">
        <v>48360</v>
      </c>
      <c r="C107" s="67">
        <v>26777</v>
      </c>
      <c r="D107" s="67">
        <f>8256+9761+4166</f>
        <v>22183</v>
      </c>
      <c r="E107" s="67">
        <v>4633</v>
      </c>
      <c r="F107" s="67"/>
      <c r="G107" s="68">
        <f t="shared" si="4"/>
        <v>48.36</v>
      </c>
      <c r="H107" s="68">
        <f t="shared" si="5"/>
        <v>26.777</v>
      </c>
      <c r="I107" s="68">
        <f t="shared" si="6"/>
        <v>22.183</v>
      </c>
      <c r="J107" s="68">
        <f t="shared" si="7"/>
        <v>4.633</v>
      </c>
    </row>
    <row r="108" spans="1:10" ht="11.25">
      <c r="A108" s="66">
        <f>A107+1</f>
        <v>1998</v>
      </c>
      <c r="B108" s="67">
        <v>52308</v>
      </c>
      <c r="C108" s="67">
        <v>27173</v>
      </c>
      <c r="D108" s="67">
        <f>8523+9445+4379</f>
        <v>22347</v>
      </c>
      <c r="E108" s="67">
        <v>5147</v>
      </c>
      <c r="F108" s="67"/>
      <c r="G108" s="68">
        <f t="shared" si="4"/>
        <v>52.308</v>
      </c>
      <c r="H108" s="68">
        <f t="shared" si="5"/>
        <v>27.173</v>
      </c>
      <c r="I108" s="68">
        <f t="shared" si="6"/>
        <v>22.347</v>
      </c>
      <c r="J108" s="68">
        <f t="shared" si="7"/>
        <v>5.147</v>
      </c>
    </row>
    <row r="109" spans="1:10" ht="11.25">
      <c r="A109" s="66">
        <f>A108+1</f>
        <v>1999</v>
      </c>
      <c r="B109" s="67">
        <v>57227</v>
      </c>
      <c r="C109" s="67">
        <v>29997</v>
      </c>
      <c r="D109" s="67">
        <f>1930+10393+4350</f>
        <v>16673</v>
      </c>
      <c r="E109" s="67">
        <v>4914</v>
      </c>
      <c r="F109" s="67"/>
      <c r="G109" s="68">
        <f t="shared" si="4"/>
        <v>57.227</v>
      </c>
      <c r="H109" s="68">
        <f t="shared" si="5"/>
        <v>29.997</v>
      </c>
      <c r="I109" s="68">
        <f t="shared" si="6"/>
        <v>16.673</v>
      </c>
      <c r="J109" s="68">
        <f t="shared" si="7"/>
        <v>4.914</v>
      </c>
    </row>
    <row r="110" spans="1:10" ht="11.25">
      <c r="A110" s="66">
        <f>A109+1</f>
        <v>2000</v>
      </c>
      <c r="B110" s="67">
        <v>61323</v>
      </c>
      <c r="C110" s="67">
        <v>30636</v>
      </c>
      <c r="D110" s="67">
        <f>10020+11031+4583</f>
        <v>25634</v>
      </c>
      <c r="E110" s="67">
        <v>5105</v>
      </c>
      <c r="F110" s="67"/>
      <c r="G110" s="68">
        <f t="shared" si="4"/>
        <v>61.323</v>
      </c>
      <c r="H110" s="68">
        <f t="shared" si="5"/>
        <v>30.636</v>
      </c>
      <c r="I110" s="68">
        <f t="shared" si="6"/>
        <v>25.634</v>
      </c>
      <c r="J110" s="68">
        <f t="shared" si="7"/>
        <v>5.105</v>
      </c>
    </row>
    <row r="111" spans="1:10" ht="11.25">
      <c r="A111" s="66">
        <f>A110+1</f>
        <v>2001</v>
      </c>
      <c r="B111" s="67">
        <v>65968</v>
      </c>
      <c r="C111" s="67">
        <v>31677</v>
      </c>
      <c r="D111" s="67">
        <v>27170</v>
      </c>
      <c r="E111" s="67">
        <v>5086</v>
      </c>
      <c r="F111" s="67"/>
      <c r="G111" s="68">
        <f aca="true" t="shared" si="8" ref="G111:J112">B111/1000</f>
        <v>65.968</v>
      </c>
      <c r="H111" s="68">
        <f t="shared" si="8"/>
        <v>31.677</v>
      </c>
      <c r="I111" s="68">
        <f t="shared" si="8"/>
        <v>27.17</v>
      </c>
      <c r="J111" s="68">
        <f t="shared" si="8"/>
        <v>5.086</v>
      </c>
    </row>
    <row r="112" spans="1:10" ht="7.5" customHeight="1">
      <c r="A112" s="66">
        <v>2002</v>
      </c>
      <c r="B112" s="67">
        <f>'HF 10'!O$55</f>
        <v>68174.561</v>
      </c>
      <c r="C112" s="67">
        <f>'HF 10'!O$60</f>
        <v>33180.361000000004</v>
      </c>
      <c r="D112" s="67">
        <f>'HF 10'!O$61+'HF 10'!O$62+'HF 10'!O$63</f>
        <v>27782.501</v>
      </c>
      <c r="E112" s="67">
        <f>'HF 10'!O$65</f>
        <v>6782.071</v>
      </c>
      <c r="F112" s="67"/>
      <c r="G112" s="68">
        <f t="shared" si="8"/>
        <v>68.174561</v>
      </c>
      <c r="H112" s="68">
        <f t="shared" si="8"/>
        <v>33.180361000000005</v>
      </c>
      <c r="I112" s="68">
        <f t="shared" si="8"/>
        <v>27.782501</v>
      </c>
      <c r="J112" s="68">
        <f t="shared" si="8"/>
        <v>6.782071</v>
      </c>
    </row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</sheetData>
  <printOptions/>
  <pageMargins left="0.75" right="0.5" top="0.6" bottom="0.6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2004-01-29T20:03:10Z</cp:lastPrinted>
  <dcterms:created xsi:type="dcterms:W3CDTF">2000-10-18T17:24:05Z</dcterms:created>
  <dcterms:modified xsi:type="dcterms:W3CDTF">2004-02-17T19:28:22Z</dcterms:modified>
  <cp:category/>
  <cp:version/>
  <cp:contentType/>
  <cp:contentStatus/>
</cp:coreProperties>
</file>