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9375" windowHeight="4965" tabRatio="603" activeTab="0"/>
  </bookViews>
  <sheets>
    <sheet name="AT08" sheetId="1" r:id="rId1"/>
    <sheet name="fig11" sheetId="2" r:id="rId2"/>
    <sheet name="A" sheetId="3" r:id="rId3"/>
    <sheet name="B" sheetId="4" r:id="rId4"/>
    <sheet name="C" sheetId="5" r:id="rId5"/>
    <sheet name="D" sheetId="6" r:id="rId6"/>
    <sheet name="Sheet1" sheetId="7" r:id="rId7"/>
    <sheet name="E" sheetId="8" r:id="rId8"/>
    <sheet name="G" sheetId="9" r:id="rId9"/>
    <sheet name="H" sheetId="10" r:id="rId10"/>
    <sheet name="I" sheetId="11" r:id="rId11"/>
    <sheet name="J" sheetId="12" r:id="rId12"/>
    <sheet name="K" sheetId="13" r:id="rId13"/>
    <sheet name="L" sheetId="14" r:id="rId14"/>
    <sheet name="M" sheetId="15" r:id="rId15"/>
    <sheet name="N" sheetId="16" r:id="rId16"/>
    <sheet name="O" sheetId="17" r:id="rId17"/>
    <sheet name="P" sheetId="18" r:id="rId18"/>
  </sheets>
  <definedNames>
    <definedName name="_xlnm.Print_Area" localSheetId="0">'AT08'!$A$1:$G$24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<sst xmlns="http://schemas.openxmlformats.org/spreadsheetml/2006/main" count="265" uniqueCount="124">
  <si>
    <t>Ministry/agency</t>
  </si>
  <si>
    <t>Percent</t>
  </si>
  <si>
    <t>Ministry of Education, Science,</t>
  </si>
  <si>
    <t>and Culture</t>
  </si>
  <si>
    <t>Science and Technology Agency</t>
  </si>
  <si>
    <t xml:space="preserve">Ministry of International Trade </t>
  </si>
  <si>
    <t>and Industry</t>
  </si>
  <si>
    <t xml:space="preserve">Ministry of Agriculture, </t>
  </si>
  <si>
    <t>Ministry of Health and Welfare</t>
  </si>
  <si>
    <t>All others</t>
  </si>
  <si>
    <t>\P@</t>
  </si>
  <si>
    <t/>
  </si>
  <si>
    <t>ONx</t>
  </si>
  <si>
    <t>\</t>
  </si>
  <si>
    <t>(~)</t>
  </si>
  <si>
    <t>(%)</t>
  </si>
  <si>
    <t>z</t>
  </si>
  <si>
    <t>@</t>
  </si>
  <si>
    <t>w</t>
  </si>
  <si>
    <t>\Q@Y</t>
  </si>
  <si>
    <t>Y</t>
  </si>
  <si>
    <t>HiH</t>
  </si>
  <si>
    <t>wH</t>
  </si>
  <si>
    <t>S|</t>
  </si>
  <si>
    <t>@BH</t>
  </si>
  <si>
    <t>dC@BH</t>
  </si>
  <si>
    <t>Ap@H</t>
  </si>
  <si>
    <t>^AEMEv</t>
  </si>
  <si>
    <t>)@2000~YB</t>
  </si>
  <si>
    <t>\R@xo</t>
  </si>
  <si>
    <t>xo</t>
  </si>
  <si>
    <t>Enc</t>
  </si>
  <si>
    <t>O</t>
  </si>
  <si>
    <t>\S@ixo (%)</t>
  </si>
  <si>
    <t>b</t>
  </si>
  <si>
    <t>p</t>
  </si>
  <si>
    <t>J</t>
  </si>
  <si>
    <t>\T@Zpfz (~)</t>
  </si>
  <si>
    <t>Nx</t>
  </si>
  <si>
    <t>ZpAo</t>
  </si>
  <si>
    <t>ZpA</t>
  </si>
  <si>
    <t>xoz^z</t>
  </si>
  <si>
    <t>(z)</t>
  </si>
  <si>
    <t>(xz)</t>
  </si>
  <si>
    <t>({)</t>
  </si>
  <si>
    <t>a60</t>
  </si>
  <si>
    <t>a61</t>
  </si>
  <si>
    <t>a62</t>
  </si>
  <si>
    <t>a63</t>
  </si>
  <si>
    <t>Q</t>
  </si>
  <si>
    <t>R</t>
  </si>
  <si>
    <t>S</t>
  </si>
  <si>
    <t>T</t>
  </si>
  <si>
    <t>U</t>
  </si>
  <si>
    <t>Table B-9. Value of technical know-how receipts and expenditures of firms in Japan:  1990 and 1993</t>
  </si>
  <si>
    <t>in current billion Yen</t>
  </si>
  <si>
    <t>CY1990</t>
  </si>
  <si>
    <t>CY1993</t>
  </si>
  <si>
    <t>Receipts</t>
  </si>
  <si>
    <t>Payments</t>
  </si>
  <si>
    <t>Balance</t>
  </si>
  <si>
    <t>Ratio of receipts to payments</t>
  </si>
  <si>
    <t>in current million dollars</t>
  </si>
  <si>
    <t>IMF rate Yen to a dollar</t>
  </si>
  <si>
    <t>OECD's ppp Yen to a dollar</t>
  </si>
  <si>
    <t>Table B-16. Japanese manufacturing R&amp;D expenditures by industry:1990 and1993</t>
  </si>
  <si>
    <t>in current million Yen</t>
  </si>
  <si>
    <t>FY1990</t>
  </si>
  <si>
    <t>FY1995</t>
  </si>
  <si>
    <t>Industry</t>
  </si>
  <si>
    <t xml:space="preserve">Amount </t>
  </si>
  <si>
    <t>Chare</t>
  </si>
  <si>
    <t xml:space="preserve">   All manufacturing, total</t>
  </si>
  <si>
    <t>Food</t>
  </si>
  <si>
    <t>Textiles</t>
  </si>
  <si>
    <t>Chemicals and allied products</t>
  </si>
  <si>
    <t xml:space="preserve">   Industrial chemicals</t>
  </si>
  <si>
    <t xml:space="preserve">   Drugs and medicines</t>
  </si>
  <si>
    <t>Petroleum and coal</t>
  </si>
  <si>
    <t>Rubber</t>
  </si>
  <si>
    <t>Ceramics</t>
  </si>
  <si>
    <t>Iron and steel</t>
  </si>
  <si>
    <t>Non-ferrous metals</t>
  </si>
  <si>
    <t>Fablicated metals</t>
  </si>
  <si>
    <t>General machinery</t>
  </si>
  <si>
    <t>Electrical machinery</t>
  </si>
  <si>
    <t xml:space="preserve">   Electrial equipment</t>
  </si>
  <si>
    <t xml:space="preserve">   Communications and electronic equipment</t>
  </si>
  <si>
    <t>Motor vehicles</t>
  </si>
  <si>
    <t>Professional and scientific instruments</t>
  </si>
  <si>
    <t>Table B-17. Manufacturing R&amp;D activity by industry:1990 and1993</t>
  </si>
  <si>
    <t>FY1993</t>
  </si>
  <si>
    <t>Company-funded R&amp;D expenditures</t>
  </si>
  <si>
    <t>R&amp;D expenditures as a percent of net sales</t>
  </si>
  <si>
    <t>number of scientist and engineers engaged in R&amp;D per 10,000 employed</t>
  </si>
  <si>
    <t>Aircraft and missiles</t>
  </si>
  <si>
    <t>N/A</t>
  </si>
  <si>
    <t>Table B-18. Shares of manufacturing R&amp;D accounted for by the five largest R&amp;D firms by industry in 1990 and 1993</t>
  </si>
  <si>
    <t>1990 nat'l total</t>
  </si>
  <si>
    <t>1990 top five</t>
  </si>
  <si>
    <t>1993 nat'l total</t>
  </si>
  <si>
    <t>1993 top five</t>
  </si>
  <si>
    <t>Table B-21.  Distribution of higher education R&amp;D expenditures among fields: 1990 and 1993</t>
  </si>
  <si>
    <t>Japan</t>
  </si>
  <si>
    <t>Field</t>
  </si>
  <si>
    <t>Total</t>
  </si>
  <si>
    <t>Agriculture</t>
  </si>
  <si>
    <t>Natural sciences</t>
  </si>
  <si>
    <t>Engineering</t>
  </si>
  <si>
    <t>Medical science</t>
  </si>
  <si>
    <t>Social science</t>
  </si>
  <si>
    <t>All other fields</t>
  </si>
  <si>
    <t>Social sciences</t>
  </si>
  <si>
    <t>Table B-28.  Japanese manufacturing use of technical know-how by selected industries:  1990 and 1993</t>
  </si>
  <si>
    <t>Receipts/ payments</t>
  </si>
  <si>
    <t>Payments/R&amp;D</t>
  </si>
  <si>
    <t>R&amp;D</t>
  </si>
  <si>
    <t>1997 1/</t>
  </si>
  <si>
    <t>[Million of constant 1987 dollars]</t>
  </si>
  <si>
    <t>[Percent]</t>
  </si>
  <si>
    <t>Defense Agency</t>
  </si>
  <si>
    <t>Total 2/...............................................................</t>
  </si>
  <si>
    <t>Forestry, and Fisheries</t>
  </si>
  <si>
    <t>Table A-9.  Distribution of Japanese Government R&amp;D budget among key Japanese ministeries 
and agencies: selected years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</si>
</sst>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  <numFmt numFmtId="168" formatCode="#,##0.0_);[Red]\(#,##0.0\)"/>
    <numFmt numFmtId="169" formatCode="0.0%"/>
    <numFmt numFmtId="170" formatCode="@&quot;........................................&quot;"/>
    <numFmt numFmtId="171" formatCode="@&quot;............................................................&quot;"/>
    <numFmt numFmtId="172" formatCode="_(* #,##0.0_);_(* \(#,##0.0\);_(* &quot;-&quot;??_);_(@_)"/>
    <numFmt numFmtId="173" formatCode="_(* #,##0_);_(* \(#,##0\);_(* &quot;-&quot;??_);_(@_)"/>
    <numFmt numFmtId="174" formatCode="&quot;$&quot;#,##0"/>
    <numFmt numFmtId="175" formatCode="0_%"/>
  </numFmts>
  <fonts count="17">
    <font>
      <sz val="11"/>
      <name val="–¾’©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‚l‚r ƒSƒVƒbƒN"/>
      <family val="0"/>
    </font>
    <font>
      <sz val="11"/>
      <name val="Times New Roman"/>
      <family val="0"/>
    </font>
    <font>
      <sz val="9"/>
      <name val="Times New Roman"/>
      <family val="0"/>
    </font>
    <font>
      <sz val="9"/>
      <name val="–¾’©"/>
      <family val="0"/>
    </font>
    <font>
      <b/>
      <sz val="12"/>
      <name val="Arial"/>
      <family val="0"/>
    </font>
    <font>
      <sz val="12"/>
      <name val="Arial"/>
      <family val="2"/>
    </font>
    <font>
      <sz val="9"/>
      <name val="SwitzerlandNarrow"/>
      <family val="2"/>
    </font>
    <font>
      <b/>
      <sz val="9"/>
      <name val="SwitzerlandNarrow"/>
      <family val="2"/>
    </font>
    <font>
      <b/>
      <sz val="10"/>
      <color indexed="9"/>
      <name val="SwitzerlandNarrow"/>
      <family val="2"/>
    </font>
    <font>
      <b/>
      <sz val="9"/>
      <color indexed="9"/>
      <name val="SwitzerlandNarrow"/>
      <family val="2"/>
    </font>
    <font>
      <vertAlign val="superscript"/>
      <sz val="9"/>
      <name val="SwitzerlandNarrow"/>
      <family val="2"/>
    </font>
    <font>
      <i/>
      <sz val="9"/>
      <name val="Switzerland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1" xfId="0" applyNumberFormat="1" applyFont="1" applyBorder="1" applyAlignment="1" applyProtection="1">
      <alignment horizontal="left"/>
      <protection/>
    </xf>
    <xf numFmtId="164" fontId="5" fillId="0" borderId="2" xfId="0" applyNumberFormat="1" applyFont="1" applyBorder="1" applyAlignment="1" applyProtection="1">
      <alignment horizontal="left"/>
      <protection/>
    </xf>
    <xf numFmtId="164" fontId="5" fillId="0" borderId="3" xfId="0" applyNumberFormat="1" applyFont="1" applyBorder="1" applyAlignment="1" applyProtection="1">
      <alignment horizontal="left"/>
      <protection/>
    </xf>
    <xf numFmtId="165" fontId="5" fillId="0" borderId="2" xfId="0" applyNumberFormat="1" applyFont="1" applyBorder="1" applyAlignment="1" applyProtection="1">
      <alignment/>
      <protection/>
    </xf>
    <xf numFmtId="164" fontId="5" fillId="0" borderId="2" xfId="0" applyNumberFormat="1" applyFont="1" applyBorder="1" applyAlignment="1" applyProtection="1">
      <alignment/>
      <protection/>
    </xf>
    <xf numFmtId="166" fontId="5" fillId="0" borderId="2" xfId="0" applyNumberFormat="1" applyFont="1" applyBorder="1" applyAlignment="1" applyProtection="1">
      <alignment/>
      <protection/>
    </xf>
    <xf numFmtId="165" fontId="5" fillId="0" borderId="3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/>
      <protection/>
    </xf>
    <xf numFmtId="166" fontId="5" fillId="0" borderId="3" xfId="0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center"/>
      <protection/>
    </xf>
    <xf numFmtId="167" fontId="5" fillId="0" borderId="2" xfId="0" applyNumberFormat="1" applyFont="1" applyBorder="1" applyAlignment="1" applyProtection="1">
      <alignment/>
      <protection/>
    </xf>
    <xf numFmtId="167" fontId="5" fillId="0" borderId="3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38" fontId="6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4" fontId="6" fillId="0" borderId="4" xfId="0" applyNumberFormat="1" applyFon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left"/>
      <protection/>
    </xf>
    <xf numFmtId="164" fontId="6" fillId="0" borderId="5" xfId="0" applyNumberFormat="1" applyFont="1" applyBorder="1" applyAlignment="1" applyProtection="1">
      <alignment/>
      <protection/>
    </xf>
    <xf numFmtId="164" fontId="6" fillId="0" borderId="7" xfId="0" applyNumberFormat="1" applyFont="1" applyBorder="1" applyAlignment="1" applyProtection="1">
      <alignment horizontal="center"/>
      <protection/>
    </xf>
    <xf numFmtId="38" fontId="6" fillId="0" borderId="8" xfId="0" applyNumberFormat="1" applyFont="1" applyBorder="1" applyAlignment="1" applyProtection="1">
      <alignment/>
      <protection/>
    </xf>
    <xf numFmtId="9" fontId="6" fillId="0" borderId="8" xfId="0" applyNumberFormat="1" applyFont="1" applyBorder="1" applyAlignment="1" applyProtection="1">
      <alignment/>
      <protection/>
    </xf>
    <xf numFmtId="9" fontId="6" fillId="0" borderId="9" xfId="0" applyNumberFormat="1" applyFont="1" applyBorder="1" applyAlignment="1" applyProtection="1">
      <alignment/>
      <protection/>
    </xf>
    <xf numFmtId="38" fontId="6" fillId="0" borderId="10" xfId="0" applyNumberFormat="1" applyFont="1" applyBorder="1" applyAlignment="1" applyProtection="1">
      <alignment/>
      <protection/>
    </xf>
    <xf numFmtId="9" fontId="6" fillId="0" borderId="0" xfId="0" applyNumberFormat="1" applyFont="1" applyAlignment="1" applyProtection="1">
      <alignment/>
      <protection/>
    </xf>
    <xf numFmtId="9" fontId="6" fillId="0" borderId="11" xfId="0" applyNumberFormat="1" applyFont="1" applyBorder="1" applyAlignment="1" applyProtection="1">
      <alignment/>
      <protection/>
    </xf>
    <xf numFmtId="38" fontId="6" fillId="0" borderId="9" xfId="0" applyNumberFormat="1" applyFont="1" applyBorder="1" applyAlignment="1" applyProtection="1">
      <alignment/>
      <protection/>
    </xf>
    <xf numFmtId="38" fontId="6" fillId="0" borderId="12" xfId="0" applyNumberFormat="1" applyFont="1" applyBorder="1" applyAlignment="1" applyProtection="1">
      <alignment/>
      <protection/>
    </xf>
    <xf numFmtId="9" fontId="6" fillId="0" borderId="13" xfId="0" applyNumberFormat="1" applyFont="1" applyBorder="1" applyAlignment="1" applyProtection="1">
      <alignment/>
      <protection/>
    </xf>
    <xf numFmtId="9" fontId="6" fillId="0" borderId="7" xfId="0" applyNumberFormat="1" applyFont="1" applyBorder="1" applyAlignment="1" applyProtection="1">
      <alignment/>
      <protection/>
    </xf>
    <xf numFmtId="164" fontId="6" fillId="0" borderId="13" xfId="0" applyNumberFormat="1" applyFont="1" applyBorder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4" fontId="7" fillId="0" borderId="4" xfId="0" applyNumberFormat="1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 horizontal="center"/>
      <protection/>
    </xf>
    <xf numFmtId="164" fontId="7" fillId="0" borderId="6" xfId="0" applyNumberFormat="1" applyFont="1" applyBorder="1" applyAlignment="1" applyProtection="1">
      <alignment horizontal="center"/>
      <protection/>
    </xf>
    <xf numFmtId="164" fontId="7" fillId="0" borderId="7" xfId="0" applyNumberFormat="1" applyFont="1" applyBorder="1" applyAlignment="1" applyProtection="1">
      <alignment horizontal="center"/>
      <protection/>
    </xf>
    <xf numFmtId="38" fontId="7" fillId="0" borderId="8" xfId="0" applyNumberFormat="1" applyFont="1" applyBorder="1" applyAlignment="1" applyProtection="1">
      <alignment/>
      <protection/>
    </xf>
    <xf numFmtId="10" fontId="7" fillId="0" borderId="9" xfId="0" applyNumberFormat="1" applyFont="1" applyBorder="1" applyAlignment="1" applyProtection="1">
      <alignment/>
      <protection/>
    </xf>
    <xf numFmtId="38" fontId="7" fillId="0" borderId="14" xfId="0" applyNumberFormat="1" applyFont="1" applyBorder="1" applyAlignment="1" applyProtection="1">
      <alignment/>
      <protection/>
    </xf>
    <xf numFmtId="38" fontId="7" fillId="0" borderId="15" xfId="0" applyNumberFormat="1" applyFont="1" applyBorder="1" applyAlignment="1" applyProtection="1">
      <alignment/>
      <protection/>
    </xf>
    <xf numFmtId="38" fontId="7" fillId="0" borderId="10" xfId="0" applyNumberFormat="1" applyFont="1" applyBorder="1" applyAlignment="1" applyProtection="1">
      <alignment/>
      <protection/>
    </xf>
    <xf numFmtId="10" fontId="7" fillId="0" borderId="11" xfId="0" applyNumberFormat="1" applyFont="1" applyBorder="1" applyAlignment="1" applyProtection="1">
      <alignment/>
      <protection/>
    </xf>
    <xf numFmtId="38" fontId="7" fillId="0" borderId="0" xfId="0" applyNumberFormat="1" applyFont="1" applyAlignment="1" applyProtection="1">
      <alignment/>
      <protection/>
    </xf>
    <xf numFmtId="38" fontId="7" fillId="0" borderId="11" xfId="0" applyNumberFormat="1" applyFont="1" applyBorder="1" applyAlignment="1" applyProtection="1">
      <alignment/>
      <protection/>
    </xf>
    <xf numFmtId="38" fontId="7" fillId="0" borderId="9" xfId="0" applyNumberFormat="1" applyFont="1" applyBorder="1" applyAlignment="1" applyProtection="1">
      <alignment/>
      <protection/>
    </xf>
    <xf numFmtId="38" fontId="7" fillId="0" borderId="12" xfId="0" applyNumberFormat="1" applyFont="1" applyBorder="1" applyAlignment="1" applyProtection="1">
      <alignment/>
      <protection/>
    </xf>
    <xf numFmtId="10" fontId="7" fillId="0" borderId="7" xfId="0" applyNumberFormat="1" applyFont="1" applyBorder="1" applyAlignment="1" applyProtection="1">
      <alignment/>
      <protection/>
    </xf>
    <xf numFmtId="38" fontId="7" fillId="0" borderId="13" xfId="0" applyNumberFormat="1" applyFont="1" applyBorder="1" applyAlignment="1" applyProtection="1">
      <alignment/>
      <protection/>
    </xf>
    <xf numFmtId="38" fontId="7" fillId="0" borderId="7" xfId="0" applyNumberFormat="1" applyFont="1" applyBorder="1" applyAlignment="1" applyProtection="1">
      <alignment/>
      <protection/>
    </xf>
    <xf numFmtId="164" fontId="7" fillId="0" borderId="13" xfId="0" applyNumberFormat="1" applyFont="1" applyBorder="1" applyAlignment="1" applyProtection="1">
      <alignment horizontal="left"/>
      <protection/>
    </xf>
    <xf numFmtId="38" fontId="7" fillId="0" borderId="12" xfId="0" applyNumberFormat="1" applyFont="1" applyBorder="1" applyAlignment="1" applyProtection="1">
      <alignment horizontal="center"/>
      <protection/>
    </xf>
    <xf numFmtId="10" fontId="7" fillId="0" borderId="7" xfId="0" applyNumberFormat="1" applyFont="1" applyBorder="1" applyAlignment="1" applyProtection="1">
      <alignment horizontal="center"/>
      <protection/>
    </xf>
    <xf numFmtId="38" fontId="7" fillId="0" borderId="7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center"/>
      <protection/>
    </xf>
    <xf numFmtId="38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169" fontId="7" fillId="0" borderId="0" xfId="0" applyNumberFormat="1" applyFont="1" applyAlignment="1" applyProtection="1">
      <alignment/>
      <protection/>
    </xf>
    <xf numFmtId="40" fontId="6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38" fontId="6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64" fontId="13" fillId="2" borderId="0" xfId="0" applyNumberFormat="1" applyFont="1" applyFill="1" applyAlignment="1" applyProtection="1">
      <alignment horizontal="centerContinuous" vertical="center" wrapText="1"/>
      <protection/>
    </xf>
    <xf numFmtId="0" fontId="11" fillId="0" borderId="0" xfId="0" applyFont="1" applyAlignment="1">
      <alignment/>
    </xf>
    <xf numFmtId="164" fontId="14" fillId="2" borderId="0" xfId="0" applyNumberFormat="1" applyFont="1" applyFill="1" applyAlignment="1" applyProtection="1">
      <alignment horizontal="centerContinuous" vertical="center"/>
      <protection/>
    </xf>
    <xf numFmtId="0" fontId="14" fillId="2" borderId="0" xfId="0" applyFont="1" applyFill="1" applyAlignment="1">
      <alignment horizontal="centerContinuous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164" fontId="11" fillId="0" borderId="16" xfId="0" applyNumberFormat="1" applyFont="1" applyBorder="1" applyAlignment="1" applyProtection="1">
      <alignment horizontal="centerContinuous" vertical="center"/>
      <protection/>
    </xf>
    <xf numFmtId="0" fontId="11" fillId="0" borderId="16" xfId="0" applyFont="1" applyBorder="1" applyAlignment="1">
      <alignment horizontal="centerContinuous" vertical="center"/>
    </xf>
    <xf numFmtId="164" fontId="11" fillId="0" borderId="0" xfId="0" applyNumberFormat="1" applyFont="1" applyAlignment="1" applyProtection="1">
      <alignment horizontal="left" vertical="center"/>
      <protection/>
    </xf>
    <xf numFmtId="38" fontId="11" fillId="0" borderId="0" xfId="0" applyNumberFormat="1" applyFont="1" applyAlignment="1" applyProtection="1">
      <alignment horizontal="center" vertical="center"/>
      <protection/>
    </xf>
    <xf numFmtId="1" fontId="11" fillId="0" borderId="0" xfId="0" applyNumberFormat="1" applyFont="1" applyAlignment="1">
      <alignment vertical="center"/>
    </xf>
    <xf numFmtId="164" fontId="11" fillId="0" borderId="0" xfId="0" applyNumberFormat="1" applyFont="1" applyAlignment="1" applyProtection="1">
      <alignment vertical="center"/>
      <protection/>
    </xf>
    <xf numFmtId="164" fontId="12" fillId="0" borderId="0" xfId="0" applyNumberFormat="1" applyFont="1" applyAlignment="1" applyProtection="1">
      <alignment horizontal="left" vertical="center"/>
      <protection/>
    </xf>
    <xf numFmtId="0" fontId="11" fillId="0" borderId="17" xfId="0" applyFont="1" applyBorder="1" applyAlignment="1">
      <alignment horizontal="left" vertical="center"/>
    </xf>
    <xf numFmtId="164" fontId="11" fillId="0" borderId="17" xfId="0" applyNumberFormat="1" applyFont="1" applyBorder="1" applyAlignment="1" applyProtection="1">
      <alignment horizontal="left" vertical="center"/>
      <protection/>
    </xf>
    <xf numFmtId="0" fontId="11" fillId="0" borderId="18" xfId="0" applyFont="1" applyBorder="1" applyAlignment="1">
      <alignment horizontal="centerContinuous" vertical="center"/>
    </xf>
    <xf numFmtId="164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171" fontId="11" fillId="0" borderId="0" xfId="0" applyNumberFormat="1" applyFont="1" applyAlignment="1">
      <alignment vertical="center"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left" vertical="center"/>
      <protection/>
    </xf>
    <xf numFmtId="1" fontId="11" fillId="0" borderId="19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38" fontId="11" fillId="0" borderId="0" xfId="0" applyNumberFormat="1" applyFont="1" applyAlignment="1">
      <alignment vertical="center"/>
    </xf>
    <xf numFmtId="164" fontId="11" fillId="0" borderId="17" xfId="0" applyNumberFormat="1" applyFont="1" applyBorder="1" applyAlignment="1" applyProtection="1">
      <alignment horizontal="left" vertical="center" indent="1"/>
      <protection/>
    </xf>
    <xf numFmtId="171" fontId="11" fillId="0" borderId="17" xfId="0" applyNumberFormat="1" applyFont="1" applyBorder="1" applyAlignment="1" applyProtection="1">
      <alignment horizontal="left" vertical="center" indent="1"/>
      <protection/>
    </xf>
    <xf numFmtId="171" fontId="11" fillId="0" borderId="18" xfId="0" applyNumberFormat="1" applyFont="1" applyBorder="1" applyAlignment="1" applyProtection="1">
      <alignment horizontal="left" vertical="center" indent="1"/>
      <protection/>
    </xf>
    <xf numFmtId="171" fontId="11" fillId="0" borderId="17" xfId="0" applyNumberFormat="1" applyFont="1" applyBorder="1" applyAlignment="1">
      <alignment horizontal="left" vertical="center" indent="2"/>
    </xf>
    <xf numFmtId="171" fontId="11" fillId="0" borderId="17" xfId="0" applyNumberFormat="1" applyFont="1" applyBorder="1" applyAlignment="1" applyProtection="1">
      <alignment horizontal="left" vertical="center" indent="2"/>
      <protection/>
    </xf>
    <xf numFmtId="0" fontId="11" fillId="0" borderId="20" xfId="0" applyFont="1" applyBorder="1" applyAlignment="1">
      <alignment vertical="center"/>
    </xf>
    <xf numFmtId="174" fontId="11" fillId="0" borderId="19" xfId="17" applyNumberFormat="1" applyFont="1" applyBorder="1" applyAlignment="1" applyProtection="1">
      <alignment vertical="center"/>
      <protection/>
    </xf>
    <xf numFmtId="174" fontId="11" fillId="0" borderId="17" xfId="17" applyNumberFormat="1" applyFont="1" applyBorder="1" applyAlignment="1">
      <alignment vertical="center"/>
    </xf>
    <xf numFmtId="9" fontId="11" fillId="0" borderId="19" xfId="19" applyFont="1" applyBorder="1" applyAlignment="1">
      <alignment vertical="center"/>
    </xf>
    <xf numFmtId="9" fontId="11" fillId="0" borderId="0" xfId="19" applyFont="1" applyAlignment="1">
      <alignment vertical="center"/>
    </xf>
    <xf numFmtId="175" fontId="11" fillId="0" borderId="19" xfId="0" applyNumberFormat="1" applyFont="1" applyBorder="1" applyAlignment="1" applyProtection="1">
      <alignment vertical="center"/>
      <protection/>
    </xf>
    <xf numFmtId="175" fontId="11" fillId="0" borderId="19" xfId="0" applyNumberFormat="1" applyFont="1" applyBorder="1" applyAlignment="1">
      <alignment vertical="center"/>
    </xf>
    <xf numFmtId="175" fontId="11" fillId="0" borderId="0" xfId="0" applyNumberFormat="1" applyFont="1" applyAlignment="1">
      <alignment vertical="center"/>
    </xf>
    <xf numFmtId="175" fontId="11" fillId="0" borderId="21" xfId="0" applyNumberFormat="1" applyFont="1" applyBorder="1" applyAlignment="1" applyProtection="1">
      <alignment vertical="center"/>
      <protection/>
    </xf>
    <xf numFmtId="175" fontId="11" fillId="0" borderId="16" xfId="0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3" fontId="11" fillId="0" borderId="19" xfId="0" applyNumberFormat="1" applyFont="1" applyBorder="1" applyAlignment="1" applyProtection="1">
      <alignment vertical="center"/>
      <protection/>
    </xf>
    <xf numFmtId="3" fontId="11" fillId="0" borderId="17" xfId="0" applyNumberFormat="1" applyFont="1" applyBorder="1" applyAlignment="1" applyProtection="1">
      <alignment vertical="center"/>
      <protection/>
    </xf>
    <xf numFmtId="3" fontId="11" fillId="0" borderId="19" xfId="15" applyNumberFormat="1" applyFont="1" applyBorder="1" applyAlignment="1" applyProtection="1">
      <alignment vertical="center"/>
      <protection/>
    </xf>
    <xf numFmtId="3" fontId="11" fillId="0" borderId="17" xfId="15" applyNumberFormat="1" applyFont="1" applyBorder="1" applyAlignment="1" applyProtection="1">
      <alignment vertical="center"/>
      <protection/>
    </xf>
    <xf numFmtId="3" fontId="11" fillId="0" borderId="21" xfId="0" applyNumberFormat="1" applyFont="1" applyBorder="1" applyAlignment="1" applyProtection="1">
      <alignment vertical="center"/>
      <protection/>
    </xf>
    <xf numFmtId="3" fontId="11" fillId="0" borderId="18" xfId="0" applyNumberFormat="1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11:  R&amp;D budgets of key Japanese ministries and agencies:  1993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1775"/>
          <c:w val="0.5035"/>
          <c:h val="0.7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Sheet1!$C$1:$C$7</c:f>
              <c:numCache>
                <c:ptCount val="7"/>
                <c:pt idx="0">
                  <c:v>46</c:v>
                </c:pt>
                <c:pt idx="1">
                  <c:v>25.65120065120065</c:v>
                </c:pt>
                <c:pt idx="2">
                  <c:v>12.444037444037445</c:v>
                </c:pt>
                <c:pt idx="3">
                  <c:v>3.551078551078551</c:v>
                </c:pt>
                <c:pt idx="4">
                  <c:v>6.054131054131054</c:v>
                </c:pt>
                <c:pt idx="5">
                  <c:v>2.838827838827839</c:v>
                </c:pt>
                <c:pt idx="6">
                  <c:v>3.306878306878307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36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104775</xdr:rowOff>
    </xdr:from>
    <xdr:to>
      <xdr:col>7</xdr:col>
      <xdr:colOff>9525</xdr:colOff>
      <xdr:row>22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3105150"/>
          <a:ext cx="726757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SwitzerlandNarrow"/>
              <a:ea typeface="SwitzerlandNarrow"/>
              <a:cs typeface="SwitzerlandNarrow"/>
            </a:rPr>
            <a:t>SOURCES</a:t>
          </a:r>
          <a:r>
            <a:rPr lang="en-US" cap="none" sz="900" b="0" i="0" u="none" baseline="0">
              <a:latin typeface="SwitzerlandNarrow"/>
              <a:ea typeface="SwitzerlandNarrow"/>
              <a:cs typeface="SwitzerlandNarrow"/>
            </a:rPr>
            <a:t>: Government of Japan, National Institute of Science and Technology Policy, Science and Technology 
                    Agency (STA), </a:t>
          </a:r>
          <a:r>
            <a:rPr lang="en-US" cap="none" sz="900" b="0" i="1" u="none" baseline="0">
              <a:latin typeface="SwitzerlandNarrow"/>
              <a:ea typeface="SwitzerlandNarrow"/>
              <a:cs typeface="SwitzerlandNarrow"/>
            </a:rPr>
            <a:t>Science and Technology Indicators: 1994, </a:t>
          </a:r>
          <a:r>
            <a:rPr lang="en-US" cap="none" sz="900" b="0" i="0" u="none" baseline="0">
              <a:latin typeface="SwitzerlandNarrow"/>
              <a:ea typeface="SwitzerlandNarrow"/>
              <a:cs typeface="SwitzerlandNarrow"/>
            </a:rPr>
            <a:t>MISTEP Report No. 37 (Tokyo, 1996) and 
                    STA, "Science and Technology Budget of the Government for FY1997" (Draft).</a:t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6</xdr:col>
      <xdr:colOff>723900</xdr:colOff>
      <xdr:row>18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2676525"/>
          <a:ext cx="71723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1/ 1997 approved government budget for science and technology.
2/ Does not include local government funding of R&amp;D.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0.7385</cdr:x>
      <cdr:y>0.38025</cdr:y>
    </cdr:from>
    <cdr:to>
      <cdr:x>0.95775</cdr:x>
      <cdr:y>0.4485</cdr:y>
    </cdr:to>
    <cdr:sp>
      <cdr:nvSpPr>
        <cdr:cNvPr id="1" name="Text 1"/>
        <cdr:cNvSpPr txBox="1">
          <a:spLocks noChangeArrowheads="1"/>
        </cdr:cNvSpPr>
      </cdr:nvSpPr>
      <cdr:spPr>
        <a:xfrm>
          <a:off x="6400800" y="2247900"/>
          <a:ext cx="19050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Ministry of Education, Science, and Culture</a:t>
          </a:r>
        </a:p>
      </cdr:txBody>
    </cdr:sp>
  </cdr:relSizeAnchor>
  <cdr:relSizeAnchor xmlns:cdr="http://schemas.openxmlformats.org/drawingml/2006/chartDrawing">
    <cdr:from>
      <cdr:x>0.509</cdr:x>
      <cdr:y>0.10875</cdr:y>
    </cdr:from>
    <cdr:to>
      <cdr:x>0.60775</cdr:x>
      <cdr:y>0.145</cdr:y>
    </cdr:to>
    <cdr:sp>
      <cdr:nvSpPr>
        <cdr:cNvPr id="2" name="Text 2"/>
        <cdr:cNvSpPr txBox="1">
          <a:spLocks noChangeArrowheads="1"/>
        </cdr:cNvSpPr>
      </cdr:nvSpPr>
      <cdr:spPr>
        <a:xfrm>
          <a:off x="4410075" y="638175"/>
          <a:ext cx="857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All others</a:t>
          </a:r>
        </a:p>
      </cdr:txBody>
    </cdr:sp>
  </cdr:relSizeAnchor>
  <cdr:relSizeAnchor xmlns:cdr="http://schemas.openxmlformats.org/drawingml/2006/chartDrawing">
    <cdr:from>
      <cdr:x>0.30525</cdr:x>
      <cdr:y>0.06175</cdr:y>
    </cdr:from>
    <cdr:to>
      <cdr:x>0.5275</cdr:x>
      <cdr:y>0.13</cdr:y>
    </cdr:to>
    <cdr:sp>
      <cdr:nvSpPr>
        <cdr:cNvPr id="3" name="Text 3"/>
        <cdr:cNvSpPr txBox="1">
          <a:spLocks noChangeArrowheads="1"/>
        </cdr:cNvSpPr>
      </cdr:nvSpPr>
      <cdr:spPr>
        <a:xfrm>
          <a:off x="2647950" y="361950"/>
          <a:ext cx="19240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Ministry of Health and Welfare</a:t>
          </a:r>
        </a:p>
      </cdr:txBody>
    </cdr:sp>
  </cdr:relSizeAnchor>
  <cdr:relSizeAnchor xmlns:cdr="http://schemas.openxmlformats.org/drawingml/2006/chartDrawing">
    <cdr:from>
      <cdr:x>0.20625</cdr:x>
      <cdr:y>0.15625</cdr:y>
    </cdr:from>
    <cdr:to>
      <cdr:x>0.38525</cdr:x>
      <cdr:y>0.21075</cdr:y>
    </cdr:to>
    <cdr:sp>
      <cdr:nvSpPr>
        <cdr:cNvPr id="4" name="Text 4"/>
        <cdr:cNvSpPr txBox="1">
          <a:spLocks noChangeArrowheads="1"/>
        </cdr:cNvSpPr>
      </cdr:nvSpPr>
      <cdr:spPr>
        <a:xfrm>
          <a:off x="1781175" y="9239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Defense Agency
</a:t>
          </a:r>
        </a:p>
      </cdr:txBody>
    </cdr:sp>
  </cdr:relSizeAnchor>
  <cdr:relSizeAnchor xmlns:cdr="http://schemas.openxmlformats.org/drawingml/2006/chartDrawing">
    <cdr:from>
      <cdr:x>0.147</cdr:x>
      <cdr:y>0.218</cdr:y>
    </cdr:from>
    <cdr:to>
      <cdr:x>0.26425</cdr:x>
      <cdr:y>0.28175</cdr:y>
    </cdr:to>
    <cdr:sp>
      <cdr:nvSpPr>
        <cdr:cNvPr id="5" name="Text 5"/>
        <cdr:cNvSpPr txBox="1">
          <a:spLocks noChangeArrowheads="1"/>
        </cdr:cNvSpPr>
      </cdr:nvSpPr>
      <cdr:spPr>
        <a:xfrm>
          <a:off x="1266825" y="1285875"/>
          <a:ext cx="10191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Ministry of
Agriculture
</a:t>
          </a:r>
        </a:p>
      </cdr:txBody>
    </cdr:sp>
  </cdr:relSizeAnchor>
  <cdr:relSizeAnchor xmlns:cdr="http://schemas.openxmlformats.org/drawingml/2006/chartDrawing">
    <cdr:from>
      <cdr:x>0.038</cdr:x>
      <cdr:y>0.35725</cdr:y>
    </cdr:from>
    <cdr:to>
      <cdr:x>0.2665</cdr:x>
      <cdr:y>0.51625</cdr:y>
    </cdr:to>
    <cdr:sp>
      <cdr:nvSpPr>
        <cdr:cNvPr id="6" name="Text 6"/>
        <cdr:cNvSpPr txBox="1">
          <a:spLocks noChangeArrowheads="1"/>
        </cdr:cNvSpPr>
      </cdr:nvSpPr>
      <cdr:spPr>
        <a:xfrm>
          <a:off x="323850" y="2114550"/>
          <a:ext cx="1981200" cy="942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Ministry of  International  Trade 
and  Industry</a:t>
          </a:r>
        </a:p>
      </cdr:txBody>
    </cdr:sp>
  </cdr:relSizeAnchor>
  <cdr:relSizeAnchor xmlns:cdr="http://schemas.openxmlformats.org/drawingml/2006/chartDrawing">
    <cdr:from>
      <cdr:x>0.00325</cdr:x>
      <cdr:y>0.7485</cdr:y>
    </cdr:from>
    <cdr:to>
      <cdr:x>0.244</cdr:x>
      <cdr:y>0.83475</cdr:y>
    </cdr:to>
    <cdr:sp>
      <cdr:nvSpPr>
        <cdr:cNvPr id="7" name="Text 7"/>
        <cdr:cNvSpPr txBox="1">
          <a:spLocks noChangeArrowheads="1"/>
        </cdr:cNvSpPr>
      </cdr:nvSpPr>
      <cdr:spPr>
        <a:xfrm>
          <a:off x="19050" y="4438650"/>
          <a:ext cx="20859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Science and 
Technology Agency</a:t>
          </a:r>
        </a:p>
      </cdr:txBody>
    </cdr:sp>
  </cdr:relSizeAnchor>
  <cdr:relSizeAnchor xmlns:cdr="http://schemas.openxmlformats.org/drawingml/2006/chartDrawing">
    <cdr:from>
      <cdr:x>0.7475</cdr:x>
      <cdr:y>0.4565</cdr:y>
    </cdr:from>
    <cdr:to>
      <cdr:x>0.80325</cdr:x>
      <cdr:y>0.48775</cdr:y>
    </cdr:to>
    <cdr:sp>
      <cdr:nvSpPr>
        <cdr:cNvPr id="8" name="Line 8"/>
        <cdr:cNvSpPr>
          <a:spLocks/>
        </cdr:cNvSpPr>
      </cdr:nvSpPr>
      <cdr:spPr>
        <a:xfrm flipH="1">
          <a:off x="6477000" y="2705100"/>
          <a:ext cx="4857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–¾’©"/>
              <a:ea typeface="–¾’©"/>
              <a:cs typeface="–¾’©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0.156</cdr:y>
    </cdr:from>
    <cdr:to>
      <cdr:x>0.54875</cdr:x>
      <cdr:y>0.213</cdr:y>
    </cdr:to>
    <cdr:sp>
      <cdr:nvSpPr>
        <cdr:cNvPr id="9" name="Line 9"/>
        <cdr:cNvSpPr>
          <a:spLocks/>
        </cdr:cNvSpPr>
      </cdr:nvSpPr>
      <cdr:spPr>
        <a:xfrm flipH="1">
          <a:off x="4314825" y="923925"/>
          <a:ext cx="4381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–¾’©"/>
              <a:ea typeface="–¾’©"/>
              <a:cs typeface="–¾’©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0.137</cdr:y>
    </cdr:from>
    <cdr:to>
      <cdr:x>0.433</cdr:x>
      <cdr:y>0.2225</cdr:y>
    </cdr:to>
    <cdr:sp>
      <cdr:nvSpPr>
        <cdr:cNvPr id="10" name="Line 10"/>
        <cdr:cNvSpPr>
          <a:spLocks/>
        </cdr:cNvSpPr>
      </cdr:nvSpPr>
      <cdr:spPr>
        <a:xfrm>
          <a:off x="3600450" y="809625"/>
          <a:ext cx="15240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–¾’©"/>
              <a:ea typeface="–¾’©"/>
              <a:cs typeface="–¾’©"/>
            </a:rPr>
            <a:t/>
          </a:r>
        </a:p>
      </cdr:txBody>
    </cdr:sp>
  </cdr:relSizeAnchor>
  <cdr:relSizeAnchor xmlns:cdr="http://schemas.openxmlformats.org/drawingml/2006/chartDrawing">
    <cdr:from>
      <cdr:x>0.357</cdr:x>
      <cdr:y>0.2135</cdr:y>
    </cdr:from>
    <cdr:to>
      <cdr:x>0.38725</cdr:x>
      <cdr:y>0.27275</cdr:y>
    </cdr:to>
    <cdr:sp>
      <cdr:nvSpPr>
        <cdr:cNvPr id="11" name="Line 11"/>
        <cdr:cNvSpPr>
          <a:spLocks/>
        </cdr:cNvSpPr>
      </cdr:nvSpPr>
      <cdr:spPr>
        <a:xfrm>
          <a:off x="3095625" y="1266825"/>
          <a:ext cx="2667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–¾’©"/>
              <a:ea typeface="–¾’©"/>
              <a:cs typeface="–¾’©"/>
            </a:rPr>
            <a:t/>
          </a:r>
        </a:p>
      </cdr:txBody>
    </cdr:sp>
  </cdr:relSizeAnchor>
  <cdr:relSizeAnchor xmlns:cdr="http://schemas.openxmlformats.org/drawingml/2006/chartDrawing">
    <cdr:from>
      <cdr:x>0.271</cdr:x>
      <cdr:y>0.27725</cdr:y>
    </cdr:from>
    <cdr:to>
      <cdr:x>0.3175</cdr:x>
      <cdr:y>0.344</cdr:y>
    </cdr:to>
    <cdr:sp>
      <cdr:nvSpPr>
        <cdr:cNvPr id="12" name="Line 12"/>
        <cdr:cNvSpPr>
          <a:spLocks/>
        </cdr:cNvSpPr>
      </cdr:nvSpPr>
      <cdr:spPr>
        <a:xfrm>
          <a:off x="2343150" y="1638300"/>
          <a:ext cx="40005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–¾’©"/>
              <a:ea typeface="–¾’©"/>
              <a:cs typeface="–¾’©"/>
            </a:rPr>
            <a:t/>
          </a:r>
        </a:p>
      </cdr:txBody>
    </cdr:sp>
  </cdr:relSizeAnchor>
  <cdr:relSizeAnchor xmlns:cdr="http://schemas.openxmlformats.org/drawingml/2006/chartDrawing">
    <cdr:from>
      <cdr:x>0.20325</cdr:x>
      <cdr:y>0.41575</cdr:y>
    </cdr:from>
    <cdr:to>
      <cdr:x>0.256</cdr:x>
      <cdr:y>0.4745</cdr:y>
    </cdr:to>
    <cdr:sp>
      <cdr:nvSpPr>
        <cdr:cNvPr id="13" name="Line 13"/>
        <cdr:cNvSpPr>
          <a:spLocks/>
        </cdr:cNvSpPr>
      </cdr:nvSpPr>
      <cdr:spPr>
        <a:xfrm>
          <a:off x="1762125" y="2466975"/>
          <a:ext cx="4572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–¾’©"/>
              <a:ea typeface="–¾’©"/>
              <a:cs typeface="–¾’©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0.77525</cdr:y>
    </cdr:from>
    <cdr:to>
      <cdr:x>0.30775</cdr:x>
      <cdr:y>0.83825</cdr:y>
    </cdr:to>
    <cdr:sp>
      <cdr:nvSpPr>
        <cdr:cNvPr id="14" name="Line 14"/>
        <cdr:cNvSpPr>
          <a:spLocks/>
        </cdr:cNvSpPr>
      </cdr:nvSpPr>
      <cdr:spPr>
        <a:xfrm>
          <a:off x="1733550" y="4591050"/>
          <a:ext cx="9334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–¾’©"/>
              <a:ea typeface="–¾’©"/>
              <a:cs typeface="–¾’©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2"/>
  <sheetViews>
    <sheetView showGridLines="0" tabSelected="1" workbookViewId="0" topLeftCell="A1">
      <selection activeCell="A1" sqref="A1"/>
    </sheetView>
  </sheetViews>
  <sheetFormatPr defaultColWidth="8.69921875" defaultRowHeight="14.25"/>
  <cols>
    <col min="1" max="1" width="24.69921875" style="78" customWidth="1"/>
    <col min="2" max="2" width="8.59765625" style="80" customWidth="1"/>
    <col min="3" max="7" width="8.59765625" style="78" customWidth="1"/>
    <col min="8" max="16384" width="8.69921875" style="78" customWidth="1"/>
  </cols>
  <sheetData>
    <row r="1" spans="1:7" ht="30" customHeight="1">
      <c r="A1" s="74" t="s">
        <v>123</v>
      </c>
      <c r="B1" s="76"/>
      <c r="C1" s="77"/>
      <c r="D1" s="77"/>
      <c r="E1" s="77"/>
      <c r="F1" s="77"/>
      <c r="G1" s="77"/>
    </row>
    <row r="2" spans="1:7" ht="12" customHeight="1">
      <c r="A2" s="91" t="s">
        <v>0</v>
      </c>
      <c r="B2" s="91">
        <v>1990</v>
      </c>
      <c r="C2" s="91">
        <v>1994</v>
      </c>
      <c r="D2" s="92" t="s">
        <v>117</v>
      </c>
      <c r="E2" s="91">
        <v>1990</v>
      </c>
      <c r="F2" s="91">
        <v>1994</v>
      </c>
      <c r="G2" s="115">
        <v>1997</v>
      </c>
    </row>
    <row r="3" spans="1:7" ht="12" customHeight="1">
      <c r="A3" s="105"/>
      <c r="B3" s="81" t="s">
        <v>118</v>
      </c>
      <c r="C3" s="82"/>
      <c r="D3" s="90"/>
      <c r="E3" s="82" t="s">
        <v>119</v>
      </c>
      <c r="F3" s="82"/>
      <c r="G3" s="82"/>
    </row>
    <row r="4" spans="1:7" ht="12" customHeight="1">
      <c r="A4" s="89" t="s">
        <v>121</v>
      </c>
      <c r="B4" s="106">
        <v>8711</v>
      </c>
      <c r="C4" s="106">
        <v>9977</v>
      </c>
      <c r="D4" s="107">
        <v>12779</v>
      </c>
      <c r="E4" s="108">
        <v>1</v>
      </c>
      <c r="F4" s="108">
        <v>1</v>
      </c>
      <c r="G4" s="109">
        <v>1</v>
      </c>
    </row>
    <row r="5" spans="1:7" ht="12" customHeight="1">
      <c r="A5" s="89"/>
      <c r="B5" s="94"/>
      <c r="C5" s="94"/>
      <c r="D5" s="88"/>
      <c r="E5" s="96"/>
      <c r="F5" s="96"/>
      <c r="G5" s="85"/>
    </row>
    <row r="6" spans="1:7" ht="12" customHeight="1">
      <c r="A6" s="100" t="s">
        <v>2</v>
      </c>
      <c r="B6" s="94"/>
      <c r="C6" s="95"/>
      <c r="D6" s="88"/>
      <c r="E6" s="96"/>
      <c r="F6" s="96"/>
      <c r="G6" s="85"/>
    </row>
    <row r="7" spans="1:8" ht="12" customHeight="1">
      <c r="A7" s="103" t="s">
        <v>3</v>
      </c>
      <c r="B7" s="116">
        <v>4056</v>
      </c>
      <c r="C7" s="116">
        <v>4896</v>
      </c>
      <c r="D7" s="117">
        <f>SUM($D$4*G7/100)</f>
        <v>5507.828892527538</v>
      </c>
      <c r="E7" s="110">
        <v>46.561818390540694</v>
      </c>
      <c r="F7" s="111">
        <v>49</v>
      </c>
      <c r="G7" s="112">
        <v>43.10062518606728</v>
      </c>
      <c r="H7" s="85"/>
    </row>
    <row r="8" spans="1:7" s="93" customFormat="1" ht="12" customHeight="1">
      <c r="A8" s="101" t="s">
        <v>4</v>
      </c>
      <c r="B8" s="118">
        <v>2244</v>
      </c>
      <c r="C8" s="118">
        <v>2560</v>
      </c>
      <c r="D8" s="119">
        <f>SUM($D$4*G8/100)</f>
        <v>3102.4931527240246</v>
      </c>
      <c r="E8" s="110">
        <v>25.760532659855354</v>
      </c>
      <c r="F8" s="110">
        <v>25.65120065120065</v>
      </c>
      <c r="G8" s="112">
        <v>24.278058946114914</v>
      </c>
    </row>
    <row r="9" spans="1:8" ht="12" customHeight="1">
      <c r="A9" s="100" t="s">
        <v>5</v>
      </c>
      <c r="B9" s="116"/>
      <c r="C9" s="116"/>
      <c r="D9" s="117"/>
      <c r="E9" s="110"/>
      <c r="F9" s="111"/>
      <c r="G9" s="112"/>
      <c r="H9" s="85"/>
    </row>
    <row r="10" spans="1:8" ht="12" customHeight="1">
      <c r="A10" s="104" t="s">
        <v>6</v>
      </c>
      <c r="B10" s="116">
        <v>1141</v>
      </c>
      <c r="C10" s="116">
        <v>1200</v>
      </c>
      <c r="D10" s="117">
        <f>SUM($D$4*G10/100)</f>
        <v>1974.4867520095265</v>
      </c>
      <c r="E10" s="110">
        <v>13.098381356905062</v>
      </c>
      <c r="F10" s="110">
        <v>12.444037444037445</v>
      </c>
      <c r="G10" s="112">
        <v>15.451027091396249</v>
      </c>
      <c r="H10" s="85"/>
    </row>
    <row r="11" spans="1:8" ht="12" customHeight="1">
      <c r="A11" s="104"/>
      <c r="B11" s="116"/>
      <c r="C11" s="116"/>
      <c r="D11" s="117"/>
      <c r="E11" s="110"/>
      <c r="F11" s="110"/>
      <c r="G11" s="112"/>
      <c r="H11" s="85"/>
    </row>
    <row r="12" spans="1:8" ht="12" customHeight="1">
      <c r="A12" s="100" t="s">
        <v>7</v>
      </c>
      <c r="B12" s="116"/>
      <c r="C12" s="116"/>
      <c r="D12" s="117"/>
      <c r="E12" s="110"/>
      <c r="F12" s="110"/>
      <c r="G12" s="112"/>
      <c r="H12" s="85"/>
    </row>
    <row r="13" spans="1:8" ht="12" customHeight="1">
      <c r="A13" s="104" t="s">
        <v>122</v>
      </c>
      <c r="B13" s="116">
        <v>318</v>
      </c>
      <c r="C13" s="116">
        <v>350</v>
      </c>
      <c r="D13" s="117">
        <f>SUM($D$4*G13/100)</f>
        <v>415.6313635010419</v>
      </c>
      <c r="E13" s="110">
        <v>3.6505567673057056</v>
      </c>
      <c r="F13" s="110">
        <v>3.551078551078551</v>
      </c>
      <c r="G13" s="112">
        <v>3.2524560881214644</v>
      </c>
      <c r="H13" s="85"/>
    </row>
    <row r="14" spans="1:8" ht="12" customHeight="1">
      <c r="A14" s="101" t="s">
        <v>120</v>
      </c>
      <c r="B14" s="116">
        <v>473</v>
      </c>
      <c r="C14" s="116">
        <v>596</v>
      </c>
      <c r="D14" s="117">
        <f>SUM($D$4*G14/100)</f>
        <v>743.761387317654</v>
      </c>
      <c r="E14" s="110">
        <v>5.429916197910687</v>
      </c>
      <c r="F14" s="110">
        <v>6.054131054131054</v>
      </c>
      <c r="G14" s="112">
        <v>5.820184578743674</v>
      </c>
      <c r="H14" s="85"/>
    </row>
    <row r="15" spans="1:8" ht="12" customHeight="1">
      <c r="A15" s="101" t="s">
        <v>8</v>
      </c>
      <c r="B15" s="116">
        <v>232</v>
      </c>
      <c r="C15" s="116">
        <v>296</v>
      </c>
      <c r="D15" s="117">
        <f>SUM($D$4*G15/100)</f>
        <v>379.4895058052992</v>
      </c>
      <c r="E15" s="110">
        <v>2.6632992767764896</v>
      </c>
      <c r="F15" s="110">
        <v>2.838827838827839</v>
      </c>
      <c r="G15" s="112">
        <v>2.9696338195891636</v>
      </c>
      <c r="H15" s="85"/>
    </row>
    <row r="16" spans="1:7" ht="12" customHeight="1">
      <c r="A16" s="102" t="s">
        <v>9</v>
      </c>
      <c r="B16" s="120">
        <v>247</v>
      </c>
      <c r="C16" s="120">
        <v>79</v>
      </c>
      <c r="D16" s="121">
        <f>SUM($D$4*G16/100)</f>
        <v>638.95</v>
      </c>
      <c r="E16" s="113">
        <v>2.835495350706004</v>
      </c>
      <c r="F16" s="113">
        <v>1</v>
      </c>
      <c r="G16" s="114">
        <v>5</v>
      </c>
    </row>
    <row r="17" spans="1:2" s="75" customFormat="1" ht="13.5" customHeight="1">
      <c r="A17" s="97"/>
      <c r="B17" s="73"/>
    </row>
    <row r="18" spans="1:7" ht="12.75" customHeight="1">
      <c r="A18" s="98"/>
      <c r="C18" s="80"/>
      <c r="D18" s="99"/>
      <c r="G18" s="85"/>
    </row>
    <row r="19" spans="1:2" ht="12" customHeight="1">
      <c r="A19" s="86"/>
      <c r="B19" s="79"/>
    </row>
    <row r="20" ht="12" customHeight="1">
      <c r="A20" s="87"/>
    </row>
    <row r="21" ht="12" customHeight="1">
      <c r="A21" s="86"/>
    </row>
    <row r="22" spans="1:2" ht="12" customHeight="1">
      <c r="A22" s="86"/>
      <c r="B22" s="79"/>
    </row>
    <row r="23" spans="1:2" ht="12" customHeight="1">
      <c r="A23" s="86"/>
      <c r="B23" s="84"/>
    </row>
    <row r="24" spans="1:2" ht="12" customHeight="1">
      <c r="A24" s="86"/>
      <c r="B24" s="84"/>
    </row>
    <row r="25" spans="1:2" ht="12">
      <c r="A25" s="86"/>
      <c r="B25" s="84"/>
    </row>
    <row r="26" spans="1:2" ht="12">
      <c r="A26" s="86"/>
      <c r="B26" s="84"/>
    </row>
    <row r="27" ht="12">
      <c r="B27" s="84"/>
    </row>
    <row r="28" ht="12">
      <c r="B28" s="84"/>
    </row>
    <row r="29" ht="12">
      <c r="B29" s="84"/>
    </row>
    <row r="31" ht="12">
      <c r="A31" s="83"/>
    </row>
    <row r="32" ht="12">
      <c r="B32" s="79"/>
    </row>
  </sheetData>
  <printOptions horizontalCentered="1"/>
  <pageMargins left="0.75" right="0.75" top="0.75" bottom="0.75" header="0.5" footer="0.5"/>
  <pageSetup firstPageNumber="67" useFirstPageNumber="1" fitToHeight="1" fitToWidth="1" horizontalDpi="300" verticalDpi="300" orientation="portrait" r:id="rId2"/>
  <headerFooter alignWithMargins="0">
    <oddFooter>&amp;C&amp;"Times New Roman,Regular"&amp;P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G25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33.69921875" style="0" customWidth="1"/>
    <col min="2" max="7" width="15.69921875" style="0" customWidth="1"/>
  </cols>
  <sheetData>
    <row r="1" spans="1:7" ht="15">
      <c r="A1" s="39" t="s">
        <v>90</v>
      </c>
      <c r="B1" s="40"/>
      <c r="C1" s="40"/>
      <c r="D1" s="40"/>
      <c r="E1" s="40"/>
      <c r="F1" s="40"/>
      <c r="G1" s="40"/>
    </row>
    <row r="2" spans="1:7" ht="15">
      <c r="A2" s="40"/>
      <c r="B2" s="39" t="s">
        <v>66</v>
      </c>
      <c r="C2" s="40"/>
      <c r="D2" s="41"/>
      <c r="E2" s="39" t="s">
        <v>66</v>
      </c>
      <c r="F2" s="40"/>
      <c r="G2" s="40"/>
    </row>
    <row r="3" spans="1:7" ht="15">
      <c r="A3" s="42"/>
      <c r="B3" s="43" t="s">
        <v>67</v>
      </c>
      <c r="C3" s="44" t="s">
        <v>67</v>
      </c>
      <c r="D3" s="44" t="s">
        <v>56</v>
      </c>
      <c r="E3" s="43" t="s">
        <v>91</v>
      </c>
      <c r="F3" s="44" t="s">
        <v>91</v>
      </c>
      <c r="G3" s="45" t="s">
        <v>57</v>
      </c>
    </row>
    <row r="4" spans="1:7" ht="15">
      <c r="A4" s="46" t="s">
        <v>69</v>
      </c>
      <c r="B4" s="46" t="s">
        <v>92</v>
      </c>
      <c r="C4" s="46" t="s">
        <v>93</v>
      </c>
      <c r="D4" s="45" t="s">
        <v>94</v>
      </c>
      <c r="E4" s="46" t="s">
        <v>92</v>
      </c>
      <c r="F4" s="46" t="s">
        <v>93</v>
      </c>
      <c r="G4" s="45" t="s">
        <v>94</v>
      </c>
    </row>
    <row r="5" spans="1:7" ht="15.75" thickBot="1">
      <c r="A5" s="39" t="s">
        <v>72</v>
      </c>
      <c r="B5" s="47">
        <v>8660299</v>
      </c>
      <c r="C5" s="48">
        <v>0.033600000000000005</v>
      </c>
      <c r="D5" s="49">
        <v>577</v>
      </c>
      <c r="E5" s="47">
        <v>8454623</v>
      </c>
      <c r="F5" s="48">
        <v>0.0347</v>
      </c>
      <c r="G5" s="50">
        <v>622</v>
      </c>
    </row>
    <row r="6" spans="1:7" ht="15.75" thickTop="1">
      <c r="A6" s="39" t="s">
        <v>73</v>
      </c>
      <c r="B6" s="51">
        <v>217469</v>
      </c>
      <c r="C6" s="52">
        <v>0.0098</v>
      </c>
      <c r="D6" s="53">
        <v>230</v>
      </c>
      <c r="E6" s="51">
        <v>200013</v>
      </c>
      <c r="F6" s="52">
        <v>0.010100000000000001</v>
      </c>
      <c r="G6" s="54">
        <v>235</v>
      </c>
    </row>
    <row r="7" spans="1:7" ht="15">
      <c r="A7" s="39" t="s">
        <v>74</v>
      </c>
      <c r="B7" s="51">
        <v>88255</v>
      </c>
      <c r="C7" s="52">
        <v>0.0176</v>
      </c>
      <c r="D7" s="53">
        <v>280</v>
      </c>
      <c r="E7" s="51">
        <v>76744</v>
      </c>
      <c r="F7" s="52">
        <v>0.0198</v>
      </c>
      <c r="G7" s="54">
        <v>337</v>
      </c>
    </row>
    <row r="8" spans="1:7" ht="15.75" thickBot="1">
      <c r="A8" s="39" t="s">
        <v>75</v>
      </c>
      <c r="B8" s="55">
        <v>1416775</v>
      </c>
      <c r="C8" s="48">
        <v>0.0489</v>
      </c>
      <c r="D8" s="49">
        <v>938</v>
      </c>
      <c r="E8" s="55">
        <v>1548794</v>
      </c>
      <c r="F8" s="48">
        <v>0.0545</v>
      </c>
      <c r="G8" s="50">
        <v>960</v>
      </c>
    </row>
    <row r="9" spans="1:7" ht="15.75" thickTop="1">
      <c r="A9" s="39" t="s">
        <v>76</v>
      </c>
      <c r="B9" s="51">
        <v>587437</v>
      </c>
      <c r="C9" s="52">
        <v>0.040100000000000004</v>
      </c>
      <c r="D9" s="53">
        <v>853</v>
      </c>
      <c r="E9" s="51">
        <v>551410</v>
      </c>
      <c r="F9" s="52">
        <v>0.0434</v>
      </c>
      <c r="G9" s="54">
        <v>884</v>
      </c>
    </row>
    <row r="10" spans="1:7" ht="15">
      <c r="A10" s="39" t="s">
        <v>77</v>
      </c>
      <c r="B10" s="56">
        <v>516062</v>
      </c>
      <c r="C10" s="57">
        <v>0.08020000000000001</v>
      </c>
      <c r="D10" s="58">
        <v>875</v>
      </c>
      <c r="E10" s="56">
        <v>632802</v>
      </c>
      <c r="F10" s="57">
        <v>0.0823</v>
      </c>
      <c r="G10" s="59">
        <v>934</v>
      </c>
    </row>
    <row r="11" spans="1:7" ht="15">
      <c r="A11" s="39" t="s">
        <v>78</v>
      </c>
      <c r="B11" s="51">
        <v>91969</v>
      </c>
      <c r="C11" s="52">
        <v>0.0064</v>
      </c>
      <c r="D11" s="53">
        <v>455</v>
      </c>
      <c r="E11" s="51">
        <v>81853</v>
      </c>
      <c r="F11" s="52">
        <v>0.006500000000000001</v>
      </c>
      <c r="G11" s="54">
        <v>427</v>
      </c>
    </row>
    <row r="12" spans="1:7" ht="15">
      <c r="A12" s="39" t="s">
        <v>79</v>
      </c>
      <c r="B12" s="51">
        <v>117878</v>
      </c>
      <c r="C12" s="52">
        <v>0.032</v>
      </c>
      <c r="D12" s="53">
        <v>481</v>
      </c>
      <c r="E12" s="51">
        <v>124525</v>
      </c>
      <c r="F12" s="52">
        <v>0.0339</v>
      </c>
      <c r="G12" s="54">
        <v>492</v>
      </c>
    </row>
    <row r="13" spans="1:7" ht="15">
      <c r="A13" s="39" t="s">
        <v>80</v>
      </c>
      <c r="B13" s="51">
        <v>215328</v>
      </c>
      <c r="C13" s="52">
        <v>0.026000000000000002</v>
      </c>
      <c r="D13" s="53">
        <v>372</v>
      </c>
      <c r="E13" s="51">
        <v>198429</v>
      </c>
      <c r="F13" s="52">
        <v>0.0246</v>
      </c>
      <c r="G13" s="54">
        <v>450</v>
      </c>
    </row>
    <row r="14" spans="1:7" ht="15">
      <c r="A14" s="39" t="s">
        <v>81</v>
      </c>
      <c r="B14" s="51">
        <v>303805</v>
      </c>
      <c r="C14" s="52">
        <v>0.0233</v>
      </c>
      <c r="D14" s="53">
        <v>247</v>
      </c>
      <c r="E14" s="51">
        <v>286114</v>
      </c>
      <c r="F14" s="52">
        <v>0.027200000000000002</v>
      </c>
      <c r="G14" s="54">
        <v>262</v>
      </c>
    </row>
    <row r="15" spans="1:7" ht="15">
      <c r="A15" s="39" t="s">
        <v>82</v>
      </c>
      <c r="B15" s="51">
        <v>140654</v>
      </c>
      <c r="C15" s="52">
        <v>0.018000000000000002</v>
      </c>
      <c r="D15" s="53">
        <v>349</v>
      </c>
      <c r="E15" s="51">
        <v>148404</v>
      </c>
      <c r="F15" s="52">
        <v>0.0241</v>
      </c>
      <c r="G15" s="54">
        <v>371</v>
      </c>
    </row>
    <row r="16" spans="1:7" ht="15">
      <c r="A16" s="39" t="s">
        <v>83</v>
      </c>
      <c r="B16" s="51">
        <v>129629</v>
      </c>
      <c r="C16" s="52">
        <v>0.016</v>
      </c>
      <c r="D16" s="53">
        <v>255</v>
      </c>
      <c r="E16" s="51">
        <v>120388</v>
      </c>
      <c r="F16" s="52">
        <v>0.0148</v>
      </c>
      <c r="G16" s="54">
        <v>268</v>
      </c>
    </row>
    <row r="17" spans="1:7" ht="15">
      <c r="A17" s="39" t="s">
        <v>84</v>
      </c>
      <c r="B17" s="51">
        <v>650332</v>
      </c>
      <c r="C17" s="52">
        <v>0.029900000000000003</v>
      </c>
      <c r="D17" s="53">
        <v>472</v>
      </c>
      <c r="E17" s="51">
        <v>661115</v>
      </c>
      <c r="F17" s="52">
        <v>0.0334</v>
      </c>
      <c r="G17" s="54">
        <v>508</v>
      </c>
    </row>
    <row r="18" spans="1:7" ht="15.75" thickBot="1">
      <c r="A18" s="39" t="s">
        <v>85</v>
      </c>
      <c r="B18" s="55">
        <v>3146253</v>
      </c>
      <c r="C18" s="48">
        <v>0.058600000000000006</v>
      </c>
      <c r="D18" s="49">
        <v>978</v>
      </c>
      <c r="E18" s="55">
        <v>3019847</v>
      </c>
      <c r="F18" s="48">
        <v>0.0604</v>
      </c>
      <c r="G18" s="50">
        <v>1018</v>
      </c>
    </row>
    <row r="19" spans="1:7" ht="15.75" thickTop="1">
      <c r="A19" s="39" t="s">
        <v>86</v>
      </c>
      <c r="B19" s="51">
        <v>996204</v>
      </c>
      <c r="C19" s="52">
        <v>0.0536</v>
      </c>
      <c r="D19" s="53">
        <v>770</v>
      </c>
      <c r="E19" s="51">
        <v>970504</v>
      </c>
      <c r="F19" s="52">
        <v>0.058100000000000006</v>
      </c>
      <c r="G19" s="54">
        <v>794</v>
      </c>
    </row>
    <row r="20" spans="1:7" ht="15">
      <c r="A20" s="39" t="s">
        <v>87</v>
      </c>
      <c r="B20" s="56">
        <v>2150049</v>
      </c>
      <c r="C20" s="57">
        <v>0.061200000000000004</v>
      </c>
      <c r="D20" s="58">
        <v>1094</v>
      </c>
      <c r="E20" s="56">
        <v>2057642</v>
      </c>
      <c r="F20" s="57">
        <v>0.0616</v>
      </c>
      <c r="G20" s="59">
        <v>1140</v>
      </c>
    </row>
    <row r="21" spans="1:7" ht="15">
      <c r="A21" s="39" t="s">
        <v>88</v>
      </c>
      <c r="B21" s="51">
        <v>1295575</v>
      </c>
      <c r="C21" s="52">
        <v>0.0373</v>
      </c>
      <c r="D21" s="53">
        <v>458</v>
      </c>
      <c r="E21" s="51">
        <v>1093556</v>
      </c>
      <c r="F21" s="52">
        <v>0.0309</v>
      </c>
      <c r="G21" s="54">
        <v>517</v>
      </c>
    </row>
    <row r="22" spans="1:7" ht="15">
      <c r="A22" s="39" t="s">
        <v>89</v>
      </c>
      <c r="B22" s="51">
        <v>335825</v>
      </c>
      <c r="C22" s="52">
        <v>0.0594</v>
      </c>
      <c r="D22" s="53">
        <v>831</v>
      </c>
      <c r="E22" s="51">
        <v>333506</v>
      </c>
      <c r="F22" s="52">
        <v>0.056600000000000004</v>
      </c>
      <c r="G22" s="54">
        <v>877</v>
      </c>
    </row>
    <row r="23" spans="1:7" ht="15">
      <c r="A23" s="60" t="s">
        <v>95</v>
      </c>
      <c r="B23" s="61" t="s">
        <v>96</v>
      </c>
      <c r="C23" s="62" t="s">
        <v>96</v>
      </c>
      <c r="D23" s="63" t="s">
        <v>96</v>
      </c>
      <c r="E23" s="63" t="s">
        <v>96</v>
      </c>
      <c r="F23" s="63" t="s">
        <v>96</v>
      </c>
      <c r="G23" s="63" t="s">
        <v>96</v>
      </c>
    </row>
    <row r="25" spans="1:7" ht="15">
      <c r="A25" s="40"/>
      <c r="B25" s="53"/>
      <c r="C25" s="40"/>
      <c r="D25" s="53"/>
      <c r="E25" s="40"/>
      <c r="F25" s="40"/>
      <c r="G25" s="40"/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G21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27.69921875" style="0" customWidth="1"/>
    <col min="2" max="2" width="12.69921875" style="0" customWidth="1"/>
    <col min="3" max="4" width="10.69921875" style="0" customWidth="1"/>
    <col min="5" max="5" width="12.69921875" style="0" customWidth="1"/>
    <col min="6" max="6" width="10.69921875" style="0" customWidth="1"/>
  </cols>
  <sheetData>
    <row r="1" spans="1:7" ht="15">
      <c r="A1" s="64" t="s">
        <v>97</v>
      </c>
      <c r="B1" s="41"/>
      <c r="C1" s="41"/>
      <c r="D1" s="41"/>
      <c r="E1" s="41"/>
      <c r="F1" s="41"/>
      <c r="G1" s="41"/>
    </row>
    <row r="2" spans="1:7" ht="15">
      <c r="A2" s="65" t="s">
        <v>69</v>
      </c>
      <c r="B2" s="64" t="s">
        <v>98</v>
      </c>
      <c r="C2" s="64" t="s">
        <v>99</v>
      </c>
      <c r="D2" s="64" t="s">
        <v>1</v>
      </c>
      <c r="E2" s="64" t="s">
        <v>100</v>
      </c>
      <c r="F2" s="64" t="s">
        <v>101</v>
      </c>
      <c r="G2" s="64" t="s">
        <v>1</v>
      </c>
    </row>
    <row r="3" spans="1:7" ht="15">
      <c r="A3" s="39" t="s">
        <v>72</v>
      </c>
      <c r="B3" s="66">
        <v>8660299</v>
      </c>
      <c r="C3" s="66">
        <v>1461872</v>
      </c>
      <c r="D3" s="67">
        <f aca="true" t="shared" si="0" ref="D3:D20">+C3/B3*100</f>
        <v>16.880156216315395</v>
      </c>
      <c r="E3" s="66">
        <v>8454623</v>
      </c>
      <c r="F3" s="66">
        <v>1496494</v>
      </c>
      <c r="G3" s="67">
        <f aca="true" t="shared" si="1" ref="G3:G20">+F3/E3*100</f>
        <v>17.700304318714153</v>
      </c>
    </row>
    <row r="4" spans="1:7" ht="15">
      <c r="A4" s="39" t="s">
        <v>73</v>
      </c>
      <c r="B4" s="66">
        <v>217469</v>
      </c>
      <c r="C4" s="66">
        <v>76695</v>
      </c>
      <c r="D4" s="67">
        <f t="shared" si="0"/>
        <v>35.26709554005399</v>
      </c>
      <c r="E4" s="66">
        <v>200013</v>
      </c>
      <c r="F4" s="66">
        <v>61804</v>
      </c>
      <c r="G4" s="67">
        <f t="shared" si="1"/>
        <v>30.899991500552463</v>
      </c>
    </row>
    <row r="5" spans="1:7" ht="15">
      <c r="A5" s="39" t="s">
        <v>74</v>
      </c>
      <c r="B5" s="66">
        <v>88255</v>
      </c>
      <c r="C5" s="66">
        <v>41000</v>
      </c>
      <c r="D5" s="67">
        <f t="shared" si="0"/>
        <v>46.456291428247695</v>
      </c>
      <c r="E5" s="66">
        <v>76744</v>
      </c>
      <c r="F5" s="66">
        <v>49132</v>
      </c>
      <c r="G5" s="67">
        <f t="shared" si="1"/>
        <v>64.02064005003648</v>
      </c>
    </row>
    <row r="6" spans="1:7" ht="15">
      <c r="A6" s="39" t="s">
        <v>75</v>
      </c>
      <c r="B6" s="66">
        <v>1416775</v>
      </c>
      <c r="C6" s="66">
        <v>202864</v>
      </c>
      <c r="D6" s="67">
        <f t="shared" si="0"/>
        <v>14.318716804009105</v>
      </c>
      <c r="E6" s="66">
        <v>1548794</v>
      </c>
      <c r="F6" s="66">
        <v>269120</v>
      </c>
      <c r="G6" s="67">
        <f t="shared" si="1"/>
        <v>17.376100372289667</v>
      </c>
    </row>
    <row r="7" spans="1:7" ht="15">
      <c r="A7" s="39" t="s">
        <v>76</v>
      </c>
      <c r="B7" s="66">
        <v>587437</v>
      </c>
      <c r="C7" s="66">
        <v>154641</v>
      </c>
      <c r="D7" s="67">
        <f t="shared" si="0"/>
        <v>26.32469524391552</v>
      </c>
      <c r="E7" s="66">
        <v>551410</v>
      </c>
      <c r="F7" s="66">
        <v>166082</v>
      </c>
      <c r="G7" s="67">
        <f t="shared" si="1"/>
        <v>30.119511797029435</v>
      </c>
    </row>
    <row r="8" spans="1:7" ht="15">
      <c r="A8" s="39" t="s">
        <v>77</v>
      </c>
      <c r="B8" s="66">
        <v>516062</v>
      </c>
      <c r="C8" s="66">
        <v>142058</v>
      </c>
      <c r="D8" s="67">
        <f t="shared" si="0"/>
        <v>27.52731260972519</v>
      </c>
      <c r="E8" s="66">
        <v>632802</v>
      </c>
      <c r="F8" s="66">
        <v>199912</v>
      </c>
      <c r="G8" s="67">
        <f t="shared" si="1"/>
        <v>31.59155628458823</v>
      </c>
    </row>
    <row r="9" spans="1:7" ht="15">
      <c r="A9" s="39" t="s">
        <v>78</v>
      </c>
      <c r="B9" s="66">
        <v>91969</v>
      </c>
      <c r="C9" s="66">
        <v>60944</v>
      </c>
      <c r="D9" s="67">
        <f t="shared" si="0"/>
        <v>66.26580695669193</v>
      </c>
      <c r="E9" s="66">
        <v>81853</v>
      </c>
      <c r="F9" s="66">
        <v>57115</v>
      </c>
      <c r="G9" s="67">
        <f t="shared" si="1"/>
        <v>69.77752800752569</v>
      </c>
    </row>
    <row r="10" spans="1:7" ht="15">
      <c r="A10" s="39" t="s">
        <v>79</v>
      </c>
      <c r="B10" s="66">
        <v>117878</v>
      </c>
      <c r="C10" s="66">
        <v>73712</v>
      </c>
      <c r="D10" s="67">
        <f t="shared" si="0"/>
        <v>62.53244880299971</v>
      </c>
      <c r="E10" s="66">
        <v>124525</v>
      </c>
      <c r="F10" s="66">
        <v>79689</v>
      </c>
      <c r="G10" s="67">
        <f t="shared" si="1"/>
        <v>63.99437863882754</v>
      </c>
    </row>
    <row r="11" spans="1:7" ht="15">
      <c r="A11" s="39" t="s">
        <v>80</v>
      </c>
      <c r="B11" s="66">
        <v>215328</v>
      </c>
      <c r="C11" s="66">
        <v>90202</v>
      </c>
      <c r="D11" s="67">
        <f t="shared" si="0"/>
        <v>41.89051122009214</v>
      </c>
      <c r="E11" s="66">
        <v>198429</v>
      </c>
      <c r="F11" s="66">
        <v>77593</v>
      </c>
      <c r="G11" s="67">
        <f t="shared" si="1"/>
        <v>39.10365924335657</v>
      </c>
    </row>
    <row r="12" spans="1:7" ht="15">
      <c r="A12" s="39" t="s">
        <v>81</v>
      </c>
      <c r="B12" s="66">
        <v>303805</v>
      </c>
      <c r="C12" s="66">
        <v>204647</v>
      </c>
      <c r="D12" s="67">
        <f t="shared" si="0"/>
        <v>67.36130083441681</v>
      </c>
      <c r="E12" s="66">
        <v>286114</v>
      </c>
      <c r="F12" s="66">
        <v>226360</v>
      </c>
      <c r="G12" s="67">
        <f t="shared" si="1"/>
        <v>79.11531767057886</v>
      </c>
    </row>
    <row r="13" spans="1:7" ht="15">
      <c r="A13" s="39" t="s">
        <v>82</v>
      </c>
      <c r="B13" s="66">
        <v>140654</v>
      </c>
      <c r="C13" s="66">
        <v>71692</v>
      </c>
      <c r="D13" s="67">
        <f t="shared" si="0"/>
        <v>50.97046653490125</v>
      </c>
      <c r="E13" s="66">
        <v>148404</v>
      </c>
      <c r="F13" s="66">
        <v>91300</v>
      </c>
      <c r="G13" s="67">
        <f t="shared" si="1"/>
        <v>61.521252796420576</v>
      </c>
    </row>
    <row r="14" spans="1:7" ht="15">
      <c r="A14" s="39" t="s">
        <v>83</v>
      </c>
      <c r="B14" s="66">
        <v>129629</v>
      </c>
      <c r="C14" s="66">
        <v>30386</v>
      </c>
      <c r="D14" s="67">
        <f t="shared" si="0"/>
        <v>23.440742426463217</v>
      </c>
      <c r="E14" s="66">
        <v>120388</v>
      </c>
      <c r="F14" s="66">
        <v>31631</v>
      </c>
      <c r="G14" s="67">
        <f t="shared" si="1"/>
        <v>26.274213376748513</v>
      </c>
    </row>
    <row r="15" spans="1:7" ht="15">
      <c r="A15" s="39" t="s">
        <v>84</v>
      </c>
      <c r="B15" s="66">
        <v>650332</v>
      </c>
      <c r="C15" s="66">
        <v>133407</v>
      </c>
      <c r="D15" s="67">
        <f t="shared" si="0"/>
        <v>20.51367609159629</v>
      </c>
      <c r="E15" s="66">
        <v>661115</v>
      </c>
      <c r="F15" s="66">
        <v>158061</v>
      </c>
      <c r="G15" s="67">
        <f t="shared" si="1"/>
        <v>23.908245917881153</v>
      </c>
    </row>
    <row r="16" spans="1:7" ht="15">
      <c r="A16" s="39" t="s">
        <v>85</v>
      </c>
      <c r="B16" s="66">
        <v>3146253</v>
      </c>
      <c r="C16" s="66">
        <v>1301104</v>
      </c>
      <c r="D16" s="67">
        <f t="shared" si="0"/>
        <v>41.35408055232685</v>
      </c>
      <c r="E16" s="66">
        <v>3019847</v>
      </c>
      <c r="F16" s="66">
        <v>1391626</v>
      </c>
      <c r="G16" s="67">
        <f t="shared" si="1"/>
        <v>46.08266577743839</v>
      </c>
    </row>
    <row r="17" spans="1:7" ht="15">
      <c r="A17" s="39" t="s">
        <v>86</v>
      </c>
      <c r="B17" s="66">
        <v>996204</v>
      </c>
      <c r="C17" s="66">
        <v>620403</v>
      </c>
      <c r="D17" s="67">
        <f t="shared" si="0"/>
        <v>62.27670236216678</v>
      </c>
      <c r="E17" s="66">
        <v>970504</v>
      </c>
      <c r="F17" s="66">
        <v>687114</v>
      </c>
      <c r="G17" s="67">
        <f t="shared" si="1"/>
        <v>70.79970819285649</v>
      </c>
    </row>
    <row r="18" spans="1:7" ht="15">
      <c r="A18" s="39" t="s">
        <v>87</v>
      </c>
      <c r="B18" s="66">
        <v>2150049</v>
      </c>
      <c r="C18" s="66">
        <v>1089232</v>
      </c>
      <c r="D18" s="67">
        <f t="shared" si="0"/>
        <v>50.66079889342057</v>
      </c>
      <c r="E18" s="66">
        <v>2057642</v>
      </c>
      <c r="F18" s="66">
        <v>1148688</v>
      </c>
      <c r="G18" s="67">
        <f t="shared" si="1"/>
        <v>55.82545457373052</v>
      </c>
    </row>
    <row r="19" spans="1:7" ht="15">
      <c r="A19" s="39" t="s">
        <v>88</v>
      </c>
      <c r="B19" s="66">
        <v>1295575</v>
      </c>
      <c r="C19" s="66">
        <v>733083</v>
      </c>
      <c r="D19" s="67">
        <f t="shared" si="0"/>
        <v>56.583601875615074</v>
      </c>
      <c r="E19" s="66">
        <v>1093556</v>
      </c>
      <c r="F19" s="66">
        <v>716195</v>
      </c>
      <c r="G19" s="67">
        <f t="shared" si="1"/>
        <v>65.49230217748337</v>
      </c>
    </row>
    <row r="20" spans="1:7" ht="15">
      <c r="A20" s="39" t="s">
        <v>89</v>
      </c>
      <c r="B20" s="66">
        <v>335825</v>
      </c>
      <c r="C20" s="66">
        <v>141817</v>
      </c>
      <c r="D20" s="67">
        <f t="shared" si="0"/>
        <v>42.229434973572545</v>
      </c>
      <c r="E20" s="66">
        <v>333506</v>
      </c>
      <c r="F20" s="66">
        <v>189246</v>
      </c>
      <c r="G20" s="67">
        <f t="shared" si="1"/>
        <v>56.7444063974861</v>
      </c>
    </row>
    <row r="21" spans="1:7" ht="15">
      <c r="A21" s="39" t="s">
        <v>95</v>
      </c>
      <c r="B21" s="68" t="s">
        <v>96</v>
      </c>
      <c r="C21" s="68" t="s">
        <v>96</v>
      </c>
      <c r="D21" s="68" t="s">
        <v>96</v>
      </c>
      <c r="E21" s="68" t="s">
        <v>96</v>
      </c>
      <c r="F21" s="68" t="s">
        <v>96</v>
      </c>
      <c r="G21" s="68" t="s">
        <v>96</v>
      </c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G20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10.69921875" style="0" customWidth="1"/>
    <col min="5" max="5" width="10.69921875" style="0" customWidth="1"/>
    <col min="6" max="7" width="6.69921875" style="0" customWidth="1"/>
  </cols>
  <sheetData>
    <row r="1" spans="1:7" ht="15">
      <c r="A1" s="39" t="s">
        <v>102</v>
      </c>
      <c r="B1" s="1"/>
      <c r="C1" s="40"/>
      <c r="D1" s="40"/>
      <c r="E1" s="40"/>
      <c r="F1" s="40"/>
      <c r="G1" s="40"/>
    </row>
    <row r="2" spans="1:7" ht="15">
      <c r="A2" s="1"/>
      <c r="B2" s="40"/>
      <c r="C2" s="40"/>
      <c r="D2" s="40"/>
      <c r="E2" s="40"/>
      <c r="F2" s="40"/>
      <c r="G2" s="40"/>
    </row>
    <row r="3" spans="1:7" ht="15">
      <c r="A3" s="40"/>
      <c r="B3" s="39" t="s">
        <v>103</v>
      </c>
      <c r="C3" s="39" t="s">
        <v>66</v>
      </c>
      <c r="D3" s="40"/>
      <c r="E3" s="40"/>
      <c r="F3" s="40"/>
      <c r="G3" s="40"/>
    </row>
    <row r="4" spans="1:7" ht="15">
      <c r="A4" s="39" t="s">
        <v>104</v>
      </c>
      <c r="B4" s="39" t="s">
        <v>67</v>
      </c>
      <c r="C4" s="39" t="s">
        <v>91</v>
      </c>
      <c r="D4" s="40"/>
      <c r="E4" s="1"/>
      <c r="F4" s="1"/>
      <c r="G4" s="1"/>
    </row>
    <row r="5" spans="1:7" ht="15">
      <c r="A5" s="39" t="s">
        <v>105</v>
      </c>
      <c r="B5" s="53">
        <v>2296992</v>
      </c>
      <c r="C5" s="53">
        <v>2758712</v>
      </c>
      <c r="D5" s="40"/>
      <c r="E5" s="1"/>
      <c r="F5" s="1"/>
      <c r="G5" s="1"/>
    </row>
    <row r="6" spans="1:7" ht="15">
      <c r="A6" s="39" t="s">
        <v>106</v>
      </c>
      <c r="B6" s="53">
        <v>106028</v>
      </c>
      <c r="C6" s="53">
        <v>117512</v>
      </c>
      <c r="D6" s="40"/>
      <c r="E6" s="1"/>
      <c r="F6" s="1"/>
      <c r="G6" s="1"/>
    </row>
    <row r="7" spans="1:7" ht="15">
      <c r="A7" s="39" t="s">
        <v>107</v>
      </c>
      <c r="B7" s="53">
        <v>204660</v>
      </c>
      <c r="C7" s="53">
        <v>260385</v>
      </c>
      <c r="D7" s="40"/>
      <c r="E7" s="1"/>
      <c r="F7" s="1"/>
      <c r="G7" s="1"/>
    </row>
    <row r="8" spans="1:7" ht="15">
      <c r="A8" s="39" t="s">
        <v>108</v>
      </c>
      <c r="B8" s="53">
        <v>503494</v>
      </c>
      <c r="C8" s="53">
        <v>617913</v>
      </c>
      <c r="D8" s="40"/>
      <c r="E8" s="1"/>
      <c r="F8" s="1"/>
      <c r="G8" s="1"/>
    </row>
    <row r="9" spans="1:7" ht="15">
      <c r="A9" s="39" t="s">
        <v>109</v>
      </c>
      <c r="B9" s="53">
        <v>592166</v>
      </c>
      <c r="C9" s="53">
        <v>689728</v>
      </c>
      <c r="D9" s="40"/>
      <c r="E9" s="1"/>
      <c r="F9" s="1"/>
      <c r="G9" s="1"/>
    </row>
    <row r="10" spans="1:7" ht="15">
      <c r="A10" s="39" t="s">
        <v>110</v>
      </c>
      <c r="B10" s="53">
        <v>529233</v>
      </c>
      <c r="C10" s="53">
        <v>662393</v>
      </c>
      <c r="D10" s="40"/>
      <c r="E10" s="1"/>
      <c r="F10" s="1"/>
      <c r="G10" s="1"/>
    </row>
    <row r="11" spans="1:7" ht="15">
      <c r="A11" s="39" t="s">
        <v>111</v>
      </c>
      <c r="B11" s="53">
        <v>361411</v>
      </c>
      <c r="C11" s="53">
        <v>410780</v>
      </c>
      <c r="D11" s="40"/>
      <c r="E11" s="1"/>
      <c r="F11" s="1"/>
      <c r="G11" s="1"/>
    </row>
    <row r="13" spans="1:7" ht="15">
      <c r="A13" s="39" t="s">
        <v>104</v>
      </c>
      <c r="B13" s="39" t="s">
        <v>67</v>
      </c>
      <c r="C13" s="39" t="s">
        <v>91</v>
      </c>
      <c r="D13" s="40"/>
      <c r="E13" s="40"/>
      <c r="F13" s="40"/>
      <c r="G13" s="40"/>
    </row>
    <row r="14" spans="1:7" ht="15">
      <c r="A14" s="39" t="s">
        <v>105</v>
      </c>
      <c r="B14" s="69">
        <f aca="true" t="shared" si="0" ref="B14:B20">+B5/$B$5</f>
        <v>1</v>
      </c>
      <c r="C14" s="69">
        <f aca="true" t="shared" si="1" ref="C14:C20">+C5/$C$5</f>
        <v>1</v>
      </c>
      <c r="D14" s="40"/>
      <c r="E14" s="40"/>
      <c r="F14" s="40"/>
      <c r="G14" s="40"/>
    </row>
    <row r="15" spans="1:7" ht="15">
      <c r="A15" s="39" t="s">
        <v>106</v>
      </c>
      <c r="B15" s="69">
        <f t="shared" si="0"/>
        <v>0.04615949903177721</v>
      </c>
      <c r="C15" s="69">
        <f t="shared" si="1"/>
        <v>0.042596690049559356</v>
      </c>
      <c r="D15" s="40"/>
      <c r="E15" s="40"/>
      <c r="F15" s="40"/>
      <c r="G15" s="40"/>
    </row>
    <row r="16" spans="1:7" ht="15">
      <c r="A16" s="39" t="s">
        <v>107</v>
      </c>
      <c r="B16" s="69">
        <f t="shared" si="0"/>
        <v>0.08909913486855853</v>
      </c>
      <c r="C16" s="69">
        <f t="shared" si="1"/>
        <v>0.09438643830889197</v>
      </c>
      <c r="D16" s="40"/>
      <c r="E16" s="40"/>
      <c r="F16" s="40"/>
      <c r="G16" s="40"/>
    </row>
    <row r="17" spans="1:3" ht="15">
      <c r="A17" s="39" t="s">
        <v>108</v>
      </c>
      <c r="B17" s="69">
        <f t="shared" si="0"/>
        <v>0.21919710647664423</v>
      </c>
      <c r="C17" s="69">
        <f t="shared" si="1"/>
        <v>0.2239860485617926</v>
      </c>
    </row>
    <row r="18" spans="1:3" ht="15">
      <c r="A18" s="39" t="s">
        <v>109</v>
      </c>
      <c r="B18" s="69">
        <f t="shared" si="0"/>
        <v>0.2578006366587258</v>
      </c>
      <c r="C18" s="69">
        <f t="shared" si="1"/>
        <v>0.25001812440008236</v>
      </c>
    </row>
    <row r="19" spans="1:3" ht="15">
      <c r="A19" s="39" t="s">
        <v>112</v>
      </c>
      <c r="B19" s="69">
        <f t="shared" si="0"/>
        <v>0.23040263091904542</v>
      </c>
      <c r="C19" s="69">
        <f t="shared" si="1"/>
        <v>0.24010951487505763</v>
      </c>
    </row>
    <row r="20" spans="1:3" ht="15">
      <c r="A20" s="39" t="s">
        <v>111</v>
      </c>
      <c r="B20" s="69">
        <f t="shared" si="0"/>
        <v>0.15734099204524873</v>
      </c>
      <c r="C20" s="69">
        <f t="shared" si="1"/>
        <v>0.14890282131661442</v>
      </c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K21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33.69921875" style="0" customWidth="1"/>
  </cols>
  <sheetData>
    <row r="1" spans="1:11" ht="15">
      <c r="A1" s="17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8"/>
      <c r="B2" s="18"/>
      <c r="C2" s="1"/>
      <c r="D2" s="17" t="s">
        <v>67</v>
      </c>
      <c r="E2" s="17" t="s">
        <v>66</v>
      </c>
      <c r="F2" s="18"/>
      <c r="G2" s="18"/>
      <c r="H2" s="1"/>
      <c r="I2" s="17" t="s">
        <v>91</v>
      </c>
      <c r="J2" s="17" t="s">
        <v>66</v>
      </c>
      <c r="K2" s="18"/>
    </row>
    <row r="3" spans="1:11" ht="15">
      <c r="A3" s="19" t="s">
        <v>69</v>
      </c>
      <c r="B3" s="19" t="s">
        <v>59</v>
      </c>
      <c r="C3" s="19" t="s">
        <v>58</v>
      </c>
      <c r="D3" s="19" t="s">
        <v>114</v>
      </c>
      <c r="E3" s="19" t="s">
        <v>115</v>
      </c>
      <c r="F3" s="19" t="s">
        <v>116</v>
      </c>
      <c r="G3" s="19" t="s">
        <v>59</v>
      </c>
      <c r="H3" s="19" t="s">
        <v>58</v>
      </c>
      <c r="I3" s="19" t="s">
        <v>114</v>
      </c>
      <c r="J3" s="19" t="s">
        <v>115</v>
      </c>
      <c r="K3" s="19" t="s">
        <v>116</v>
      </c>
    </row>
    <row r="4" spans="1:11" ht="15">
      <c r="A4" s="17" t="s">
        <v>72</v>
      </c>
      <c r="B4" s="20">
        <v>326901</v>
      </c>
      <c r="C4" s="20">
        <v>316241</v>
      </c>
      <c r="D4" s="70">
        <f aca="true" t="shared" si="0" ref="D4:D21">+C4/B4</f>
        <v>0.9673907390922634</v>
      </c>
      <c r="E4" s="32">
        <f aca="true" t="shared" si="1" ref="E4:E21">+B4/F4</f>
        <v>0.037747080095040596</v>
      </c>
      <c r="F4" s="20">
        <v>8660299</v>
      </c>
      <c r="G4" s="20">
        <v>359601</v>
      </c>
      <c r="H4" s="20">
        <v>394144</v>
      </c>
      <c r="I4" s="70">
        <f aca="true" t="shared" si="2" ref="I4:I21">+H4/G4</f>
        <v>1.0960592434392562</v>
      </c>
      <c r="J4" s="32">
        <f aca="true" t="shared" si="3" ref="J4:J21">+G4/K4</f>
        <v>0.04253306149783379</v>
      </c>
      <c r="K4" s="20">
        <v>8454623</v>
      </c>
    </row>
    <row r="5" spans="1:11" ht="15">
      <c r="A5" s="17" t="s">
        <v>73</v>
      </c>
      <c r="B5" s="20">
        <v>8471</v>
      </c>
      <c r="C5" s="20">
        <v>8337</v>
      </c>
      <c r="D5" s="70">
        <f t="shared" si="0"/>
        <v>0.984181324518947</v>
      </c>
      <c r="E5" s="32">
        <f t="shared" si="1"/>
        <v>0.038952678312771015</v>
      </c>
      <c r="F5" s="20">
        <v>217469</v>
      </c>
      <c r="G5" s="20">
        <v>8430</v>
      </c>
      <c r="H5" s="20">
        <v>5432</v>
      </c>
      <c r="I5" s="70">
        <f t="shared" si="2"/>
        <v>0.6443653618030842</v>
      </c>
      <c r="J5" s="32">
        <f t="shared" si="3"/>
        <v>0.042147260428072174</v>
      </c>
      <c r="K5" s="20">
        <v>200013</v>
      </c>
    </row>
    <row r="6" spans="1:11" ht="15">
      <c r="A6" s="17" t="s">
        <v>74</v>
      </c>
      <c r="B6" s="20">
        <v>4847</v>
      </c>
      <c r="C6" s="20">
        <v>4648</v>
      </c>
      <c r="D6" s="70">
        <f t="shared" si="0"/>
        <v>0.9589436765009284</v>
      </c>
      <c r="E6" s="32">
        <f t="shared" si="1"/>
        <v>0.054920401110418675</v>
      </c>
      <c r="F6" s="20">
        <v>88255</v>
      </c>
      <c r="G6" s="20">
        <v>6188</v>
      </c>
      <c r="H6" s="20">
        <v>4854</v>
      </c>
      <c r="I6" s="70">
        <f t="shared" si="2"/>
        <v>0.7844214608920491</v>
      </c>
      <c r="J6" s="32">
        <f t="shared" si="3"/>
        <v>0.08063171062232878</v>
      </c>
      <c r="K6" s="20">
        <v>76744</v>
      </c>
    </row>
    <row r="7" spans="1:11" ht="15">
      <c r="A7" s="17" t="s">
        <v>75</v>
      </c>
      <c r="B7" s="20">
        <v>56866</v>
      </c>
      <c r="C7" s="20">
        <v>53616</v>
      </c>
      <c r="D7" s="70">
        <f t="shared" si="0"/>
        <v>0.942848099039848</v>
      </c>
      <c r="E7" s="32">
        <f t="shared" si="1"/>
        <v>0.040137636533676836</v>
      </c>
      <c r="F7" s="20">
        <v>1416775</v>
      </c>
      <c r="G7" s="20">
        <v>61368</v>
      </c>
      <c r="H7" s="20">
        <v>59348</v>
      </c>
      <c r="I7" s="70">
        <f t="shared" si="2"/>
        <v>0.9670838221874593</v>
      </c>
      <c r="J7" s="32">
        <f t="shared" si="3"/>
        <v>0.03962308738282819</v>
      </c>
      <c r="K7" s="20">
        <v>1548794</v>
      </c>
    </row>
    <row r="8" spans="1:11" ht="15">
      <c r="A8" s="17" t="s">
        <v>76</v>
      </c>
      <c r="B8" s="20">
        <v>23242</v>
      </c>
      <c r="C8" s="20">
        <v>29451</v>
      </c>
      <c r="D8" s="70">
        <f t="shared" si="0"/>
        <v>1.2671456845366147</v>
      </c>
      <c r="E8" s="32">
        <f t="shared" si="1"/>
        <v>0.03956509378878075</v>
      </c>
      <c r="F8" s="20">
        <v>587437</v>
      </c>
      <c r="G8" s="20">
        <v>18658</v>
      </c>
      <c r="H8" s="20">
        <v>22201</v>
      </c>
      <c r="I8" s="70">
        <f t="shared" si="2"/>
        <v>1.1898917354486012</v>
      </c>
      <c r="J8" s="32">
        <f t="shared" si="3"/>
        <v>0.033836890879744654</v>
      </c>
      <c r="K8" s="20">
        <v>551410</v>
      </c>
    </row>
    <row r="9" spans="1:11" ht="15">
      <c r="A9" s="17" t="s">
        <v>77</v>
      </c>
      <c r="B9" s="20">
        <v>21483</v>
      </c>
      <c r="C9" s="20">
        <v>813</v>
      </c>
      <c r="D9" s="70">
        <f t="shared" si="0"/>
        <v>0.03784387655355397</v>
      </c>
      <c r="E9" s="32">
        <f t="shared" si="1"/>
        <v>0.041628719029884007</v>
      </c>
      <c r="F9" s="20">
        <v>516062</v>
      </c>
      <c r="G9" s="20">
        <v>34591</v>
      </c>
      <c r="H9" s="20">
        <v>31020</v>
      </c>
      <c r="I9" s="70">
        <f t="shared" si="2"/>
        <v>0.8967650544939435</v>
      </c>
      <c r="J9" s="32">
        <f t="shared" si="3"/>
        <v>0.054663227992326195</v>
      </c>
      <c r="K9" s="20">
        <v>632802</v>
      </c>
    </row>
    <row r="10" spans="1:11" ht="15">
      <c r="A10" s="17" t="s">
        <v>78</v>
      </c>
      <c r="B10" s="20">
        <v>3752</v>
      </c>
      <c r="C10" s="20">
        <v>487</v>
      </c>
      <c r="D10" s="70">
        <f t="shared" si="0"/>
        <v>0.12979744136460555</v>
      </c>
      <c r="E10" s="32">
        <f t="shared" si="1"/>
        <v>0.04079635529363155</v>
      </c>
      <c r="F10" s="20">
        <v>91969</v>
      </c>
      <c r="G10" s="20">
        <v>3077</v>
      </c>
      <c r="H10" s="20">
        <v>237</v>
      </c>
      <c r="I10" s="70">
        <f t="shared" si="2"/>
        <v>0.07702307442313942</v>
      </c>
      <c r="J10" s="32">
        <f t="shared" si="3"/>
        <v>0.03759178038679095</v>
      </c>
      <c r="K10" s="20">
        <v>81853</v>
      </c>
    </row>
    <row r="11" spans="1:11" ht="15">
      <c r="A11" s="17" t="s">
        <v>79</v>
      </c>
      <c r="B11" s="20">
        <v>3787</v>
      </c>
      <c r="C11" s="20">
        <v>4804</v>
      </c>
      <c r="D11" s="70">
        <f t="shared" si="0"/>
        <v>1.2685503036704515</v>
      </c>
      <c r="E11" s="32">
        <f t="shared" si="1"/>
        <v>0.03212643580651182</v>
      </c>
      <c r="F11" s="20">
        <v>117878</v>
      </c>
      <c r="G11" s="20">
        <v>4114</v>
      </c>
      <c r="H11" s="20">
        <v>5285</v>
      </c>
      <c r="I11" s="70">
        <f t="shared" si="2"/>
        <v>1.284637822070977</v>
      </c>
      <c r="J11" s="32">
        <f t="shared" si="3"/>
        <v>0.03303754266211604</v>
      </c>
      <c r="K11" s="20">
        <v>124525</v>
      </c>
    </row>
    <row r="12" spans="1:11" ht="15">
      <c r="A12" s="17" t="s">
        <v>80</v>
      </c>
      <c r="B12" s="20">
        <v>4092</v>
      </c>
      <c r="C12" s="20">
        <v>9025</v>
      </c>
      <c r="D12" s="70">
        <f t="shared" si="0"/>
        <v>2.205522971652004</v>
      </c>
      <c r="E12" s="32">
        <f t="shared" si="1"/>
        <v>0.019003566651805616</v>
      </c>
      <c r="F12" s="20">
        <v>215328</v>
      </c>
      <c r="G12" s="20">
        <v>3828</v>
      </c>
      <c r="H12" s="20">
        <v>9808</v>
      </c>
      <c r="I12" s="70">
        <f t="shared" si="2"/>
        <v>2.5621734587251828</v>
      </c>
      <c r="J12" s="32">
        <f t="shared" si="3"/>
        <v>0.019291535007483786</v>
      </c>
      <c r="K12" s="20">
        <v>198429</v>
      </c>
    </row>
    <row r="13" spans="1:11" ht="15">
      <c r="A13" s="17" t="s">
        <v>81</v>
      </c>
      <c r="B13" s="20">
        <v>4776</v>
      </c>
      <c r="C13" s="20">
        <v>21572</v>
      </c>
      <c r="D13" s="70">
        <f t="shared" si="0"/>
        <v>4.516750418760469</v>
      </c>
      <c r="E13" s="32">
        <f t="shared" si="1"/>
        <v>0.015720610259870642</v>
      </c>
      <c r="F13" s="20">
        <v>303805</v>
      </c>
      <c r="G13" s="20">
        <v>3403</v>
      </c>
      <c r="H13" s="20">
        <v>13294</v>
      </c>
      <c r="I13" s="70">
        <f t="shared" si="2"/>
        <v>3.906553041434029</v>
      </c>
      <c r="J13" s="32">
        <f t="shared" si="3"/>
        <v>0.011893860489175644</v>
      </c>
      <c r="K13" s="20">
        <v>286114</v>
      </c>
    </row>
    <row r="14" spans="1:11" ht="15">
      <c r="A14" s="17" t="s">
        <v>82</v>
      </c>
      <c r="B14" s="20">
        <v>10702</v>
      </c>
      <c r="C14" s="20">
        <v>7054</v>
      </c>
      <c r="D14" s="70">
        <f t="shared" si="0"/>
        <v>0.6591291347411699</v>
      </c>
      <c r="E14" s="32">
        <f t="shared" si="1"/>
        <v>0.0760874201942355</v>
      </c>
      <c r="F14" s="20">
        <v>140654</v>
      </c>
      <c r="G14" s="20">
        <v>3620</v>
      </c>
      <c r="H14" s="20">
        <v>3640</v>
      </c>
      <c r="I14" s="70">
        <f t="shared" si="2"/>
        <v>1.0055248618784531</v>
      </c>
      <c r="J14" s="32">
        <f t="shared" si="3"/>
        <v>0.02439287350745263</v>
      </c>
      <c r="K14" s="20">
        <v>148404</v>
      </c>
    </row>
    <row r="15" spans="1:11" ht="15">
      <c r="A15" s="17" t="s">
        <v>83</v>
      </c>
      <c r="B15" s="20">
        <v>2279</v>
      </c>
      <c r="C15" s="20">
        <v>2004</v>
      </c>
      <c r="D15" s="70">
        <f t="shared" si="0"/>
        <v>0.8793330408073716</v>
      </c>
      <c r="E15" s="32">
        <f t="shared" si="1"/>
        <v>0.017580942536006602</v>
      </c>
      <c r="F15" s="20">
        <v>129629</v>
      </c>
      <c r="G15" s="20">
        <v>1505</v>
      </c>
      <c r="H15" s="20">
        <v>4698</v>
      </c>
      <c r="I15" s="70">
        <f t="shared" si="2"/>
        <v>3.121594684385382</v>
      </c>
      <c r="J15" s="32">
        <f t="shared" si="3"/>
        <v>0.012501245971359272</v>
      </c>
      <c r="K15" s="20">
        <v>120388</v>
      </c>
    </row>
    <row r="16" spans="1:11" ht="15">
      <c r="A16" s="17" t="s">
        <v>84</v>
      </c>
      <c r="B16" s="20">
        <v>32986</v>
      </c>
      <c r="C16" s="20">
        <v>13210</v>
      </c>
      <c r="D16" s="70">
        <f t="shared" si="0"/>
        <v>0.4004729279088098</v>
      </c>
      <c r="E16" s="32">
        <f t="shared" si="1"/>
        <v>0.050721785180492425</v>
      </c>
      <c r="F16" s="20">
        <v>650332</v>
      </c>
      <c r="G16" s="20">
        <v>25554</v>
      </c>
      <c r="H16" s="20">
        <v>18425</v>
      </c>
      <c r="I16" s="70">
        <f t="shared" si="2"/>
        <v>0.7210221491742975</v>
      </c>
      <c r="J16" s="32">
        <f t="shared" si="3"/>
        <v>0.038652881873804106</v>
      </c>
      <c r="K16" s="20">
        <v>661115</v>
      </c>
    </row>
    <row r="17" spans="1:11" ht="15">
      <c r="A17" s="17" t="s">
        <v>85</v>
      </c>
      <c r="B17" s="20">
        <v>120553</v>
      </c>
      <c r="C17" s="20">
        <v>86708</v>
      </c>
      <c r="D17" s="70">
        <f t="shared" si="0"/>
        <v>0.7192521131784361</v>
      </c>
      <c r="E17" s="32">
        <f t="shared" si="1"/>
        <v>0.03831637188744834</v>
      </c>
      <c r="F17" s="20">
        <v>3146253</v>
      </c>
      <c r="G17" s="20">
        <v>159159</v>
      </c>
      <c r="H17" s="20">
        <v>127377</v>
      </c>
      <c r="I17" s="70">
        <f t="shared" si="2"/>
        <v>0.8003128946525173</v>
      </c>
      <c r="J17" s="32">
        <f t="shared" si="3"/>
        <v>0.05270432574895351</v>
      </c>
      <c r="K17" s="20">
        <v>3019847</v>
      </c>
    </row>
    <row r="18" spans="1:11" ht="15">
      <c r="A18" s="17" t="s">
        <v>86</v>
      </c>
      <c r="B18" s="20">
        <v>28517</v>
      </c>
      <c r="C18" s="20">
        <v>28164</v>
      </c>
      <c r="D18" s="70">
        <f t="shared" si="0"/>
        <v>0.9876214188028194</v>
      </c>
      <c r="E18" s="32">
        <f t="shared" si="1"/>
        <v>0.02862566301681182</v>
      </c>
      <c r="F18" s="20">
        <v>996204</v>
      </c>
      <c r="G18" s="20">
        <v>24431</v>
      </c>
      <c r="H18" s="20">
        <v>8288</v>
      </c>
      <c r="I18" s="70">
        <f t="shared" si="2"/>
        <v>0.3392411280749867</v>
      </c>
      <c r="J18" s="32">
        <f t="shared" si="3"/>
        <v>0.025173518089569955</v>
      </c>
      <c r="K18" s="20">
        <v>970504</v>
      </c>
    </row>
    <row r="19" spans="1:11" ht="15">
      <c r="A19" s="17" t="s">
        <v>87</v>
      </c>
      <c r="B19" s="20">
        <v>92036</v>
      </c>
      <c r="C19" s="20">
        <v>58544</v>
      </c>
      <c r="D19" s="70">
        <f t="shared" si="0"/>
        <v>0.6360989178147681</v>
      </c>
      <c r="E19" s="32">
        <f t="shared" si="1"/>
        <v>0.04280646627123382</v>
      </c>
      <c r="F19" s="20">
        <v>2150049</v>
      </c>
      <c r="G19" s="20">
        <v>134729</v>
      </c>
      <c r="H19" s="20">
        <v>10975</v>
      </c>
      <c r="I19" s="70">
        <f t="shared" si="2"/>
        <v>0.08145981934104758</v>
      </c>
      <c r="J19" s="32">
        <f t="shared" si="3"/>
        <v>0.06547737653100005</v>
      </c>
      <c r="K19" s="20">
        <v>2057642</v>
      </c>
    </row>
    <row r="20" spans="1:11" ht="15">
      <c r="A20" s="17" t="s">
        <v>88</v>
      </c>
      <c r="B20" s="20">
        <v>7248</v>
      </c>
      <c r="C20" s="20">
        <v>83042</v>
      </c>
      <c r="D20" s="70">
        <f t="shared" si="0"/>
        <v>11.457229580573951</v>
      </c>
      <c r="E20" s="32">
        <f t="shared" si="1"/>
        <v>0.005594427184840708</v>
      </c>
      <c r="F20" s="20">
        <v>1295575</v>
      </c>
      <c r="G20" s="20">
        <v>8748</v>
      </c>
      <c r="H20" s="20">
        <v>124249</v>
      </c>
      <c r="I20" s="70">
        <f t="shared" si="2"/>
        <v>14.20313214449017</v>
      </c>
      <c r="J20" s="32">
        <f t="shared" si="3"/>
        <v>0.007999590327335774</v>
      </c>
      <c r="K20" s="20">
        <v>1093556</v>
      </c>
    </row>
    <row r="21" spans="1:11" ht="15">
      <c r="A21" s="17" t="s">
        <v>89</v>
      </c>
      <c r="B21" s="20">
        <v>8302</v>
      </c>
      <c r="C21" s="20">
        <v>12556</v>
      </c>
      <c r="D21" s="70">
        <f t="shared" si="0"/>
        <v>1.5124066490002408</v>
      </c>
      <c r="E21" s="32">
        <f t="shared" si="1"/>
        <v>0.024721208963001562</v>
      </c>
      <c r="F21" s="20">
        <v>335825</v>
      </c>
      <c r="G21" s="20">
        <v>22747</v>
      </c>
      <c r="H21" s="20">
        <v>640</v>
      </c>
      <c r="I21" s="70">
        <f t="shared" si="2"/>
        <v>0.02813557831801996</v>
      </c>
      <c r="J21" s="32">
        <f t="shared" si="3"/>
        <v>0.06820566946321806</v>
      </c>
      <c r="K21" s="20">
        <v>333506</v>
      </c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workbookViewId="0" topLeftCell="A1">
      <selection activeCell="A1" sqref="A1"/>
    </sheetView>
  </sheetViews>
  <sheetFormatPr defaultColWidth="8.69921875" defaultRowHeight="14.25"/>
  <sheetData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workbookViewId="0" topLeftCell="A1">
      <selection activeCell="A1" sqref="A1"/>
    </sheetView>
  </sheetViews>
  <sheetFormatPr defaultColWidth="8.69921875" defaultRowHeight="14.25"/>
  <sheetData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workbookViewId="0" topLeftCell="A1">
      <selection activeCell="A1" sqref="A1"/>
    </sheetView>
  </sheetViews>
  <sheetFormatPr defaultColWidth="8.69921875" defaultRowHeight="14.25"/>
  <sheetData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workbookViewId="0" topLeftCell="A1">
      <selection activeCell="A1" sqref="A1"/>
    </sheetView>
  </sheetViews>
  <sheetFormatPr defaultColWidth="8.69921875" defaultRowHeight="14.25"/>
  <sheetData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8"/>
  <sheetViews>
    <sheetView showGridLines="0" workbookViewId="0" topLeftCell="A1">
      <selection activeCell="A1" sqref="A1"/>
    </sheetView>
  </sheetViews>
  <sheetFormatPr defaultColWidth="8.69921875" defaultRowHeight="14.25"/>
  <sheetData>
    <row r="1" spans="1:4" ht="15">
      <c r="A1" s="2" t="s">
        <v>10</v>
      </c>
      <c r="B1" s="3"/>
      <c r="C1" s="3"/>
      <c r="D1" s="3"/>
    </row>
    <row r="2" spans="1:4" ht="15">
      <c r="A2" s="3"/>
      <c r="B2" s="3"/>
      <c r="C2" s="3"/>
      <c r="D2" s="3"/>
    </row>
    <row r="3" spans="1:4" ht="15">
      <c r="A3" s="4" t="s">
        <v>11</v>
      </c>
      <c r="B3" s="5" t="s">
        <v>11</v>
      </c>
      <c r="C3" s="5" t="s">
        <v>12</v>
      </c>
      <c r="D3" s="5" t="s">
        <v>13</v>
      </c>
    </row>
    <row r="4" spans="1:4" ht="15">
      <c r="A4" s="3"/>
      <c r="B4" s="6" t="s">
        <v>14</v>
      </c>
      <c r="C4" s="6" t="s">
        <v>15</v>
      </c>
      <c r="D4" s="6" t="s">
        <v>15</v>
      </c>
    </row>
    <row r="5" spans="1:4" ht="15">
      <c r="A5" s="4" t="s">
        <v>16</v>
      </c>
      <c r="B5" s="7">
        <v>135960</v>
      </c>
      <c r="C5" s="8">
        <v>-0.8</v>
      </c>
      <c r="D5" s="9">
        <v>100</v>
      </c>
    </row>
    <row r="6" spans="1:4" ht="15">
      <c r="A6" s="2" t="s">
        <v>11</v>
      </c>
      <c r="B6" s="10">
        <v>89803</v>
      </c>
      <c r="C6" s="11">
        <v>-0.8</v>
      </c>
      <c r="D6" s="12">
        <v>66.1</v>
      </c>
    </row>
    <row r="7" spans="1:4" ht="15">
      <c r="A7" s="2" t="s">
        <v>17</v>
      </c>
      <c r="B7" s="10">
        <v>18632</v>
      </c>
      <c r="C7" s="11">
        <v>-1.8</v>
      </c>
      <c r="D7" s="12">
        <v>13.7</v>
      </c>
    </row>
    <row r="8" spans="1:4" ht="15">
      <c r="A8" s="2" t="s">
        <v>18</v>
      </c>
      <c r="B8" s="10">
        <v>27526</v>
      </c>
      <c r="C8" s="11">
        <v>-0.2</v>
      </c>
      <c r="D8" s="12">
        <v>20.2</v>
      </c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C14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24.69921875" style="0" customWidth="1"/>
    <col min="2" max="2" width="5.69921875" style="0" customWidth="1"/>
    <col min="3" max="3" width="6.69921875" style="0" customWidth="1"/>
  </cols>
  <sheetData>
    <row r="1" spans="1:3" ht="15">
      <c r="A1" s="2" t="s">
        <v>19</v>
      </c>
      <c r="B1" s="3"/>
      <c r="C1" s="3"/>
    </row>
    <row r="2" spans="1:3" ht="15">
      <c r="A2" s="3"/>
      <c r="B2" s="3"/>
      <c r="C2" s="3"/>
    </row>
    <row r="3" spans="1:3" ht="15">
      <c r="A3" s="4" t="s">
        <v>20</v>
      </c>
      <c r="B3" s="5" t="s">
        <v>11</v>
      </c>
      <c r="C3" s="5" t="s">
        <v>12</v>
      </c>
    </row>
    <row r="4" spans="1:3" ht="15">
      <c r="A4" s="3"/>
      <c r="B4" s="6" t="s">
        <v>14</v>
      </c>
      <c r="C4" s="6" t="s">
        <v>15</v>
      </c>
    </row>
    <row r="5" spans="1:3" ht="15">
      <c r="A5" s="4" t="s">
        <v>11</v>
      </c>
      <c r="B5" s="7">
        <v>2220</v>
      </c>
      <c r="C5" s="8">
        <v>-10.6</v>
      </c>
    </row>
    <row r="6" spans="1:3" ht="15">
      <c r="A6" s="2" t="s">
        <v>21</v>
      </c>
      <c r="B6" s="10">
        <v>2000</v>
      </c>
      <c r="C6" s="11">
        <v>-5.4</v>
      </c>
    </row>
    <row r="7" spans="1:3" ht="15">
      <c r="A7" s="2" t="s">
        <v>22</v>
      </c>
      <c r="B7" s="10">
        <v>15488</v>
      </c>
      <c r="C7" s="11">
        <v>-0.8</v>
      </c>
    </row>
    <row r="8" spans="1:3" ht="15">
      <c r="A8" s="2" t="s">
        <v>23</v>
      </c>
      <c r="B8" s="10">
        <v>2377</v>
      </c>
      <c r="C8" s="11">
        <v>-16.9</v>
      </c>
    </row>
    <row r="9" spans="1:3" ht="15">
      <c r="A9" s="2" t="s">
        <v>24</v>
      </c>
      <c r="B9" s="10">
        <v>6967</v>
      </c>
      <c r="C9" s="11">
        <v>5.4</v>
      </c>
    </row>
    <row r="10" spans="1:3" ht="15">
      <c r="A10" s="2" t="s">
        <v>25</v>
      </c>
      <c r="B10" s="10">
        <v>30648</v>
      </c>
      <c r="C10" s="11">
        <v>1.5</v>
      </c>
    </row>
    <row r="11" spans="1:3" ht="15">
      <c r="A11" s="2" t="s">
        <v>26</v>
      </c>
      <c r="B11" s="10">
        <v>12200</v>
      </c>
      <c r="C11" s="11">
        <v>-5.9</v>
      </c>
    </row>
    <row r="12" spans="1:3" ht="15">
      <c r="A12" s="2" t="s">
        <v>24</v>
      </c>
      <c r="B12" s="10">
        <v>3335</v>
      </c>
      <c r="C12" s="11">
        <v>3.7</v>
      </c>
    </row>
    <row r="13" spans="1:3" ht="15">
      <c r="A13" s="2" t="s">
        <v>27</v>
      </c>
      <c r="B13" s="10">
        <v>3611</v>
      </c>
      <c r="C13" s="11">
        <v>14.8</v>
      </c>
    </row>
    <row r="14" spans="1:3" ht="15">
      <c r="A14" s="4" t="s">
        <v>28</v>
      </c>
      <c r="B14" s="13"/>
      <c r="C14" s="13"/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D7"/>
  <sheetViews>
    <sheetView showGridLines="0" workbookViewId="0" topLeftCell="A1">
      <selection activeCell="A1" sqref="A1"/>
    </sheetView>
  </sheetViews>
  <sheetFormatPr defaultColWidth="8.69921875" defaultRowHeight="14.25"/>
  <sheetData>
    <row r="1" spans="1:4" ht="15">
      <c r="A1" s="2" t="s">
        <v>29</v>
      </c>
      <c r="B1" s="3"/>
      <c r="C1" s="3"/>
      <c r="D1" s="3"/>
    </row>
    <row r="2" spans="1:4" ht="15">
      <c r="A2" s="3"/>
      <c r="B2" s="3"/>
      <c r="C2" s="3"/>
      <c r="D2" s="3"/>
    </row>
    <row r="3" spans="1:4" ht="15">
      <c r="A3" s="4" t="s">
        <v>30</v>
      </c>
      <c r="B3" s="5" t="s">
        <v>11</v>
      </c>
      <c r="C3" s="5" t="s">
        <v>12</v>
      </c>
      <c r="D3" s="5" t="s">
        <v>30</v>
      </c>
    </row>
    <row r="4" spans="1:4" ht="15">
      <c r="A4" s="3"/>
      <c r="B4" s="6" t="s">
        <v>14</v>
      </c>
      <c r="C4" s="6" t="s">
        <v>15</v>
      </c>
      <c r="D4" s="6" t="s">
        <v>15</v>
      </c>
    </row>
    <row r="5" spans="1:4" ht="15">
      <c r="A5" s="4" t="s">
        <v>31</v>
      </c>
      <c r="B5" s="7">
        <v>29182</v>
      </c>
      <c r="C5" s="8">
        <v>-1.6</v>
      </c>
      <c r="D5" s="8">
        <v>21.5</v>
      </c>
    </row>
    <row r="6" spans="1:4" ht="15">
      <c r="A6" s="2" t="s">
        <v>11</v>
      </c>
      <c r="B6" s="10">
        <v>106639</v>
      </c>
      <c r="C6" s="11">
        <v>-0.6</v>
      </c>
      <c r="D6" s="11">
        <v>78.4</v>
      </c>
    </row>
    <row r="7" spans="1:4" ht="15">
      <c r="A7" s="2" t="s">
        <v>32</v>
      </c>
      <c r="B7" s="10">
        <v>140</v>
      </c>
      <c r="C7" s="11">
        <v>18.4</v>
      </c>
      <c r="D7" s="11">
        <v>0.1</v>
      </c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D7"/>
  <sheetViews>
    <sheetView showGridLines="0" workbookViewId="0" topLeftCell="A1">
      <selection activeCell="A1" sqref="A1"/>
    </sheetView>
  </sheetViews>
  <sheetFormatPr defaultColWidth="8.69921875" defaultRowHeight="14.25"/>
  <sheetData>
    <row r="1" spans="1:4" ht="15">
      <c r="A1" s="2" t="s">
        <v>33</v>
      </c>
      <c r="B1" s="3"/>
      <c r="C1" s="3"/>
      <c r="D1" s="3"/>
    </row>
    <row r="2" spans="1:4" ht="15">
      <c r="A2" s="3"/>
      <c r="B2" s="3"/>
      <c r="C2" s="3"/>
      <c r="D2" s="3"/>
    </row>
    <row r="3" spans="1:4" ht="15">
      <c r="A3" s="4" t="s">
        <v>11</v>
      </c>
      <c r="B3" s="5" t="s">
        <v>34</v>
      </c>
      <c r="C3" s="5" t="s">
        <v>35</v>
      </c>
      <c r="D3" s="5" t="s">
        <v>36</v>
      </c>
    </row>
    <row r="4" spans="1:4" ht="15">
      <c r="A4" s="4" t="s">
        <v>16</v>
      </c>
      <c r="B4" s="9">
        <v>14.5</v>
      </c>
      <c r="C4" s="9">
        <v>24.6</v>
      </c>
      <c r="D4" s="9">
        <v>60.9</v>
      </c>
    </row>
    <row r="5" spans="1:4" ht="15">
      <c r="A5" s="2" t="s">
        <v>11</v>
      </c>
      <c r="B5" s="12">
        <v>6.8</v>
      </c>
      <c r="C5" s="12">
        <v>22.2</v>
      </c>
      <c r="D5" s="12">
        <v>71.1</v>
      </c>
    </row>
    <row r="6" spans="1:4" ht="15">
      <c r="A6" s="2" t="s">
        <v>17</v>
      </c>
      <c r="B6" s="12">
        <v>19.5</v>
      </c>
      <c r="C6" s="12">
        <v>24.8</v>
      </c>
      <c r="D6" s="12">
        <v>55.7</v>
      </c>
    </row>
    <row r="7" spans="1:4" ht="15">
      <c r="A7" s="2" t="s">
        <v>18</v>
      </c>
      <c r="B7" s="12">
        <v>52.6</v>
      </c>
      <c r="C7" s="12">
        <v>38.4</v>
      </c>
      <c r="D7" s="12">
        <v>9</v>
      </c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1" sqref="C1:C7"/>
    </sheetView>
  </sheetViews>
  <sheetFormatPr defaultColWidth="8.796875" defaultRowHeight="14.25"/>
  <sheetData>
    <row r="1" spans="1:3" ht="15">
      <c r="A1" s="72">
        <v>46.561818390540694</v>
      </c>
      <c r="C1" s="71">
        <v>46</v>
      </c>
    </row>
    <row r="2" spans="1:3" ht="15">
      <c r="A2" s="72">
        <v>25.760532659855354</v>
      </c>
      <c r="C2" s="72">
        <v>25.65120065120065</v>
      </c>
    </row>
    <row r="3" spans="1:3" ht="15">
      <c r="A3" s="72">
        <v>13.098381356905062</v>
      </c>
      <c r="C3" s="72">
        <v>12.444037444037445</v>
      </c>
    </row>
    <row r="4" spans="1:3" ht="15">
      <c r="A4" s="72">
        <v>3.6505567673057056</v>
      </c>
      <c r="C4" s="72">
        <v>3.551078551078551</v>
      </c>
    </row>
    <row r="5" spans="1:3" ht="15">
      <c r="A5" s="72">
        <v>5.429916197910687</v>
      </c>
      <c r="C5" s="72">
        <v>6.054131054131054</v>
      </c>
    </row>
    <row r="6" spans="1:3" ht="15">
      <c r="A6" s="72">
        <v>2.6632992767764896</v>
      </c>
      <c r="C6" s="72">
        <v>2.838827838827839</v>
      </c>
    </row>
    <row r="7" spans="1:3" ht="15">
      <c r="A7" s="72">
        <v>2.835495350706004</v>
      </c>
      <c r="C7" s="72">
        <v>3.306878306878307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D14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22.69921875" style="0" customWidth="1"/>
    <col min="2" max="3" width="6.69921875" style="0" customWidth="1"/>
    <col min="4" max="4" width="11.69921875" style="0" customWidth="1"/>
  </cols>
  <sheetData>
    <row r="1" spans="1:4" ht="15">
      <c r="A1" s="2" t="s">
        <v>37</v>
      </c>
      <c r="B1" s="3"/>
      <c r="C1" s="3"/>
      <c r="D1" s="3"/>
    </row>
    <row r="2" spans="1:4" ht="15">
      <c r="A2" s="3"/>
      <c r="B2" s="3"/>
      <c r="C2" s="3"/>
      <c r="D2" s="3"/>
    </row>
    <row r="3" spans="1:4" ht="15">
      <c r="A3" s="4" t="s">
        <v>38</v>
      </c>
      <c r="B3" s="5" t="s">
        <v>39</v>
      </c>
      <c r="C3" s="5" t="s">
        <v>40</v>
      </c>
      <c r="D3" s="5" t="s">
        <v>41</v>
      </c>
    </row>
    <row r="4" spans="1:4" ht="15">
      <c r="A4" s="3"/>
      <c r="B4" s="6" t="s">
        <v>42</v>
      </c>
      <c r="C4" s="6" t="s">
        <v>43</v>
      </c>
      <c r="D4" s="14" t="s">
        <v>44</v>
      </c>
    </row>
    <row r="5" spans="1:4" ht="15">
      <c r="A5" s="4" t="s">
        <v>45</v>
      </c>
      <c r="B5" s="7">
        <v>2342</v>
      </c>
      <c r="C5" s="7">
        <v>2932</v>
      </c>
      <c r="D5" s="15">
        <v>1.25</v>
      </c>
    </row>
    <row r="6" spans="1:4" ht="15">
      <c r="A6" s="2" t="s">
        <v>46</v>
      </c>
      <c r="B6" s="10">
        <v>2241</v>
      </c>
      <c r="C6" s="10">
        <v>2606</v>
      </c>
      <c r="D6" s="16">
        <v>1.16</v>
      </c>
    </row>
    <row r="7" spans="1:4" ht="15">
      <c r="A7" s="2" t="s">
        <v>47</v>
      </c>
      <c r="B7" s="10">
        <v>2156</v>
      </c>
      <c r="C7" s="10">
        <v>2832</v>
      </c>
      <c r="D7" s="16">
        <v>1.31</v>
      </c>
    </row>
    <row r="8" spans="1:4" ht="15">
      <c r="A8" s="2" t="s">
        <v>48</v>
      </c>
      <c r="B8" s="10">
        <v>2463</v>
      </c>
      <c r="C8" s="10">
        <v>3122</v>
      </c>
      <c r="D8" s="16">
        <v>1.27</v>
      </c>
    </row>
    <row r="9" spans="1:4" ht="15">
      <c r="A9" s="2" t="s">
        <v>11</v>
      </c>
      <c r="B9" s="10">
        <v>3293</v>
      </c>
      <c r="C9" s="10">
        <v>3299</v>
      </c>
      <c r="D9" s="16">
        <v>1</v>
      </c>
    </row>
    <row r="10" spans="1:4" ht="15">
      <c r="A10" s="2" t="s">
        <v>49</v>
      </c>
      <c r="B10" s="10">
        <v>3394</v>
      </c>
      <c r="C10" s="10">
        <v>3719</v>
      </c>
      <c r="D10" s="16">
        <v>1.1</v>
      </c>
    </row>
    <row r="11" spans="1:4" ht="15">
      <c r="A11" s="2" t="s">
        <v>50</v>
      </c>
      <c r="B11" s="10">
        <v>3706</v>
      </c>
      <c r="C11" s="10">
        <v>3947</v>
      </c>
      <c r="D11" s="16">
        <v>1.07</v>
      </c>
    </row>
    <row r="12" spans="1:4" ht="15">
      <c r="A12" s="2" t="s">
        <v>51</v>
      </c>
      <c r="B12" s="10">
        <v>3777</v>
      </c>
      <c r="C12" s="10">
        <v>4139</v>
      </c>
      <c r="D12" s="16">
        <v>1.1</v>
      </c>
    </row>
    <row r="13" spans="1:4" ht="15">
      <c r="A13" s="2" t="s">
        <v>52</v>
      </c>
      <c r="B13" s="10">
        <v>4004</v>
      </c>
      <c r="C13" s="10">
        <v>3630</v>
      </c>
      <c r="D13" s="16">
        <v>0.91</v>
      </c>
    </row>
    <row r="14" spans="1:4" ht="15">
      <c r="A14" s="2" t="s">
        <v>53</v>
      </c>
      <c r="B14" s="10">
        <v>4621</v>
      </c>
      <c r="C14" s="10">
        <v>3707</v>
      </c>
      <c r="D14" s="16">
        <v>0.8</v>
      </c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E24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29.69921875" style="0" customWidth="1"/>
    <col min="2" max="3" width="13.69921875" style="0" customWidth="1"/>
  </cols>
  <sheetData>
    <row r="1" spans="1:5" ht="15">
      <c r="A1" s="17" t="s">
        <v>54</v>
      </c>
      <c r="B1" s="18"/>
      <c r="C1" s="18"/>
      <c r="D1" s="18"/>
      <c r="E1" s="18"/>
    </row>
    <row r="2" spans="1:5" ht="15">
      <c r="A2" s="18"/>
      <c r="B2" s="17" t="s">
        <v>55</v>
      </c>
      <c r="C2" s="1"/>
      <c r="D2" s="18"/>
      <c r="E2" s="18"/>
    </row>
    <row r="3" spans="1:5" ht="15">
      <c r="A3" s="18"/>
      <c r="B3" s="17" t="s">
        <v>56</v>
      </c>
      <c r="C3" s="17" t="s">
        <v>57</v>
      </c>
      <c r="D3" s="18"/>
      <c r="E3" s="18"/>
    </row>
    <row r="4" spans="1:5" ht="15">
      <c r="A4" s="18"/>
      <c r="B4" s="18">
        <v>1990</v>
      </c>
      <c r="C4" s="18">
        <v>1993</v>
      </c>
      <c r="D4" s="18"/>
      <c r="E4" s="18"/>
    </row>
    <row r="5" spans="1:5" ht="15">
      <c r="A5" s="17" t="s">
        <v>58</v>
      </c>
      <c r="B5" s="21">
        <v>359</v>
      </c>
      <c r="C5" s="22">
        <v>431.1</v>
      </c>
      <c r="D5" s="18"/>
      <c r="E5" s="18"/>
    </row>
    <row r="6" spans="1:5" ht="15">
      <c r="A6" s="17" t="s">
        <v>59</v>
      </c>
      <c r="B6" s="18">
        <v>874.4</v>
      </c>
      <c r="C6" s="22">
        <v>798.1</v>
      </c>
      <c r="D6" s="18"/>
      <c r="E6" s="18"/>
    </row>
    <row r="7" spans="1:5" ht="15">
      <c r="A7" s="17" t="s">
        <v>60</v>
      </c>
      <c r="B7" s="21">
        <f>+B5-B6</f>
        <v>-515.4</v>
      </c>
      <c r="C7" s="21">
        <f>+C5-C6</f>
        <v>-367</v>
      </c>
      <c r="D7" s="18"/>
      <c r="E7" s="18"/>
    </row>
    <row r="8" spans="1:5" ht="15">
      <c r="A8" s="17" t="s">
        <v>61</v>
      </c>
      <c r="B8" s="22">
        <f>+B5/B6</f>
        <v>0.41056724611161943</v>
      </c>
      <c r="C8" s="22">
        <f>+C5/C6</f>
        <v>0.5401578749530134</v>
      </c>
      <c r="D8" s="18"/>
      <c r="E8" s="18"/>
    </row>
    <row r="9" spans="1:5" ht="15">
      <c r="A9" s="18"/>
      <c r="B9" s="22"/>
      <c r="C9" s="22"/>
      <c r="D9" s="18"/>
      <c r="E9" s="18"/>
    </row>
    <row r="10" spans="1:5" ht="15">
      <c r="A10" s="18"/>
      <c r="B10" s="17" t="s">
        <v>62</v>
      </c>
      <c r="C10" s="1"/>
      <c r="D10" s="17" t="s">
        <v>63</v>
      </c>
      <c r="E10" s="18"/>
    </row>
    <row r="11" spans="1:5" ht="15">
      <c r="A11" s="18"/>
      <c r="B11" s="17" t="s">
        <v>56</v>
      </c>
      <c r="C11" s="17" t="s">
        <v>57</v>
      </c>
      <c r="D11" s="18">
        <v>144.8</v>
      </c>
      <c r="E11" s="18">
        <v>111.2</v>
      </c>
    </row>
    <row r="12" spans="1:5" ht="15">
      <c r="A12" s="18"/>
      <c r="B12" s="18">
        <v>1990</v>
      </c>
      <c r="C12" s="18">
        <v>1993</v>
      </c>
      <c r="D12" s="18"/>
      <c r="E12" s="18"/>
    </row>
    <row r="13" spans="1:5" ht="15">
      <c r="A13" s="17" t="s">
        <v>58</v>
      </c>
      <c r="B13" s="20">
        <f aca="true" t="shared" si="0" ref="B13:C15">+B5/D$11*100</f>
        <v>247.9281767955801</v>
      </c>
      <c r="C13" s="20">
        <f t="shared" si="0"/>
        <v>387.67985611510795</v>
      </c>
      <c r="D13" s="18"/>
      <c r="E13" s="18"/>
    </row>
    <row r="14" spans="1:5" ht="15">
      <c r="A14" s="17" t="s">
        <v>59</v>
      </c>
      <c r="B14" s="20">
        <f t="shared" si="0"/>
        <v>603.867403314917</v>
      </c>
      <c r="C14" s="20">
        <f t="shared" si="0"/>
        <v>717.7158273381294</v>
      </c>
      <c r="D14" s="18"/>
      <c r="E14" s="18"/>
    </row>
    <row r="15" spans="1:5" ht="15">
      <c r="A15" s="17" t="s">
        <v>60</v>
      </c>
      <c r="B15" s="20">
        <f t="shared" si="0"/>
        <v>-355.93922651933696</v>
      </c>
      <c r="C15" s="20">
        <f t="shared" si="0"/>
        <v>-330.0359712230216</v>
      </c>
      <c r="D15" s="18"/>
      <c r="E15" s="18"/>
    </row>
    <row r="16" spans="1:5" ht="15">
      <c r="A16" s="17" t="s">
        <v>61</v>
      </c>
      <c r="B16" s="22">
        <f>+B13/B14</f>
        <v>0.41056724611161943</v>
      </c>
      <c r="C16" s="22">
        <f>+C13/C14</f>
        <v>0.5401578749530135</v>
      </c>
      <c r="D16" s="18"/>
      <c r="E16" s="18"/>
    </row>
    <row r="17" spans="1:5" ht="15">
      <c r="A17" s="18"/>
      <c r="B17" s="22"/>
      <c r="C17" s="22"/>
      <c r="D17" s="18"/>
      <c r="E17" s="18"/>
    </row>
    <row r="18" spans="1:5" ht="15">
      <c r="A18" s="18"/>
      <c r="B18" s="17" t="s">
        <v>62</v>
      </c>
      <c r="C18" s="18"/>
      <c r="D18" s="17" t="s">
        <v>64</v>
      </c>
      <c r="E18" s="18"/>
    </row>
    <row r="19" spans="1:5" ht="15">
      <c r="A19" s="18"/>
      <c r="B19" s="17" t="s">
        <v>56</v>
      </c>
      <c r="C19" s="17" t="s">
        <v>57</v>
      </c>
      <c r="D19" s="18">
        <v>195</v>
      </c>
      <c r="E19" s="18">
        <v>183</v>
      </c>
    </row>
    <row r="20" spans="1:5" ht="15">
      <c r="A20" s="18"/>
      <c r="B20" s="18">
        <v>1990</v>
      </c>
      <c r="C20" s="18">
        <v>1993</v>
      </c>
      <c r="D20" s="18"/>
      <c r="E20" s="18"/>
    </row>
    <row r="21" spans="1:5" ht="15">
      <c r="A21" s="17" t="s">
        <v>58</v>
      </c>
      <c r="B21" s="20">
        <f aca="true" t="shared" si="1" ref="B21:C23">+B5/D$19*100</f>
        <v>184.1025641025641</v>
      </c>
      <c r="C21" s="20">
        <f t="shared" si="1"/>
        <v>235.5737704918033</v>
      </c>
      <c r="D21" s="18"/>
      <c r="E21" s="18"/>
    </row>
    <row r="22" spans="1:5" ht="15">
      <c r="A22" s="17" t="s">
        <v>59</v>
      </c>
      <c r="B22" s="20">
        <f t="shared" si="1"/>
        <v>448.41025641025635</v>
      </c>
      <c r="C22" s="20">
        <f t="shared" si="1"/>
        <v>436.120218579235</v>
      </c>
      <c r="D22" s="18"/>
      <c r="E22" s="18"/>
    </row>
    <row r="23" spans="1:5" ht="15">
      <c r="A23" s="17" t="s">
        <v>60</v>
      </c>
      <c r="B23" s="20">
        <f t="shared" si="1"/>
        <v>-264.3076923076923</v>
      </c>
      <c r="C23" s="20">
        <f t="shared" si="1"/>
        <v>-200.54644808743168</v>
      </c>
      <c r="D23" s="18"/>
      <c r="E23" s="18"/>
    </row>
    <row r="24" spans="1:5" ht="15">
      <c r="A24" s="17" t="s">
        <v>61</v>
      </c>
      <c r="B24" s="22">
        <f>+B21/B22</f>
        <v>0.41056724611161943</v>
      </c>
      <c r="C24" s="22">
        <f>+C21/C22</f>
        <v>0.5401578749530134</v>
      </c>
      <c r="D24" s="18"/>
      <c r="E24" s="18"/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E25"/>
  <sheetViews>
    <sheetView showGridLines="0" workbookViewId="0" topLeftCell="A1">
      <selection activeCell="A1" sqref="A1"/>
    </sheetView>
  </sheetViews>
  <sheetFormatPr defaultColWidth="8.69921875" defaultRowHeight="14.25"/>
  <cols>
    <col min="1" max="1" width="33.69921875" style="0" customWidth="1"/>
    <col min="2" max="3" width="10.59765625" style="0" customWidth="1"/>
    <col min="4" max="4" width="11.296875" style="0" customWidth="1"/>
    <col min="5" max="5" width="11.59765625" style="0" customWidth="1"/>
  </cols>
  <sheetData>
    <row r="1" spans="1:5" ht="15">
      <c r="A1" s="17" t="s">
        <v>65</v>
      </c>
      <c r="B1" s="1"/>
      <c r="C1" s="18"/>
      <c r="D1" s="18"/>
      <c r="E1" s="18"/>
    </row>
    <row r="2" spans="1:5" ht="15">
      <c r="A2" s="18"/>
      <c r="B2" s="1"/>
      <c r="C2" s="1"/>
      <c r="D2" s="17" t="s">
        <v>66</v>
      </c>
      <c r="E2" s="18"/>
    </row>
    <row r="3" spans="1:5" ht="15">
      <c r="A3" s="23"/>
      <c r="B3" s="24"/>
      <c r="C3" s="25" t="s">
        <v>67</v>
      </c>
      <c r="D3" s="26"/>
      <c r="E3" s="25" t="s">
        <v>68</v>
      </c>
    </row>
    <row r="4" spans="1:5" ht="15">
      <c r="A4" s="27" t="s">
        <v>69</v>
      </c>
      <c r="B4" s="27" t="s">
        <v>70</v>
      </c>
      <c r="C4" s="27" t="s">
        <v>71</v>
      </c>
      <c r="D4" s="27" t="s">
        <v>70</v>
      </c>
      <c r="E4" s="27" t="s">
        <v>71</v>
      </c>
    </row>
    <row r="5" spans="1:5" ht="15.75" thickBot="1">
      <c r="A5" s="17" t="s">
        <v>72</v>
      </c>
      <c r="B5" s="28">
        <v>8660299</v>
      </c>
      <c r="C5" s="29">
        <f aca="true" t="shared" si="0" ref="C5:C23">+B5/$B$5</f>
        <v>1</v>
      </c>
      <c r="D5" s="28">
        <v>8454623</v>
      </c>
      <c r="E5" s="30">
        <f>+D5/$D$5</f>
        <v>1</v>
      </c>
    </row>
    <row r="6" spans="1:5" ht="15.75" thickTop="1">
      <c r="A6" s="17" t="s">
        <v>73</v>
      </c>
      <c r="B6" s="31">
        <v>217469</v>
      </c>
      <c r="C6" s="32">
        <f t="shared" si="0"/>
        <v>0.02511102676708968</v>
      </c>
      <c r="D6" s="31">
        <v>200013</v>
      </c>
      <c r="E6" s="33">
        <f aca="true" t="shared" si="1" ref="E6:E23">+D6/$B$5</f>
        <v>0.023095391972032375</v>
      </c>
    </row>
    <row r="7" spans="1:5" ht="15">
      <c r="A7" s="17" t="s">
        <v>74</v>
      </c>
      <c r="B7" s="31">
        <v>88255</v>
      </c>
      <c r="C7" s="32">
        <f t="shared" si="0"/>
        <v>0.010190756693273522</v>
      </c>
      <c r="D7" s="31">
        <v>76744</v>
      </c>
      <c r="E7" s="33">
        <f t="shared" si="1"/>
        <v>0.008861587804300982</v>
      </c>
    </row>
    <row r="8" spans="1:5" ht="15.75" thickBot="1">
      <c r="A8" s="17" t="s">
        <v>75</v>
      </c>
      <c r="B8" s="34">
        <v>1416775</v>
      </c>
      <c r="C8" s="29">
        <f t="shared" si="0"/>
        <v>0.1635942361805291</v>
      </c>
      <c r="D8" s="34">
        <v>1548794</v>
      </c>
      <c r="E8" s="30">
        <f t="shared" si="1"/>
        <v>0.17883839807378474</v>
      </c>
    </row>
    <row r="9" spans="1:5" ht="15.75" thickTop="1">
      <c r="A9" s="17" t="s">
        <v>76</v>
      </c>
      <c r="B9" s="31">
        <v>587437</v>
      </c>
      <c r="C9" s="32">
        <f t="shared" si="0"/>
        <v>0.0678310298524335</v>
      </c>
      <c r="D9" s="31">
        <v>551410</v>
      </c>
      <c r="E9" s="33">
        <f t="shared" si="1"/>
        <v>0.06367101182072352</v>
      </c>
    </row>
    <row r="10" spans="1:5" ht="15">
      <c r="A10" s="17" t="s">
        <v>77</v>
      </c>
      <c r="B10" s="31">
        <v>516062</v>
      </c>
      <c r="C10" s="32">
        <f t="shared" si="0"/>
        <v>0.0595893975485142</v>
      </c>
      <c r="D10" s="31">
        <v>632802</v>
      </c>
      <c r="E10" s="33">
        <f t="shared" si="1"/>
        <v>0.07306930164882298</v>
      </c>
    </row>
    <row r="11" spans="1:5" ht="15">
      <c r="A11" s="17" t="s">
        <v>78</v>
      </c>
      <c r="B11" s="31">
        <v>91969</v>
      </c>
      <c r="C11" s="32">
        <f t="shared" si="0"/>
        <v>0.010619610246713191</v>
      </c>
      <c r="D11" s="31">
        <v>81853</v>
      </c>
      <c r="E11" s="33">
        <f t="shared" si="1"/>
        <v>0.009451521246552803</v>
      </c>
    </row>
    <row r="12" spans="1:5" ht="15">
      <c r="A12" s="17" t="s">
        <v>79</v>
      </c>
      <c r="B12" s="31">
        <v>117878</v>
      </c>
      <c r="C12" s="32">
        <f t="shared" si="0"/>
        <v>0.013611308339354103</v>
      </c>
      <c r="D12" s="31">
        <v>124525</v>
      </c>
      <c r="E12" s="33">
        <f t="shared" si="1"/>
        <v>0.014378833802389503</v>
      </c>
    </row>
    <row r="13" spans="1:5" ht="15">
      <c r="A13" s="17" t="s">
        <v>80</v>
      </c>
      <c r="B13" s="31">
        <v>215328</v>
      </c>
      <c r="C13" s="32">
        <f t="shared" si="0"/>
        <v>0.024863806665335688</v>
      </c>
      <c r="D13" s="31">
        <v>198429</v>
      </c>
      <c r="E13" s="33">
        <f t="shared" si="1"/>
        <v>0.022912488356348897</v>
      </c>
    </row>
    <row r="14" spans="1:5" ht="15">
      <c r="A14" s="17" t="s">
        <v>81</v>
      </c>
      <c r="B14" s="31">
        <v>303805</v>
      </c>
      <c r="C14" s="32">
        <f t="shared" si="0"/>
        <v>0.035080197577473944</v>
      </c>
      <c r="D14" s="31">
        <v>286114</v>
      </c>
      <c r="E14" s="33">
        <f t="shared" si="1"/>
        <v>0.03303742746064541</v>
      </c>
    </row>
    <row r="15" spans="1:5" ht="15">
      <c r="A15" s="17" t="s">
        <v>82</v>
      </c>
      <c r="B15" s="31">
        <v>140654</v>
      </c>
      <c r="C15" s="32">
        <f t="shared" si="0"/>
        <v>0.01624124063153016</v>
      </c>
      <c r="D15" s="31">
        <v>148404</v>
      </c>
      <c r="E15" s="33">
        <f t="shared" si="1"/>
        <v>0.017136128902708787</v>
      </c>
    </row>
    <row r="16" spans="1:5" ht="15">
      <c r="A16" s="17" t="s">
        <v>83</v>
      </c>
      <c r="B16" s="31">
        <v>129629</v>
      </c>
      <c r="C16" s="32">
        <f t="shared" si="0"/>
        <v>0.014968189897369595</v>
      </c>
      <c r="D16" s="31">
        <v>120388</v>
      </c>
      <c r="E16" s="33">
        <f t="shared" si="1"/>
        <v>0.013901136669761633</v>
      </c>
    </row>
    <row r="17" spans="1:5" ht="15">
      <c r="A17" s="17" t="s">
        <v>84</v>
      </c>
      <c r="B17" s="31">
        <v>650332</v>
      </c>
      <c r="C17" s="32">
        <f t="shared" si="0"/>
        <v>0.07509348118350186</v>
      </c>
      <c r="D17" s="31">
        <v>661115</v>
      </c>
      <c r="E17" s="33">
        <f t="shared" si="1"/>
        <v>0.07633858830971078</v>
      </c>
    </row>
    <row r="18" spans="1:5" ht="15.75" thickBot="1">
      <c r="A18" s="17" t="s">
        <v>85</v>
      </c>
      <c r="B18" s="34">
        <v>3146253</v>
      </c>
      <c r="C18" s="29">
        <f t="shared" si="0"/>
        <v>0.36329611714329957</v>
      </c>
      <c r="D18" s="34">
        <v>3019847</v>
      </c>
      <c r="E18" s="30">
        <f t="shared" si="1"/>
        <v>0.3487000852972859</v>
      </c>
    </row>
    <row r="19" spans="1:5" ht="15.75" thickTop="1">
      <c r="A19" s="17" t="s">
        <v>86</v>
      </c>
      <c r="B19" s="31">
        <v>996204</v>
      </c>
      <c r="C19" s="32">
        <f t="shared" si="0"/>
        <v>0.1150311322969334</v>
      </c>
      <c r="D19" s="31">
        <v>970504</v>
      </c>
      <c r="E19" s="33">
        <f t="shared" si="1"/>
        <v>0.11206356732025072</v>
      </c>
    </row>
    <row r="20" spans="1:5" ht="15">
      <c r="A20" s="17" t="s">
        <v>87</v>
      </c>
      <c r="B20" s="35">
        <v>2150049</v>
      </c>
      <c r="C20" s="36">
        <f t="shared" si="0"/>
        <v>0.24826498484636617</v>
      </c>
      <c r="D20" s="35">
        <v>2057642</v>
      </c>
      <c r="E20" s="37">
        <f t="shared" si="1"/>
        <v>0.23759479897864957</v>
      </c>
    </row>
    <row r="21" spans="1:5" ht="15">
      <c r="A21" s="17" t="s">
        <v>88</v>
      </c>
      <c r="B21" s="31">
        <v>1295575</v>
      </c>
      <c r="C21" s="32">
        <f t="shared" si="0"/>
        <v>0.14959933831383881</v>
      </c>
      <c r="D21" s="31">
        <v>1093556</v>
      </c>
      <c r="E21" s="33">
        <f t="shared" si="1"/>
        <v>0.1262723146163891</v>
      </c>
    </row>
    <row r="22" spans="1:5" ht="15">
      <c r="A22" s="17" t="s">
        <v>89</v>
      </c>
      <c r="B22" s="31">
        <v>335825</v>
      </c>
      <c r="C22" s="32">
        <f t="shared" si="0"/>
        <v>0.038777529505620995</v>
      </c>
      <c r="D22" s="31">
        <v>333506</v>
      </c>
      <c r="E22" s="33">
        <f t="shared" si="1"/>
        <v>0.03850975584099348</v>
      </c>
    </row>
    <row r="23" spans="1:5" ht="15">
      <c r="A23" s="38" t="s">
        <v>9</v>
      </c>
      <c r="B23" s="35">
        <f>+B5-B25</f>
        <v>510552</v>
      </c>
      <c r="C23" s="36">
        <f t="shared" si="0"/>
        <v>0.05895316085506978</v>
      </c>
      <c r="D23" s="35">
        <f>+D5-D25</f>
        <v>561335</v>
      </c>
      <c r="E23" s="37">
        <f t="shared" si="1"/>
        <v>0.06481704615510388</v>
      </c>
    </row>
    <row r="25" spans="1:5" ht="15">
      <c r="A25" s="18"/>
      <c r="B25" s="20">
        <f>SUM(B6:B22)-B9-B10-B19-B20</f>
        <v>8149747</v>
      </c>
      <c r="C25" s="18"/>
      <c r="D25" s="20">
        <f>SUM(D6:D22)-D9-D10-D19-D20</f>
        <v>7893288</v>
      </c>
      <c r="E25" s="18"/>
    </row>
  </sheetData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 Resources Studies</dc:creator>
  <cp:keywords/>
  <dc:description/>
  <cp:lastModifiedBy>cquinlan</cp:lastModifiedBy>
  <cp:lastPrinted>1997-12-30T13:53:10Z</cp:lastPrinted>
  <dcterms:created xsi:type="dcterms:W3CDTF">1998-01-08T16:58:54Z</dcterms:created>
  <cp:category/>
  <cp:version/>
  <cp:contentType/>
  <cp:contentStatus/>
</cp:coreProperties>
</file>