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325" activeTab="0"/>
  </bookViews>
  <sheets>
    <sheet name="Lower-Higher Heating Values" sheetId="1" r:id="rId1"/>
  </sheets>
  <definedNames>
    <definedName name="_xlnm.Print_Area" localSheetId="0">'Lower-Higher Heating Values'!$B$1:$L$61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<sst xmlns="http://schemas.openxmlformats.org/spreadsheetml/2006/main" count="83" uniqueCount="71">
  <si>
    <t>Liquid Fuels</t>
  </si>
  <si>
    <t>Density</t>
  </si>
  <si>
    <t>Btu/lb [5]</t>
  </si>
  <si>
    <t>Lower Heating Value (LHV) [1]</t>
  </si>
  <si>
    <t>Higher Heating Value (HHV) [1]</t>
  </si>
  <si>
    <t>Propane</t>
  </si>
  <si>
    <t>Methanol</t>
  </si>
  <si>
    <t>Ethanol</t>
  </si>
  <si>
    <t xml:space="preserve"> </t>
  </si>
  <si>
    <t>grams/gal</t>
  </si>
  <si>
    <t>Fuels</t>
  </si>
  <si>
    <t>Btu/lb [3]</t>
  </si>
  <si>
    <t>MJ/kg [4]</t>
  </si>
  <si>
    <t>Notes:</t>
  </si>
  <si>
    <t>Btu/ton [2]</t>
  </si>
  <si>
    <t>[4] The heating values in units of MJ/kg, are converted from the heating values in units of Btu/lb.</t>
  </si>
  <si>
    <t>Btu/gal [2]</t>
  </si>
  <si>
    <r>
      <t xml:space="preserve">[1] The </t>
    </r>
    <r>
      <rPr>
        <b/>
        <sz val="10"/>
        <color indexed="8"/>
        <rFont val="Arial"/>
        <family val="2"/>
      </rPr>
      <t>lower heating value</t>
    </r>
    <r>
      <rPr>
        <sz val="10"/>
        <color indexed="8"/>
        <rFont val="Arial"/>
        <family val="2"/>
      </rPr>
      <t xml:space="preserve"> (also known as net calorific value) of a fuel is defined as the amount of heat released by combusting a specified quantity (initially at 25°C) and returning the temperature of the combustion products to 150°C, which assumes the latent heat of vaporization of water in the reaction products is not recovered.</t>
    </r>
  </si>
  <si>
    <t>[5] For solid fuels, the heating values in units of Btu/lb are converted from the heating values in units of Btu/ton.</t>
  </si>
  <si>
    <t>Source:</t>
  </si>
  <si>
    <t>Solid Fuels</t>
  </si>
  <si>
    <r>
      <t xml:space="preserve">Hydrogen Analysis Resource Center: </t>
    </r>
    <r>
      <rPr>
        <b/>
        <i/>
        <sz val="12"/>
        <color indexed="8"/>
        <rFont val="Arial"/>
        <family val="2"/>
      </rPr>
      <t xml:space="preserve"> Lower and Higher Heating Values of Hydrogen and Fuels</t>
    </r>
  </si>
  <si>
    <t>Still gas (in refineries)</t>
  </si>
  <si>
    <t>Crude oil</t>
  </si>
  <si>
    <t>Conventional gasoline</t>
  </si>
  <si>
    <t>Reformulated or low-sulfur gasoline</t>
  </si>
  <si>
    <t>CA reformulated gasoline</t>
  </si>
  <si>
    <t>Low-sulfur diesel</t>
  </si>
  <si>
    <t>Petroleum naphtha</t>
  </si>
  <si>
    <t>NG-based FT naphtha</t>
  </si>
  <si>
    <t>Residual oil</t>
  </si>
  <si>
    <t>E-Diesel Additives</t>
  </si>
  <si>
    <t>Liquefied petroleum gas (LPG)</t>
  </si>
  <si>
    <t>Liquefied natural gas (LNG)</t>
  </si>
  <si>
    <t>Dimethyl ether (DME)</t>
  </si>
  <si>
    <t>Dimethoxy methane (DMM)</t>
  </si>
  <si>
    <t>Methyl ester (biodiesel, BD)</t>
  </si>
  <si>
    <t>Fischer-Tropsch diesel (FTD)</t>
  </si>
  <si>
    <t>Methyl tertiary butyl ether (MTBE)</t>
  </si>
  <si>
    <t>Ethyl tertiary butyl ether (ETBE)</t>
  </si>
  <si>
    <t>Tertiary amyl methyl ether (TAME)</t>
  </si>
  <si>
    <t>Butane</t>
  </si>
  <si>
    <t>Isobutane</t>
  </si>
  <si>
    <t>Isobutylene</t>
  </si>
  <si>
    <t>Natural gas</t>
  </si>
  <si>
    <t>Gaseous Fuels @ 32 F and 1 atm</t>
  </si>
  <si>
    <t>Btu/ft3 [2]</t>
  </si>
  <si>
    <t>grams/ft3</t>
  </si>
  <si>
    <t xml:space="preserve">[2] Btu =  British thermal unit. </t>
  </si>
  <si>
    <t>Hydrogen</t>
  </si>
  <si>
    <r>
      <t>U</t>
    </r>
    <r>
      <rPr>
        <sz val="10"/>
        <rFont val="Arial"/>
        <family val="2"/>
      </rPr>
      <t>.S. conventional diesel</t>
    </r>
  </si>
  <si>
    <t>Coal (wet basis) [6]</t>
  </si>
  <si>
    <t>Coking coal (wet basis)</t>
  </si>
  <si>
    <t>Farmed trees (dry basis)</t>
  </si>
  <si>
    <t>Herbaceous biomass (dry basis)</t>
  </si>
  <si>
    <t>Corn stover (dry basis)</t>
  </si>
  <si>
    <t>Forest residue (dry basis)</t>
  </si>
  <si>
    <t>Bituminous coal (wet basis) [7]</t>
  </si>
  <si>
    <t>[6] Coal characteristics assumed by GREET for electric power production.</t>
  </si>
  <si>
    <t>[7] Coal characteristics assumed by GREET for hydrogen and Fischer-Tropsch diesel production.</t>
  </si>
  <si>
    <t>[3] The heating values for gaseous fuels in units of Btu/lb are calculated based on the heating values in units of Btu/ft3 and the corresponding fuel density values. The heating values for liquid fuels in units of Btu/lb are calculated based on heating values in units of Btu/gal and the corresponding fuel density values.</t>
  </si>
  <si>
    <t>Liquid Hydrogen</t>
  </si>
  <si>
    <r>
      <t xml:space="preserve">The </t>
    </r>
    <r>
      <rPr>
        <b/>
        <sz val="10"/>
        <color indexed="8"/>
        <rFont val="Arial"/>
        <family val="2"/>
      </rPr>
      <t>higher heating value</t>
    </r>
    <r>
      <rPr>
        <sz val="10"/>
        <color indexed="8"/>
        <rFont val="Arial"/>
        <family val="2"/>
      </rPr>
      <t xml:space="preserve"> (also known as gross calorific value or gross energy) of a fuel is defined as the amount of heat released by a specified quantity (initially at 25°C) once it is combusted and the products have returned to a temperature of 25°C, which takes into account the latent heat of vaporization of water in the combustion products.</t>
    </r>
  </si>
  <si>
    <t>Butanol</t>
  </si>
  <si>
    <t>Acetone</t>
  </si>
  <si>
    <t>Renewable Diesel I (SuperCetane)</t>
  </si>
  <si>
    <t>Renewable Diesel II (UOP-HDO)</t>
  </si>
  <si>
    <t>Renewable Gasoline</t>
  </si>
  <si>
    <t>Sugar cane bagasse</t>
  </si>
  <si>
    <t>Petroleum coke</t>
  </si>
  <si>
    <t>GREET Transportation Fuel Cycle Analysis Model, GREET 1.8b, developed by Argonne National Laboratory, Argonne, IL, released September 5, 2008. http://www.transportation.anl.gov/modeling_simulation/GREET/index.html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</si>
</sst>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_(* #,##0_);_(* \(#,##0\);_(* &quot;-&quot;??_);_(@_)"/>
    <numFmt numFmtId="171" formatCode="0.0000"/>
    <numFmt numFmtId="172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169" fontId="5" fillId="2" borderId="0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7" fillId="2" borderId="7" xfId="20" applyFont="1" applyFill="1" applyBorder="1" applyAlignment="1">
      <alignment horizontal="left" wrapText="1"/>
    </xf>
    <xf numFmtId="0" fontId="7" fillId="2" borderId="6" xfId="20" applyFont="1" applyFill="1" applyBorder="1" applyAlignment="1">
      <alignment horizontal="left" wrapText="1"/>
    </xf>
    <xf numFmtId="0" fontId="7" fillId="2" borderId="8" xfId="2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ortation.anl.gov/software/GREET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tabSelected="1" workbookViewId="0" topLeftCell="A46">
      <selection activeCell="G65" sqref="G65"/>
    </sheetView>
  </sheetViews>
  <sheetFormatPr defaultColWidth="9.140625" defaultRowHeight="12.75"/>
  <cols>
    <col min="2" max="2" width="30.7109375" style="0" customWidth="1"/>
    <col min="3" max="3" width="5.8515625" style="0" customWidth="1"/>
    <col min="4" max="4" width="11.8515625" style="0" customWidth="1"/>
    <col min="5" max="5" width="10.7109375" style="0" customWidth="1"/>
    <col min="7" max="7" width="6.00390625" style="0" customWidth="1"/>
    <col min="8" max="8" width="10.57421875" style="0" customWidth="1"/>
    <col min="9" max="9" width="10.7109375" style="0" customWidth="1"/>
    <col min="10" max="10" width="10.00390625" style="0" customWidth="1"/>
    <col min="11" max="11" width="1.7109375" style="0" hidden="1" customWidth="1"/>
    <col min="12" max="12" width="13.421875" style="0" customWidth="1"/>
  </cols>
  <sheetData>
    <row r="1" spans="2:12" ht="15.75" customHeight="1">
      <c r="B1" s="40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3.5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3.5" customHeight="1">
      <c r="B3" s="1" t="s">
        <v>10</v>
      </c>
      <c r="C3" s="2"/>
      <c r="D3" s="42" t="s">
        <v>3</v>
      </c>
      <c r="E3" s="42"/>
      <c r="F3" s="42"/>
      <c r="G3" s="3"/>
      <c r="H3" s="42" t="s">
        <v>4</v>
      </c>
      <c r="I3" s="42"/>
      <c r="J3" s="42"/>
      <c r="K3" s="3"/>
      <c r="L3" s="4" t="s">
        <v>1</v>
      </c>
    </row>
    <row r="4" spans="2:12" ht="12.75" customHeight="1">
      <c r="B4" s="25" t="s">
        <v>45</v>
      </c>
      <c r="C4" s="26"/>
      <c r="D4" s="23" t="s">
        <v>46</v>
      </c>
      <c r="E4" s="23" t="s">
        <v>11</v>
      </c>
      <c r="F4" s="23" t="s">
        <v>12</v>
      </c>
      <c r="G4" s="23"/>
      <c r="H4" s="23" t="s">
        <v>46</v>
      </c>
      <c r="I4" s="23" t="s">
        <v>11</v>
      </c>
      <c r="J4" s="23" t="s">
        <v>12</v>
      </c>
      <c r="K4" s="23"/>
      <c r="L4" s="24" t="s">
        <v>47</v>
      </c>
    </row>
    <row r="5" spans="2:12" ht="13.5" customHeight="1">
      <c r="B5" s="21" t="s">
        <v>44</v>
      </c>
      <c r="C5" s="17"/>
      <c r="D5" s="5">
        <v>983</v>
      </c>
      <c r="E5" s="6">
        <f>D5/$L5*453.59</f>
        <v>20267.225909090906</v>
      </c>
      <c r="F5" s="28">
        <f>E5*1.05506/1000*2.2046</f>
        <v>47.14126904991117</v>
      </c>
      <c r="G5" s="5"/>
      <c r="H5" s="5">
        <v>1089</v>
      </c>
      <c r="I5" s="6">
        <f>H5/$L5*453.59</f>
        <v>22452.704999999998</v>
      </c>
      <c r="J5" s="28">
        <f>I5*1.05506/1000*2.2046</f>
        <v>52.22466123637158</v>
      </c>
      <c r="K5" s="5"/>
      <c r="L5" s="29">
        <v>22</v>
      </c>
    </row>
    <row r="6" spans="2:12" ht="12.75">
      <c r="B6" s="21" t="s">
        <v>49</v>
      </c>
      <c r="C6" s="12"/>
      <c r="D6" s="7">
        <v>290</v>
      </c>
      <c r="E6" s="8">
        <f aca="true" t="shared" si="0" ref="E6:E39">D6/L6*453.59</f>
        <v>51682.02891717743</v>
      </c>
      <c r="F6" s="27">
        <f aca="true" t="shared" si="1" ref="F6:F39">E6*1.05506/1000*2.2046</f>
        <v>120.21163829516094</v>
      </c>
      <c r="G6" s="9"/>
      <c r="H6" s="10">
        <v>343</v>
      </c>
      <c r="I6" s="8">
        <f aca="true" t="shared" si="2" ref="I6:I39">H6/$L6*453.59</f>
        <v>61127.36523652365</v>
      </c>
      <c r="J6" s="27">
        <f aca="true" t="shared" si="3" ref="J6:J39">I6*1.05506/1000*2.2046</f>
        <v>142.1813515008283</v>
      </c>
      <c r="K6" s="9"/>
      <c r="L6" s="30">
        <v>2.5452</v>
      </c>
    </row>
    <row r="7" spans="2:12" ht="12.75">
      <c r="B7" s="21" t="s">
        <v>22</v>
      </c>
      <c r="C7" s="12"/>
      <c r="D7" s="7">
        <v>1458</v>
      </c>
      <c r="E7" s="8">
        <f t="shared" si="0"/>
        <v>20162.628658536585</v>
      </c>
      <c r="F7" s="28">
        <f t="shared" si="1"/>
        <v>46.89797738521174</v>
      </c>
      <c r="G7" s="9"/>
      <c r="H7" s="10">
        <v>1584</v>
      </c>
      <c r="I7" s="8">
        <f t="shared" si="2"/>
        <v>21905.078048780488</v>
      </c>
      <c r="J7" s="28">
        <f t="shared" si="3"/>
        <v>50.950889011094226</v>
      </c>
      <c r="K7" s="9"/>
      <c r="L7" s="11">
        <v>32.8</v>
      </c>
    </row>
    <row r="8" spans="2:12" ht="20.25" customHeight="1">
      <c r="B8" s="25" t="s">
        <v>0</v>
      </c>
      <c r="C8" s="26"/>
      <c r="D8" s="23" t="s">
        <v>16</v>
      </c>
      <c r="E8" s="23" t="s">
        <v>11</v>
      </c>
      <c r="F8" s="23" t="s">
        <v>12</v>
      </c>
      <c r="G8" s="23"/>
      <c r="H8" s="23" t="s">
        <v>16</v>
      </c>
      <c r="I8" s="23" t="s">
        <v>11</v>
      </c>
      <c r="J8" s="23" t="s">
        <v>12</v>
      </c>
      <c r="K8" s="23"/>
      <c r="L8" s="24" t="s">
        <v>9</v>
      </c>
    </row>
    <row r="9" spans="2:12" ht="14.25" customHeight="1">
      <c r="B9" s="22" t="s">
        <v>23</v>
      </c>
      <c r="C9" s="12"/>
      <c r="D9" s="10">
        <v>129670</v>
      </c>
      <c r="E9" s="8">
        <f t="shared" si="0"/>
        <v>18351.642839313572</v>
      </c>
      <c r="F9" s="28">
        <f t="shared" si="1"/>
        <v>42.685651034654214</v>
      </c>
      <c r="G9" s="9"/>
      <c r="H9" s="10">
        <v>138350</v>
      </c>
      <c r="I9" s="8">
        <f t="shared" si="2"/>
        <v>19580.086271450855</v>
      </c>
      <c r="J9" s="28">
        <f t="shared" si="3"/>
        <v>45.54299237020444</v>
      </c>
      <c r="K9" s="9"/>
      <c r="L9" s="13">
        <v>3205</v>
      </c>
    </row>
    <row r="10" spans="2:12" ht="12.75">
      <c r="B10" s="22" t="s">
        <v>24</v>
      </c>
      <c r="C10" s="12"/>
      <c r="D10" s="10">
        <v>116090</v>
      </c>
      <c r="E10" s="8">
        <f t="shared" si="0"/>
        <v>18679.412238382403</v>
      </c>
      <c r="F10" s="28">
        <f t="shared" si="1"/>
        <v>43.44803783081168</v>
      </c>
      <c r="G10" s="9"/>
      <c r="H10" s="10">
        <v>124340</v>
      </c>
      <c r="I10" s="8">
        <f t="shared" si="2"/>
        <v>20006.874991131608</v>
      </c>
      <c r="J10" s="28">
        <f t="shared" si="3"/>
        <v>46.53569664814476</v>
      </c>
      <c r="K10" s="9"/>
      <c r="L10" s="13">
        <v>2819</v>
      </c>
    </row>
    <row r="11" spans="2:12" ht="12.75" customHeight="1">
      <c r="B11" s="22" t="s">
        <v>25</v>
      </c>
      <c r="C11" s="12"/>
      <c r="D11" s="10">
        <v>113601.50975397152</v>
      </c>
      <c r="E11" s="8">
        <f t="shared" si="0"/>
        <v>18210.67343395916</v>
      </c>
      <c r="F11" s="28">
        <f t="shared" si="1"/>
        <v>42.357758273433376</v>
      </c>
      <c r="G11" s="9"/>
      <c r="H11" s="10">
        <v>121848.38036482914</v>
      </c>
      <c r="I11" s="8">
        <f t="shared" si="2"/>
        <v>19532.672304147527</v>
      </c>
      <c r="J11" s="28">
        <f t="shared" si="3"/>
        <v>45.43270818038015</v>
      </c>
      <c r="K11" s="9"/>
      <c r="L11" s="13">
        <v>2829.5773353012783</v>
      </c>
    </row>
    <row r="12" spans="2:12" ht="12.75">
      <c r="B12" s="22" t="s">
        <v>26</v>
      </c>
      <c r="C12" s="12"/>
      <c r="D12" s="10">
        <v>113927.15396104372</v>
      </c>
      <c r="E12" s="8">
        <f t="shared" si="0"/>
        <v>18271.813278014368</v>
      </c>
      <c r="F12" s="28">
        <f t="shared" si="1"/>
        <v>42.499968650482714</v>
      </c>
      <c r="G12" s="9"/>
      <c r="H12" s="10">
        <v>122174.43408423416</v>
      </c>
      <c r="I12" s="8">
        <f t="shared" si="2"/>
        <v>19594.524828536756</v>
      </c>
      <c r="J12" s="28">
        <f t="shared" si="3"/>
        <v>45.57657624139293</v>
      </c>
      <c r="K12" s="9"/>
      <c r="L12" s="13">
        <v>2828.193183616288</v>
      </c>
    </row>
    <row r="13" spans="2:12" ht="12.75">
      <c r="B13" s="22" t="s">
        <v>50</v>
      </c>
      <c r="C13" s="12"/>
      <c r="D13" s="10">
        <v>128450</v>
      </c>
      <c r="E13" s="8">
        <f t="shared" si="0"/>
        <v>18397.106251973477</v>
      </c>
      <c r="F13" s="28">
        <f t="shared" si="1"/>
        <v>42.791398263097854</v>
      </c>
      <c r="G13" s="9"/>
      <c r="H13" s="10">
        <v>137380</v>
      </c>
      <c r="I13" s="8">
        <f t="shared" si="2"/>
        <v>19676.095421534574</v>
      </c>
      <c r="J13" s="28">
        <f t="shared" si="3"/>
        <v>45.76630823966044</v>
      </c>
      <c r="K13" s="9"/>
      <c r="L13" s="13">
        <v>3167</v>
      </c>
    </row>
    <row r="14" spans="2:22" ht="12.75">
      <c r="B14" s="22" t="s">
        <v>27</v>
      </c>
      <c r="C14" s="12"/>
      <c r="D14" s="10">
        <v>129487.84757606639</v>
      </c>
      <c r="E14" s="8">
        <f t="shared" si="0"/>
        <v>18320.147467881456</v>
      </c>
      <c r="F14" s="28">
        <f t="shared" si="1"/>
        <v>42.61239326444095</v>
      </c>
      <c r="G14" s="9"/>
      <c r="H14" s="10">
        <v>138490</v>
      </c>
      <c r="I14" s="8">
        <f t="shared" si="2"/>
        <v>19593.786369307545</v>
      </c>
      <c r="J14" s="28">
        <f t="shared" si="3"/>
        <v>45.574858596098856</v>
      </c>
      <c r="K14" s="9"/>
      <c r="L14" s="13">
        <v>3206</v>
      </c>
      <c r="N14" s="10"/>
      <c r="O14" s="8"/>
      <c r="P14" s="28"/>
      <c r="Q14" s="9"/>
      <c r="R14" s="10"/>
      <c r="S14" s="8"/>
      <c r="T14" s="28"/>
      <c r="U14" s="9"/>
      <c r="V14" s="13"/>
    </row>
    <row r="15" spans="2:12" ht="12.75">
      <c r="B15" s="22" t="s">
        <v>28</v>
      </c>
      <c r="C15" s="12"/>
      <c r="D15" s="10">
        <v>116920</v>
      </c>
      <c r="E15" s="8">
        <f t="shared" si="0"/>
        <v>19320.12488160291</v>
      </c>
      <c r="F15" s="28">
        <f t="shared" si="1"/>
        <v>44.93832600508962</v>
      </c>
      <c r="G15" s="9"/>
      <c r="H15" s="10">
        <v>125080</v>
      </c>
      <c r="I15" s="8">
        <f t="shared" si="2"/>
        <v>20668.501712204008</v>
      </c>
      <c r="J15" s="28">
        <f t="shared" si="3"/>
        <v>48.07463065956732</v>
      </c>
      <c r="K15" s="9"/>
      <c r="L15" s="14">
        <v>2745</v>
      </c>
    </row>
    <row r="16" spans="2:12" ht="12.75">
      <c r="B16" s="22" t="s">
        <v>29</v>
      </c>
      <c r="C16" s="12"/>
      <c r="D16" s="10">
        <v>111520</v>
      </c>
      <c r="E16" s="8">
        <f t="shared" si="0"/>
        <v>19081.23606186345</v>
      </c>
      <c r="F16" s="28">
        <f t="shared" si="1"/>
        <v>44.38267412777462</v>
      </c>
      <c r="G16" s="9"/>
      <c r="H16" s="10">
        <v>119740</v>
      </c>
      <c r="I16" s="8">
        <f t="shared" si="2"/>
        <v>20487.69015465862</v>
      </c>
      <c r="J16" s="28">
        <f t="shared" si="3"/>
        <v>47.65406563898612</v>
      </c>
      <c r="K16" s="9"/>
      <c r="L16" s="13">
        <v>2651</v>
      </c>
    </row>
    <row r="17" spans="2:12" ht="12.75">
      <c r="B17" s="22" t="s">
        <v>30</v>
      </c>
      <c r="C17" s="12"/>
      <c r="D17" s="10">
        <v>140352.52220119376</v>
      </c>
      <c r="E17" s="8">
        <f t="shared" si="0"/>
        <v>16967.617416108602</v>
      </c>
      <c r="F17" s="28">
        <f t="shared" si="1"/>
        <v>39.46642827866978</v>
      </c>
      <c r="G17" s="9"/>
      <c r="H17" s="10">
        <v>150110</v>
      </c>
      <c r="I17" s="8">
        <f t="shared" si="2"/>
        <v>18147.226785714287</v>
      </c>
      <c r="J17" s="28">
        <f t="shared" si="3"/>
        <v>42.210182303804245</v>
      </c>
      <c r="K17" s="9"/>
      <c r="L17" s="13">
        <v>3752</v>
      </c>
    </row>
    <row r="18" spans="2:13" ht="12" customHeight="1">
      <c r="B18" s="22" t="s">
        <v>6</v>
      </c>
      <c r="C18" s="15"/>
      <c r="D18" s="10">
        <v>57250</v>
      </c>
      <c r="E18" s="8">
        <f t="shared" si="0"/>
        <v>8638.731703260146</v>
      </c>
      <c r="F18" s="28">
        <f t="shared" si="1"/>
        <v>20.093562745097504</v>
      </c>
      <c r="G18" s="9"/>
      <c r="H18" s="10">
        <v>65200</v>
      </c>
      <c r="I18" s="8">
        <f t="shared" si="2"/>
        <v>9838.345974717231</v>
      </c>
      <c r="J18" s="28">
        <f t="shared" si="3"/>
        <v>22.883847877386152</v>
      </c>
      <c r="K18" s="9"/>
      <c r="L18" s="14">
        <v>3006</v>
      </c>
      <c r="M18" t="s">
        <v>8</v>
      </c>
    </row>
    <row r="19" spans="2:12" ht="12.75">
      <c r="B19" s="22" t="s">
        <v>7</v>
      </c>
      <c r="C19" s="15"/>
      <c r="D19" s="10">
        <v>76330</v>
      </c>
      <c r="E19" s="8">
        <f t="shared" si="0"/>
        <v>11587.19032797858</v>
      </c>
      <c r="F19" s="28">
        <f t="shared" si="1"/>
        <v>26.95163409308779</v>
      </c>
      <c r="G19" s="9"/>
      <c r="H19" s="10">
        <v>84530</v>
      </c>
      <c r="I19" s="8">
        <f t="shared" si="2"/>
        <v>12831.982161981257</v>
      </c>
      <c r="J19" s="28">
        <f t="shared" si="3"/>
        <v>29.847001570663057</v>
      </c>
      <c r="K19" s="9"/>
      <c r="L19" s="14">
        <v>2988</v>
      </c>
    </row>
    <row r="20" spans="2:12" ht="12.75">
      <c r="B20" s="22" t="s">
        <v>63</v>
      </c>
      <c r="C20" s="15"/>
      <c r="D20" s="10">
        <v>99837</v>
      </c>
      <c r="E20" s="8">
        <f t="shared" si="0"/>
        <v>14774.898802610114</v>
      </c>
      <c r="F20" s="28">
        <f t="shared" si="1"/>
        <v>34.36619706926116</v>
      </c>
      <c r="G20" s="9"/>
      <c r="H20" s="10">
        <v>108458</v>
      </c>
      <c r="I20" s="8">
        <f t="shared" si="2"/>
        <v>16050.722420880913</v>
      </c>
      <c r="J20" s="28">
        <f t="shared" si="3"/>
        <v>37.33374402013208</v>
      </c>
      <c r="K20" s="9"/>
      <c r="L20" s="14">
        <v>3065</v>
      </c>
    </row>
    <row r="21" spans="2:12" ht="12.75">
      <c r="B21" s="22" t="s">
        <v>64</v>
      </c>
      <c r="C21" s="15"/>
      <c r="D21" s="10">
        <v>83127</v>
      </c>
      <c r="E21" s="8">
        <f t="shared" si="0"/>
        <v>12721.179463562754</v>
      </c>
      <c r="F21" s="28">
        <f t="shared" si="1"/>
        <v>29.58927612560055</v>
      </c>
      <c r="G21" s="9"/>
      <c r="H21" s="10">
        <v>89511</v>
      </c>
      <c r="I21" s="8">
        <f t="shared" si="2"/>
        <v>13698.14254048583</v>
      </c>
      <c r="J21" s="28">
        <f t="shared" si="3"/>
        <v>31.86167785771928</v>
      </c>
      <c r="K21" s="9"/>
      <c r="L21" s="14">
        <v>2964</v>
      </c>
    </row>
    <row r="22" spans="2:12" ht="12.75">
      <c r="B22" s="22" t="s">
        <v>31</v>
      </c>
      <c r="C22" s="15"/>
      <c r="D22" s="10">
        <v>116090</v>
      </c>
      <c r="E22" s="8">
        <f t="shared" si="0"/>
        <v>18679.412238382403</v>
      </c>
      <c r="F22" s="28">
        <f t="shared" si="1"/>
        <v>43.44803783081168</v>
      </c>
      <c r="G22" s="9"/>
      <c r="H22" s="10">
        <v>124340</v>
      </c>
      <c r="I22" s="8">
        <f t="shared" si="2"/>
        <v>20006.874991131608</v>
      </c>
      <c r="J22" s="28">
        <f t="shared" si="3"/>
        <v>46.53569664814476</v>
      </c>
      <c r="K22" s="9"/>
      <c r="L22" s="14">
        <v>2819</v>
      </c>
    </row>
    <row r="23" spans="2:12" ht="12.75">
      <c r="B23" s="22" t="s">
        <v>32</v>
      </c>
      <c r="C23" s="15"/>
      <c r="D23" s="10">
        <v>84950</v>
      </c>
      <c r="E23" s="8">
        <f t="shared" si="0"/>
        <v>20037.686167446696</v>
      </c>
      <c r="F23" s="28">
        <f t="shared" si="1"/>
        <v>46.60736299058989</v>
      </c>
      <c r="G23" s="9"/>
      <c r="H23" s="10">
        <v>91410</v>
      </c>
      <c r="I23" s="8">
        <f t="shared" si="2"/>
        <v>21561.446645865835</v>
      </c>
      <c r="J23" s="28">
        <f t="shared" si="3"/>
        <v>50.15160742754353</v>
      </c>
      <c r="K23" s="9"/>
      <c r="L23" s="14">
        <v>1923</v>
      </c>
    </row>
    <row r="24" spans="2:12" ht="12.75">
      <c r="B24" s="22" t="s">
        <v>33</v>
      </c>
      <c r="C24" s="15"/>
      <c r="D24" s="10">
        <v>74720</v>
      </c>
      <c r="E24" s="8">
        <f t="shared" si="0"/>
        <v>20908.23244910549</v>
      </c>
      <c r="F24" s="28">
        <f t="shared" si="1"/>
        <v>48.63224082380479</v>
      </c>
      <c r="G24" s="9"/>
      <c r="H24" s="10">
        <v>84820</v>
      </c>
      <c r="I24" s="8">
        <f t="shared" si="2"/>
        <v>23734.42553979025</v>
      </c>
      <c r="J24" s="28">
        <f t="shared" si="3"/>
        <v>55.20592433987048</v>
      </c>
      <c r="K24" s="9"/>
      <c r="L24" s="14">
        <v>1621</v>
      </c>
    </row>
    <row r="25" spans="2:12" ht="12.75">
      <c r="B25" s="22" t="s">
        <v>34</v>
      </c>
      <c r="C25" s="15"/>
      <c r="D25" s="10">
        <v>68930</v>
      </c>
      <c r="E25" s="8">
        <f t="shared" si="0"/>
        <v>12416.981215250198</v>
      </c>
      <c r="F25" s="28">
        <f t="shared" si="1"/>
        <v>28.88171547904055</v>
      </c>
      <c r="G25" s="9"/>
      <c r="H25" s="10">
        <v>75610</v>
      </c>
      <c r="I25" s="8">
        <f t="shared" si="2"/>
        <v>13620.3097299444</v>
      </c>
      <c r="J25" s="28">
        <f t="shared" si="3"/>
        <v>31.680639886410216</v>
      </c>
      <c r="K25" s="9"/>
      <c r="L25" s="14">
        <v>2518</v>
      </c>
    </row>
    <row r="26" spans="2:12" ht="12.75">
      <c r="B26" s="22" t="s">
        <v>35</v>
      </c>
      <c r="C26" s="15"/>
      <c r="D26" s="10">
        <v>72200</v>
      </c>
      <c r="E26" s="8">
        <f t="shared" si="0"/>
        <v>10061.197542242702</v>
      </c>
      <c r="F26" s="28">
        <f t="shared" si="1"/>
        <v>23.402197342183918</v>
      </c>
      <c r="G26" s="9"/>
      <c r="H26" s="10">
        <v>79196.89540113158</v>
      </c>
      <c r="I26" s="8">
        <f t="shared" si="2"/>
        <v>11036.227276497471</v>
      </c>
      <c r="J26" s="28">
        <f t="shared" si="3"/>
        <v>25.670102147722705</v>
      </c>
      <c r="K26" s="9"/>
      <c r="L26" s="14">
        <v>3255</v>
      </c>
    </row>
    <row r="27" spans="2:12" ht="12.75">
      <c r="B27" s="22" t="s">
        <v>36</v>
      </c>
      <c r="C27" s="15"/>
      <c r="D27" s="10">
        <v>119550</v>
      </c>
      <c r="E27" s="8">
        <f t="shared" si="0"/>
        <v>16134.09238321928</v>
      </c>
      <c r="F27" s="28">
        <f t="shared" si="1"/>
        <v>37.527661324991804</v>
      </c>
      <c r="G27" s="9"/>
      <c r="H27" s="10">
        <v>127960</v>
      </c>
      <c r="I27" s="8">
        <f t="shared" si="2"/>
        <v>17269.079559654863</v>
      </c>
      <c r="J27" s="28">
        <f t="shared" si="3"/>
        <v>40.16762478582979</v>
      </c>
      <c r="K27" s="9"/>
      <c r="L27" s="14">
        <v>3361</v>
      </c>
    </row>
    <row r="28" spans="2:12" ht="12.75">
      <c r="B28" s="22" t="s">
        <v>37</v>
      </c>
      <c r="C28" s="15"/>
      <c r="D28" s="10">
        <v>123670</v>
      </c>
      <c r="E28" s="8">
        <f t="shared" si="0"/>
        <v>18593.13069274113</v>
      </c>
      <c r="F28" s="28">
        <f t="shared" si="1"/>
        <v>43.24734822605956</v>
      </c>
      <c r="G28" s="9"/>
      <c r="H28" s="10">
        <v>130030</v>
      </c>
      <c r="I28" s="8">
        <f t="shared" si="2"/>
        <v>19549.323069274113</v>
      </c>
      <c r="J28" s="28">
        <f t="shared" si="3"/>
        <v>45.471437614898726</v>
      </c>
      <c r="K28" s="9"/>
      <c r="L28" s="14">
        <v>3017</v>
      </c>
    </row>
    <row r="29" spans="2:12" ht="12.75">
      <c r="B29" s="22" t="s">
        <v>65</v>
      </c>
      <c r="C29" s="15"/>
      <c r="D29" s="10">
        <v>117059</v>
      </c>
      <c r="E29" s="8">
        <f t="shared" si="0"/>
        <v>18729.027093474426</v>
      </c>
      <c r="F29" s="28">
        <f t="shared" si="1"/>
        <v>43.56344125322659</v>
      </c>
      <c r="G29" s="9"/>
      <c r="H29" s="10">
        <v>125294</v>
      </c>
      <c r="I29" s="8">
        <f t="shared" si="2"/>
        <v>20046.59804585538</v>
      </c>
      <c r="J29" s="28">
        <f t="shared" si="3"/>
        <v>46.62809188854999</v>
      </c>
      <c r="K29" s="9"/>
      <c r="L29" s="14">
        <v>2835</v>
      </c>
    </row>
    <row r="30" spans="2:12" ht="12.75">
      <c r="B30" s="22" t="s">
        <v>66</v>
      </c>
      <c r="C30" s="15"/>
      <c r="D30" s="10">
        <v>122887</v>
      </c>
      <c r="E30" s="8">
        <f t="shared" si="0"/>
        <v>18907.840681818183</v>
      </c>
      <c r="F30" s="28">
        <f t="shared" si="1"/>
        <v>43.979359026862895</v>
      </c>
      <c r="G30" s="9"/>
      <c r="H30" s="10">
        <v>130817</v>
      </c>
      <c r="I30" s="8">
        <f t="shared" si="2"/>
        <v>20127.979318181817</v>
      </c>
      <c r="J30" s="28">
        <f t="shared" si="3"/>
        <v>46.817383529723436</v>
      </c>
      <c r="K30" s="9"/>
      <c r="L30" s="14">
        <v>2948</v>
      </c>
    </row>
    <row r="31" spans="2:12" ht="12.75">
      <c r="B31" s="22" t="s">
        <v>67</v>
      </c>
      <c r="C31" s="15"/>
      <c r="D31" s="10">
        <v>115983</v>
      </c>
      <c r="E31" s="8">
        <f t="shared" si="0"/>
        <v>18589.656879858656</v>
      </c>
      <c r="F31" s="28">
        <f t="shared" si="1"/>
        <v>43.23926818844334</v>
      </c>
      <c r="G31" s="9"/>
      <c r="H31" s="10">
        <v>124230</v>
      </c>
      <c r="I31" s="8">
        <f t="shared" si="2"/>
        <v>19911.479045936394</v>
      </c>
      <c r="J31" s="28">
        <f t="shared" si="3"/>
        <v>46.31380708423058</v>
      </c>
      <c r="K31" s="9"/>
      <c r="L31" s="14">
        <v>2830</v>
      </c>
    </row>
    <row r="32" spans="2:12" ht="12.75">
      <c r="B32" s="22" t="s">
        <v>61</v>
      </c>
      <c r="C32" s="15"/>
      <c r="D32" s="10">
        <v>30500</v>
      </c>
      <c r="E32" s="8">
        <f t="shared" si="0"/>
        <v>51621.24999999999</v>
      </c>
      <c r="F32" s="27">
        <f t="shared" si="1"/>
        <v>120.070267428715</v>
      </c>
      <c r="G32" s="9"/>
      <c r="H32" s="10">
        <v>36020</v>
      </c>
      <c r="I32" s="8">
        <f t="shared" si="2"/>
        <v>60963.84999999999</v>
      </c>
      <c r="J32" s="27">
        <f t="shared" si="3"/>
        <v>141.80101746827262</v>
      </c>
      <c r="K32" s="9"/>
      <c r="L32" s="14">
        <v>268</v>
      </c>
    </row>
    <row r="33" spans="2:12" ht="12.75">
      <c r="B33" s="22" t="s">
        <v>38</v>
      </c>
      <c r="C33" s="15"/>
      <c r="D33" s="10">
        <v>93540</v>
      </c>
      <c r="E33" s="8">
        <f t="shared" si="0"/>
        <v>15093.848665955175</v>
      </c>
      <c r="F33" s="28">
        <f t="shared" si="1"/>
        <v>35.10806975518398</v>
      </c>
      <c r="G33" s="9"/>
      <c r="H33" s="10">
        <v>101130</v>
      </c>
      <c r="I33" s="8">
        <f t="shared" si="2"/>
        <v>16318.59007470651</v>
      </c>
      <c r="J33" s="28">
        <f t="shared" si="3"/>
        <v>37.95680023884708</v>
      </c>
      <c r="K33" s="9"/>
      <c r="L33" s="14">
        <v>2811</v>
      </c>
    </row>
    <row r="34" spans="2:12" ht="12.75" customHeight="1">
      <c r="B34" s="22" t="s">
        <v>39</v>
      </c>
      <c r="C34" s="15"/>
      <c r="D34" s="10">
        <v>96720</v>
      </c>
      <c r="E34" s="8">
        <f t="shared" si="0"/>
        <v>15612.535516014234</v>
      </c>
      <c r="F34" s="28">
        <f t="shared" si="1"/>
        <v>36.31452773127617</v>
      </c>
      <c r="G34" s="9"/>
      <c r="H34" s="10">
        <v>104530</v>
      </c>
      <c r="I34" s="8">
        <f t="shared" si="2"/>
        <v>16873.22516014235</v>
      </c>
      <c r="J34" s="28">
        <f t="shared" si="3"/>
        <v>39.246873281123854</v>
      </c>
      <c r="K34" s="9"/>
      <c r="L34" s="14">
        <v>2810</v>
      </c>
    </row>
    <row r="35" spans="2:12" ht="12.75" customHeight="1">
      <c r="B35" s="22" t="s">
        <v>40</v>
      </c>
      <c r="C35" s="15"/>
      <c r="D35" s="10">
        <v>100480</v>
      </c>
      <c r="E35" s="8">
        <f t="shared" si="0"/>
        <v>15645.974322004806</v>
      </c>
      <c r="F35" s="28">
        <f t="shared" si="1"/>
        <v>36.392305901657274</v>
      </c>
      <c r="G35" s="9"/>
      <c r="H35" s="10">
        <v>108570</v>
      </c>
      <c r="I35" s="8">
        <f t="shared" si="2"/>
        <v>16905.687023686918</v>
      </c>
      <c r="J35" s="28">
        <f t="shared" si="3"/>
        <v>39.32237909776004</v>
      </c>
      <c r="K35" s="9"/>
      <c r="L35" s="14">
        <v>2913</v>
      </c>
    </row>
    <row r="36" spans="2:12" ht="12.75" customHeight="1">
      <c r="B36" s="22" t="s">
        <v>41</v>
      </c>
      <c r="C36" s="15"/>
      <c r="D36" s="10">
        <v>94970</v>
      </c>
      <c r="E36" s="8">
        <f t="shared" si="0"/>
        <v>19465.631405332126</v>
      </c>
      <c r="F36" s="28">
        <f t="shared" si="1"/>
        <v>45.27677203684572</v>
      </c>
      <c r="G36" s="9"/>
      <c r="H36" s="10">
        <v>103220</v>
      </c>
      <c r="I36" s="8">
        <f t="shared" si="2"/>
        <v>21156.601807501127</v>
      </c>
      <c r="J36" s="28">
        <f t="shared" si="3"/>
        <v>49.209944294442614</v>
      </c>
      <c r="K36" s="9"/>
      <c r="L36" s="14">
        <v>2213</v>
      </c>
    </row>
    <row r="37" spans="2:12" ht="12.75">
      <c r="B37" s="22" t="s">
        <v>42</v>
      </c>
      <c r="C37" s="15"/>
      <c r="D37" s="10">
        <v>90060</v>
      </c>
      <c r="E37" s="8">
        <f t="shared" si="0"/>
        <v>19287.212181303115</v>
      </c>
      <c r="F37" s="28">
        <f t="shared" si="1"/>
        <v>44.86177154879889</v>
      </c>
      <c r="G37" s="9"/>
      <c r="H37" s="10">
        <v>98560</v>
      </c>
      <c r="I37" s="8">
        <f t="shared" si="2"/>
        <v>21107.568649669498</v>
      </c>
      <c r="J37" s="28">
        <f t="shared" si="3"/>
        <v>49.09589389129046</v>
      </c>
      <c r="K37" s="9"/>
      <c r="L37" s="14">
        <v>2118</v>
      </c>
    </row>
    <row r="38" spans="2:12" ht="12.75">
      <c r="B38" s="22" t="s">
        <v>43</v>
      </c>
      <c r="C38" s="15"/>
      <c r="D38" s="10">
        <v>95720</v>
      </c>
      <c r="E38" s="8">
        <f t="shared" si="0"/>
        <v>19271.031868619615</v>
      </c>
      <c r="F38" s="28">
        <f t="shared" si="1"/>
        <v>44.824136379736</v>
      </c>
      <c r="G38" s="9"/>
      <c r="H38" s="10">
        <v>103010</v>
      </c>
      <c r="I38" s="8">
        <f t="shared" si="2"/>
        <v>20738.706569019083</v>
      </c>
      <c r="J38" s="28">
        <f t="shared" si="3"/>
        <v>48.23792612282288</v>
      </c>
      <c r="K38" s="9"/>
      <c r="L38" s="14">
        <v>2253</v>
      </c>
    </row>
    <row r="39" spans="2:12" ht="12.75">
      <c r="B39" s="22" t="s">
        <v>5</v>
      </c>
      <c r="C39" s="12"/>
      <c r="D39" s="10">
        <v>84250</v>
      </c>
      <c r="E39" s="8">
        <f t="shared" si="0"/>
        <v>19903.623697916668</v>
      </c>
      <c r="F39" s="28">
        <f t="shared" si="1"/>
        <v>46.29553566039885</v>
      </c>
      <c r="G39" s="9"/>
      <c r="H39" s="10">
        <v>91420</v>
      </c>
      <c r="I39" s="8">
        <f t="shared" si="2"/>
        <v>21597.498854166668</v>
      </c>
      <c r="J39" s="28">
        <f t="shared" si="3"/>
        <v>50.23546433321855</v>
      </c>
      <c r="K39" s="9"/>
      <c r="L39" s="13">
        <v>1920</v>
      </c>
    </row>
    <row r="40" spans="2:12" ht="19.5" customHeight="1">
      <c r="B40" s="25" t="s">
        <v>20</v>
      </c>
      <c r="C40" s="26"/>
      <c r="D40" s="23" t="s">
        <v>14</v>
      </c>
      <c r="E40" s="23" t="s">
        <v>2</v>
      </c>
      <c r="F40" s="23" t="s">
        <v>12</v>
      </c>
      <c r="G40" s="23"/>
      <c r="H40" s="23" t="s">
        <v>14</v>
      </c>
      <c r="I40" s="23" t="s">
        <v>2</v>
      </c>
      <c r="J40" s="23" t="s">
        <v>12</v>
      </c>
      <c r="K40" s="23"/>
      <c r="L40" s="24"/>
    </row>
    <row r="41" spans="2:12" ht="14.25" customHeight="1">
      <c r="B41" s="21" t="s">
        <v>51</v>
      </c>
      <c r="C41" s="12"/>
      <c r="D41" s="16">
        <v>19546300</v>
      </c>
      <c r="E41" s="8">
        <f aca="true" t="shared" si="4" ref="E41:E49">D41/2000</f>
        <v>9773.15</v>
      </c>
      <c r="F41" s="28">
        <f aca="true" t="shared" si="5" ref="F41:F49">E41*1.05506/1000*2.2046</f>
        <v>22.7322030001394</v>
      </c>
      <c r="G41" s="9"/>
      <c r="H41" s="10">
        <v>20608570</v>
      </c>
      <c r="I41" s="8">
        <f>H41/2000</f>
        <v>10304.285</v>
      </c>
      <c r="J41" s="28">
        <f aca="true" t="shared" si="6" ref="J41:J49">I41*1.05506/1000*2.2046</f>
        <v>23.96761518970766</v>
      </c>
      <c r="K41" s="9"/>
      <c r="L41" s="14"/>
    </row>
    <row r="42" spans="2:12" ht="14.25" customHeight="1">
      <c r="B42" s="21" t="s">
        <v>57</v>
      </c>
      <c r="C42" s="12"/>
      <c r="D42" s="16">
        <v>22460600</v>
      </c>
      <c r="E42" s="8">
        <f t="shared" si="4"/>
        <v>11230.3</v>
      </c>
      <c r="F42" s="28">
        <f t="shared" si="5"/>
        <v>26.1215124450628</v>
      </c>
      <c r="G42" s="9"/>
      <c r="H42" s="10">
        <v>23445900</v>
      </c>
      <c r="I42" s="8">
        <f aca="true" t="shared" si="7" ref="I42:I49">H42/2000</f>
        <v>11722.95</v>
      </c>
      <c r="J42" s="28">
        <f t="shared" si="6"/>
        <v>27.267409091284208</v>
      </c>
      <c r="K42" s="9"/>
      <c r="L42" s="14"/>
    </row>
    <row r="43" spans="2:12" ht="14.25" customHeight="1">
      <c r="B43" s="22" t="s">
        <v>52</v>
      </c>
      <c r="C43" s="17"/>
      <c r="D43" s="16">
        <v>24600497.144575384</v>
      </c>
      <c r="E43" s="8">
        <f t="shared" si="4"/>
        <v>12300.248572287692</v>
      </c>
      <c r="F43" s="28">
        <f t="shared" si="5"/>
        <v>28.610197070281195</v>
      </c>
      <c r="G43" s="9"/>
      <c r="H43" s="10">
        <v>25679670</v>
      </c>
      <c r="I43" s="8">
        <f t="shared" si="7"/>
        <v>12839.835</v>
      </c>
      <c r="J43" s="28">
        <f t="shared" si="6"/>
        <v>29.86526715626946</v>
      </c>
      <c r="K43" s="9"/>
      <c r="L43" s="14"/>
    </row>
    <row r="44" spans="2:12" ht="15" customHeight="1">
      <c r="B44" s="21" t="s">
        <v>53</v>
      </c>
      <c r="C44" s="12"/>
      <c r="D44" s="16">
        <v>16811000</v>
      </c>
      <c r="E44" s="8">
        <f t="shared" si="4"/>
        <v>8405.5</v>
      </c>
      <c r="F44" s="28">
        <f t="shared" si="5"/>
        <v>19.551069237418005</v>
      </c>
      <c r="G44" s="9"/>
      <c r="H44" s="10">
        <v>17703170</v>
      </c>
      <c r="I44" s="8">
        <f t="shared" si="7"/>
        <v>8851.585</v>
      </c>
      <c r="J44" s="28">
        <f t="shared" si="6"/>
        <v>20.588656379262464</v>
      </c>
      <c r="K44" s="9"/>
      <c r="L44" s="14"/>
    </row>
    <row r="45" spans="2:12" ht="15" customHeight="1">
      <c r="B45" s="21" t="s">
        <v>54</v>
      </c>
      <c r="C45" s="12"/>
      <c r="D45" s="16">
        <v>14797554.763920812</v>
      </c>
      <c r="E45" s="8">
        <f t="shared" si="4"/>
        <v>7398.777381960406</v>
      </c>
      <c r="F45" s="28">
        <f t="shared" si="5"/>
        <v>17.209447250841734</v>
      </c>
      <c r="G45" s="9"/>
      <c r="H45" s="10">
        <v>15582870</v>
      </c>
      <c r="I45" s="8">
        <f t="shared" si="7"/>
        <v>7791.435</v>
      </c>
      <c r="J45" s="28">
        <f t="shared" si="6"/>
        <v>18.122763088911064</v>
      </c>
      <c r="K45" s="9"/>
      <c r="L45" s="14"/>
    </row>
    <row r="46" spans="2:12" ht="15" customHeight="1">
      <c r="B46" s="21" t="s">
        <v>55</v>
      </c>
      <c r="C46" s="12"/>
      <c r="D46" s="16">
        <v>14075990</v>
      </c>
      <c r="E46" s="8">
        <f t="shared" si="4"/>
        <v>7037.995</v>
      </c>
      <c r="F46" s="28">
        <f t="shared" si="5"/>
        <v>16.370272742561625</v>
      </c>
      <c r="G46" s="9"/>
      <c r="H46" s="10">
        <v>14974460</v>
      </c>
      <c r="I46" s="8">
        <f t="shared" si="7"/>
        <v>7487.23</v>
      </c>
      <c r="J46" s="28">
        <f t="shared" si="6"/>
        <v>17.415186738025483</v>
      </c>
      <c r="K46" s="9"/>
      <c r="L46" s="14"/>
    </row>
    <row r="47" spans="2:12" ht="15" customHeight="1">
      <c r="B47" s="21" t="s">
        <v>56</v>
      </c>
      <c r="C47" s="12"/>
      <c r="D47" s="16">
        <v>13243490</v>
      </c>
      <c r="E47" s="8">
        <f t="shared" si="4"/>
        <v>6621.745</v>
      </c>
      <c r="F47" s="28">
        <f t="shared" si="5"/>
        <v>15.40208137142662</v>
      </c>
      <c r="G47" s="9"/>
      <c r="H47" s="10">
        <v>14164160</v>
      </c>
      <c r="I47" s="8">
        <f t="shared" si="7"/>
        <v>7082.08</v>
      </c>
      <c r="J47" s="28">
        <f t="shared" si="6"/>
        <v>16.47281380345408</v>
      </c>
      <c r="K47" s="9"/>
      <c r="L47" s="14"/>
    </row>
    <row r="48" spans="2:12" ht="15" customHeight="1">
      <c r="B48" s="21" t="s">
        <v>68</v>
      </c>
      <c r="C48" s="12"/>
      <c r="D48" s="16">
        <v>12947318</v>
      </c>
      <c r="E48" s="8">
        <f t="shared" si="4"/>
        <v>6473.659</v>
      </c>
      <c r="F48" s="28">
        <f t="shared" si="5"/>
        <v>15.057635515844886</v>
      </c>
      <c r="G48" s="9"/>
      <c r="H48" s="10">
        <v>14062678</v>
      </c>
      <c r="I48" s="8">
        <f t="shared" si="7"/>
        <v>7031.339</v>
      </c>
      <c r="J48" s="28">
        <f t="shared" si="6"/>
        <v>16.354790984564566</v>
      </c>
      <c r="K48" s="9"/>
      <c r="L48" s="14"/>
    </row>
    <row r="49" spans="2:12" ht="15" customHeight="1">
      <c r="B49" s="21" t="s">
        <v>69</v>
      </c>
      <c r="C49" s="12"/>
      <c r="D49" s="16">
        <v>25370000</v>
      </c>
      <c r="E49" s="8">
        <f t="shared" si="4"/>
        <v>12685</v>
      </c>
      <c r="F49" s="28">
        <f t="shared" si="5"/>
        <v>29.505123226060004</v>
      </c>
      <c r="G49" s="9"/>
      <c r="H49" s="10">
        <v>26920000</v>
      </c>
      <c r="I49" s="8">
        <f t="shared" si="7"/>
        <v>13460</v>
      </c>
      <c r="J49" s="28">
        <f t="shared" si="6"/>
        <v>31.307761814960006</v>
      </c>
      <c r="K49" s="9"/>
      <c r="L49" s="14"/>
    </row>
    <row r="50" spans="2:12" ht="15" customHeight="1">
      <c r="B50" s="31" t="s">
        <v>13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</row>
    <row r="51" spans="2:12" ht="39" customHeight="1">
      <c r="B51" s="37" t="s">
        <v>17</v>
      </c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2:12" ht="40.5" customHeight="1">
      <c r="B52" s="47" t="s">
        <v>62</v>
      </c>
      <c r="C52" s="48"/>
      <c r="D52" s="48"/>
      <c r="E52" s="48"/>
      <c r="F52" s="48"/>
      <c r="G52" s="48"/>
      <c r="H52" s="48"/>
      <c r="I52" s="48"/>
      <c r="J52" s="48"/>
      <c r="K52" s="48"/>
      <c r="L52" s="49"/>
    </row>
    <row r="53" spans="2:12" ht="13.5" customHeight="1">
      <c r="B53" s="47" t="s">
        <v>48</v>
      </c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2:12" ht="38.25" customHeight="1">
      <c r="B54" s="47" t="s">
        <v>60</v>
      </c>
      <c r="C54" s="48"/>
      <c r="D54" s="48"/>
      <c r="E54" s="48"/>
      <c r="F54" s="48"/>
      <c r="G54" s="48"/>
      <c r="H54" s="48"/>
      <c r="I54" s="48"/>
      <c r="J54" s="48"/>
      <c r="K54" s="48"/>
      <c r="L54" s="49"/>
    </row>
    <row r="55" spans="2:12" ht="14.25" customHeight="1">
      <c r="B55" s="34" t="s">
        <v>15</v>
      </c>
      <c r="C55" s="35"/>
      <c r="D55" s="35"/>
      <c r="E55" s="35"/>
      <c r="F55" s="35"/>
      <c r="G55" s="35"/>
      <c r="H55" s="35"/>
      <c r="I55" s="35"/>
      <c r="J55" s="35"/>
      <c r="K55" s="35"/>
      <c r="L55" s="36"/>
    </row>
    <row r="56" spans="2:12" ht="14.25" customHeight="1">
      <c r="B56" s="47" t="s">
        <v>18</v>
      </c>
      <c r="C56" s="48"/>
      <c r="D56" s="48"/>
      <c r="E56" s="48"/>
      <c r="F56" s="48"/>
      <c r="G56" s="48"/>
      <c r="H56" s="48"/>
      <c r="I56" s="48"/>
      <c r="J56" s="48"/>
      <c r="K56" s="48"/>
      <c r="L56" s="49"/>
    </row>
    <row r="57" spans="2:12" ht="14.25" customHeight="1">
      <c r="B57" s="47" t="s">
        <v>58</v>
      </c>
      <c r="C57" s="48"/>
      <c r="D57" s="48"/>
      <c r="E57" s="48"/>
      <c r="F57" s="48"/>
      <c r="G57" s="48"/>
      <c r="H57" s="48"/>
      <c r="I57" s="48"/>
      <c r="J57" s="48"/>
      <c r="K57" s="48"/>
      <c r="L57" s="49"/>
    </row>
    <row r="58" spans="2:12" ht="14.25" customHeight="1">
      <c r="B58" s="47" t="s">
        <v>59</v>
      </c>
      <c r="C58" s="48"/>
      <c r="D58" s="48"/>
      <c r="E58" s="48"/>
      <c r="F58" s="48"/>
      <c r="G58" s="48"/>
      <c r="H58" s="48"/>
      <c r="I58" s="48"/>
      <c r="J58" s="48"/>
      <c r="K58" s="48"/>
      <c r="L58" s="49"/>
    </row>
    <row r="59" spans="2:12" ht="14.25" customHeight="1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0"/>
    </row>
    <row r="60" spans="2:12" ht="14.25" customHeight="1">
      <c r="B60" s="47" t="s">
        <v>19</v>
      </c>
      <c r="C60" s="48"/>
      <c r="D60" s="48"/>
      <c r="E60" s="48"/>
      <c r="F60" s="48"/>
      <c r="G60" s="48"/>
      <c r="H60" s="48"/>
      <c r="I60" s="48"/>
      <c r="J60" s="48"/>
      <c r="K60" s="48"/>
      <c r="L60" s="49"/>
    </row>
    <row r="61" spans="2:12" ht="27" customHeight="1" thickBot="1">
      <c r="B61" s="44" t="s">
        <v>70</v>
      </c>
      <c r="C61" s="45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15">
    <mergeCell ref="B61:L61"/>
    <mergeCell ref="B60:L60"/>
    <mergeCell ref="B52:L52"/>
    <mergeCell ref="B54:L54"/>
    <mergeCell ref="B53:L53"/>
    <mergeCell ref="B56:L56"/>
    <mergeCell ref="B57:L57"/>
    <mergeCell ref="B58:L58"/>
    <mergeCell ref="B50:L50"/>
    <mergeCell ref="B55:L55"/>
    <mergeCell ref="B51:L51"/>
    <mergeCell ref="B1:L1"/>
    <mergeCell ref="H3:J3"/>
    <mergeCell ref="D3:F3"/>
    <mergeCell ref="B2:L2"/>
  </mergeCells>
  <hyperlinks>
    <hyperlink ref="B61:L61" r:id="rId1" display="GREET Transportation Fuel Cycle Analysis Model, GREET 1.8b, developed by Argonne National Laboratory, Argonne, IL, released May 8, 2008. http://www.transportation.anl.gov/software/GREET/index.html"/>
  </hyperlinks>
  <printOptions horizontalCentered="1"/>
  <pageMargins left="0.75" right="0.75" top="1" bottom="1" header="0.5" footer="0.5"/>
  <pageSetup fitToHeight="1" fitToWidth="1" horizontalDpi="600" verticalDpi="600" orientation="portrait" scale="72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Yunhua Zhu</dc:creator>
  <cp:keywords/>
  <dc:description/>
  <cp:lastModifiedBy>Daryl R. Brown</cp:lastModifiedBy>
  <cp:lastPrinted>2008-07-18T17:35:42Z</cp:lastPrinted>
  <dcterms:created xsi:type="dcterms:W3CDTF">2006-02-28T00:37:01Z</dcterms:created>
  <dcterms:modified xsi:type="dcterms:W3CDTF">2008-11-26T02:24:11Z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