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1"/>
  </bookViews>
  <sheets>
    <sheet name="NOTES" sheetId="1" r:id="rId1"/>
    <sheet name="TABLE 1" sheetId="2" r:id="rId2"/>
    <sheet name="TABLE 2 &amp; 3" sheetId="3" r:id="rId3"/>
    <sheet name="IMPORTS" sheetId="4" r:id="rId4"/>
    <sheet name="EXPORTS" sheetId="5" r:id="rId5"/>
    <sheet name="REMARKS" sheetId="6" r:id="rId6"/>
  </sheets>
  <definedNames>
    <definedName name="_xlnm.Print_Titles" localSheetId="1">'TABLE 1'!$1:$4</definedName>
  </definedNames>
  <calcPr fullCalcOnLoad="1"/>
</workbook>
</file>

<file path=xl/sharedStrings.xml><?xml version="1.0" encoding="utf-8"?>
<sst xmlns="http://schemas.openxmlformats.org/spreadsheetml/2006/main" count="696" uniqueCount="319">
  <si>
    <t>Mini Coal Questionnaire</t>
  </si>
  <si>
    <t>EXPLANATORY NOTES</t>
  </si>
  <si>
    <t>EMAIL:  COALAQ@IEA.ORG</t>
  </si>
  <si>
    <t>fax: +33 1 40 57 66 49</t>
  </si>
  <si>
    <t>If you have any questions please do not hesitate to contact us:</t>
  </si>
  <si>
    <t>Guidelines to assist you in your preparations:</t>
  </si>
  <si>
    <t xml:space="preserve"> - Please enter all explanations, notes and remarks to sheet "REMARKS"</t>
  </si>
  <si>
    <t>Production</t>
  </si>
  <si>
    <t>Imports</t>
  </si>
  <si>
    <t>Exports</t>
  </si>
  <si>
    <t>Stock Changes</t>
  </si>
  <si>
    <t>Gross Consumption</t>
  </si>
  <si>
    <t>Solid Fosil Fuels and Manufactured Gases</t>
  </si>
  <si>
    <t>TABLE 1: Production, Imports, Exports, Stock Changes, Gross Consumption</t>
  </si>
  <si>
    <t>TABLE 2: Stocks &amp; TABLE 3: PCI</t>
  </si>
  <si>
    <t>of which stocks at mines</t>
  </si>
  <si>
    <t xml:space="preserve">held by producers, importers, energy transformation industries and large consumers. </t>
  </si>
  <si>
    <t>Definition of stocks: the closing level on the last day of the year of stocks on national territory</t>
  </si>
  <si>
    <r>
      <t xml:space="preserve">Stocks </t>
    </r>
    <r>
      <rPr>
        <sz val="10"/>
        <rFont val="Arial"/>
        <family val="2"/>
      </rPr>
      <t>at the end of period</t>
    </r>
  </si>
  <si>
    <t>BROWN  COAL</t>
  </si>
  <si>
    <t>HARD  COAL</t>
  </si>
  <si>
    <t>Coal used or PCI</t>
  </si>
  <si>
    <r>
      <t>COAL used for PCI</t>
    </r>
    <r>
      <rPr>
        <sz val="10"/>
        <rFont val="Arial"/>
        <family val="2"/>
      </rPr>
      <t xml:space="preserve"> (in thousand tons)</t>
    </r>
  </si>
  <si>
    <r>
      <t>COAL STOCKS</t>
    </r>
    <r>
      <rPr>
        <b/>
        <sz val="20"/>
        <rFont val="Arial"/>
        <family val="2"/>
      </rPr>
      <t xml:space="preserve"> </t>
    </r>
    <r>
      <rPr>
        <sz val="10"/>
        <rFont val="Arial"/>
        <family val="2"/>
      </rPr>
      <t>(in thousand tons)</t>
    </r>
  </si>
  <si>
    <t>Consumption of Pulverised Coal Injection (PCI) coals</t>
  </si>
  <si>
    <t>France</t>
  </si>
  <si>
    <t>COKCOAL</t>
  </si>
  <si>
    <t>BITCOAL</t>
  </si>
  <si>
    <t>SUBCOAL</t>
  </si>
  <si>
    <t>LIGNITE</t>
  </si>
  <si>
    <t>OVENCOKE</t>
  </si>
  <si>
    <t>A</t>
  </si>
  <si>
    <t>B</t>
  </si>
  <si>
    <t>C</t>
  </si>
  <si>
    <t>D</t>
  </si>
  <si>
    <t>E</t>
  </si>
  <si>
    <t>ALBANIA</t>
  </si>
  <si>
    <t>Albania</t>
  </si>
  <si>
    <t>AUSTRALI</t>
  </si>
  <si>
    <t xml:space="preserve">Australia                         </t>
  </si>
  <si>
    <t>AUSTRIA</t>
  </si>
  <si>
    <t xml:space="preserve">Austria                           </t>
  </si>
  <si>
    <t>BELGIUM</t>
  </si>
  <si>
    <t xml:space="preserve">Belgium                           </t>
  </si>
  <si>
    <t>BULGARIA</t>
  </si>
  <si>
    <t>Bulgaria</t>
  </si>
  <si>
    <t>CANADA</t>
  </si>
  <si>
    <t xml:space="preserve">Canada                            </t>
  </si>
  <si>
    <t>CHINA</t>
  </si>
  <si>
    <t>China, People's Republic</t>
  </si>
  <si>
    <t>COLOMBIA</t>
  </si>
  <si>
    <t>Colombia</t>
  </si>
  <si>
    <t>CSFR</t>
  </si>
  <si>
    <t>Former Czechoslovakia</t>
  </si>
  <si>
    <t>CZECHREPUB</t>
  </si>
  <si>
    <t>Czech Republic</t>
  </si>
  <si>
    <t>DENMARK</t>
  </si>
  <si>
    <t xml:space="preserve">Denmark                           </t>
  </si>
  <si>
    <t>FINLAND</t>
  </si>
  <si>
    <t xml:space="preserve">Finland                           </t>
  </si>
  <si>
    <t>FRANCE</t>
  </si>
  <si>
    <t xml:space="preserve">France                            </t>
  </si>
  <si>
    <t>GERMANY</t>
  </si>
  <si>
    <t xml:space="preserve">Germany                           </t>
  </si>
  <si>
    <t>GREECE</t>
  </si>
  <si>
    <t xml:space="preserve">Greece                            </t>
  </si>
  <si>
    <t>HUNGARY</t>
  </si>
  <si>
    <t>Hungary</t>
  </si>
  <si>
    <t>ICELAND</t>
  </si>
  <si>
    <t>Iceland</t>
  </si>
  <si>
    <t>INDONESIA</t>
  </si>
  <si>
    <t>Indonesia</t>
  </si>
  <si>
    <t>IRELAND</t>
  </si>
  <si>
    <t xml:space="preserve">Ireland                           </t>
  </si>
  <si>
    <t>ISRAEL</t>
  </si>
  <si>
    <t>Israel</t>
  </si>
  <si>
    <t>ITALY</t>
  </si>
  <si>
    <t xml:space="preserve">Italy                             </t>
  </si>
  <si>
    <t>JAPAN</t>
  </si>
  <si>
    <t xml:space="preserve">Japan                             </t>
  </si>
  <si>
    <t>LUXEMBOU</t>
  </si>
  <si>
    <t>Luxembourg</t>
  </si>
  <si>
    <t>NORTHKOREA</t>
  </si>
  <si>
    <t>Korea (DPR)</t>
  </si>
  <si>
    <t>MEXICO</t>
  </si>
  <si>
    <t>Mexico</t>
  </si>
  <si>
    <t>MONACO</t>
  </si>
  <si>
    <t>Monaco</t>
  </si>
  <si>
    <t>MOZAMBIQUE</t>
  </si>
  <si>
    <t>Mozambique</t>
  </si>
  <si>
    <t>NETHLAND</t>
  </si>
  <si>
    <t xml:space="preserve">Netherlands                    </t>
  </si>
  <si>
    <t>NZ</t>
  </si>
  <si>
    <t xml:space="preserve">New Zealand                       </t>
  </si>
  <si>
    <t>NORWAY</t>
  </si>
  <si>
    <t xml:space="preserve">Norway                            </t>
  </si>
  <si>
    <t>OTHOECD</t>
  </si>
  <si>
    <t>POLAND</t>
  </si>
  <si>
    <t>Poland</t>
  </si>
  <si>
    <t>PORTUGAL</t>
  </si>
  <si>
    <t xml:space="preserve">Portugal                          </t>
  </si>
  <si>
    <t>ROMANIA</t>
  </si>
  <si>
    <t>Romania</t>
  </si>
  <si>
    <t>SLOVAKIA</t>
  </si>
  <si>
    <t>Slovak Republic</t>
  </si>
  <si>
    <t>SOUTHAFRIC</t>
  </si>
  <si>
    <t>South Africa</t>
  </si>
  <si>
    <t>SPAIN</t>
  </si>
  <si>
    <t xml:space="preserve">Spain                             </t>
  </si>
  <si>
    <t>SWEDEN</t>
  </si>
  <si>
    <t xml:space="preserve">Sweden                            </t>
  </si>
  <si>
    <t>SWITLAND</t>
  </si>
  <si>
    <t xml:space="preserve">Switzerland                       </t>
  </si>
  <si>
    <t>TURKEY</t>
  </si>
  <si>
    <t xml:space="preserve">Turkey                            </t>
  </si>
  <si>
    <t>FORMERUSSR</t>
  </si>
  <si>
    <t>ARMENIA</t>
  </si>
  <si>
    <t xml:space="preserve">  Armenia                           </t>
  </si>
  <si>
    <t>AZERBAIJAN</t>
  </si>
  <si>
    <t xml:space="preserve">  Azerbaijan                        </t>
  </si>
  <si>
    <t>BELARUS</t>
  </si>
  <si>
    <t xml:space="preserve">  Belarus                           </t>
  </si>
  <si>
    <t>ESTONIA</t>
  </si>
  <si>
    <t xml:space="preserve">  Estonia                           </t>
  </si>
  <si>
    <t>GEORGIA</t>
  </si>
  <si>
    <t xml:space="preserve">  Georgia                           </t>
  </si>
  <si>
    <t>KAZAKHSTAN</t>
  </si>
  <si>
    <t xml:space="preserve">  Kazakhstan                        </t>
  </si>
  <si>
    <t>KYRGYZSTAN</t>
  </si>
  <si>
    <t xml:space="preserve">  Kyrgyzstan                        </t>
  </si>
  <si>
    <t>LATVIA</t>
  </si>
  <si>
    <t xml:space="preserve">  Latvia                            </t>
  </si>
  <si>
    <t>LITHUANIA</t>
  </si>
  <si>
    <t xml:space="preserve">  Lithuania                         </t>
  </si>
  <si>
    <t>MOLDOVA</t>
  </si>
  <si>
    <t xml:space="preserve">  Republic of Moldova               </t>
  </si>
  <si>
    <t>RUSSIA</t>
  </si>
  <si>
    <t xml:space="preserve">  Russian Federation                 </t>
  </si>
  <si>
    <t>TAJIKISTAN</t>
  </si>
  <si>
    <t xml:space="preserve">  Tajikistan                        </t>
  </si>
  <si>
    <t>TURKMENIST</t>
  </si>
  <si>
    <t xml:space="preserve">  Turkmenistan                      </t>
  </si>
  <si>
    <t>UKRAINE</t>
  </si>
  <si>
    <t xml:space="preserve">  Ukraine                           </t>
  </si>
  <si>
    <t>UZBEKISTAN</t>
  </si>
  <si>
    <t xml:space="preserve">  Uzbekistan                        </t>
  </si>
  <si>
    <t>UK</t>
  </si>
  <si>
    <t xml:space="preserve">United Kingdom                    </t>
  </si>
  <si>
    <t>USA</t>
  </si>
  <si>
    <t xml:space="preserve">United States                     </t>
  </si>
  <si>
    <t>VENEZUELA</t>
  </si>
  <si>
    <t xml:space="preserve">Venezuela                         </t>
  </si>
  <si>
    <t>VIETNAM</t>
  </si>
  <si>
    <t xml:space="preserve">Vietnam                           </t>
  </si>
  <si>
    <t>FORMERYUGO</t>
  </si>
  <si>
    <t>BOSNIAHERZ</t>
  </si>
  <si>
    <t xml:space="preserve">  Bosnia and Herzegovina            </t>
  </si>
  <si>
    <t>CROATIA</t>
  </si>
  <si>
    <t xml:space="preserve">  Croatia</t>
  </si>
  <si>
    <t>MACEDONIA</t>
  </si>
  <si>
    <t xml:space="preserve">  FYR of Macedonia</t>
  </si>
  <si>
    <t>SLOVENIA</t>
  </si>
  <si>
    <t xml:space="preserve">  Slovenia                          </t>
  </si>
  <si>
    <t>SERBIA</t>
  </si>
  <si>
    <t>NONSPEC</t>
  </si>
  <si>
    <r>
      <t xml:space="preserve">Other (please specify) </t>
    </r>
    <r>
      <rPr>
        <vertAlign val="superscript"/>
        <sz val="10"/>
        <rFont val="Arial"/>
        <family val="2"/>
      </rPr>
      <t>1</t>
    </r>
  </si>
  <si>
    <t>TOTIMPS</t>
  </si>
  <si>
    <r>
      <t>1</t>
    </r>
    <r>
      <rPr>
        <sz val="10"/>
        <rFont val="Arial"/>
        <family val="0"/>
      </rPr>
      <t xml:space="preserve"> Please use the the Remarks sheet</t>
    </r>
  </si>
  <si>
    <r>
      <t>2</t>
    </r>
    <r>
      <rPr>
        <sz val="10"/>
        <rFont val="Arial"/>
        <family val="0"/>
      </rPr>
      <t xml:space="preserve"> This row should correspond to imports in Table 1</t>
    </r>
  </si>
  <si>
    <r>
      <t>1</t>
    </r>
    <r>
      <rPr>
        <sz val="10"/>
        <rFont val="Arial"/>
        <family val="0"/>
      </rPr>
      <t xml:space="preserve"> Please use the sheet REMARKS</t>
    </r>
  </si>
  <si>
    <t>Table 2:  IMPORTS BY SOURCE</t>
  </si>
  <si>
    <r>
      <t xml:space="preserve">Former Yugoslavia, </t>
    </r>
    <r>
      <rPr>
        <b/>
        <i/>
        <sz val="10"/>
        <rFont val="Arial"/>
        <family val="2"/>
      </rPr>
      <t xml:space="preserve">of which: </t>
    </r>
    <r>
      <rPr>
        <b/>
        <sz val="10"/>
        <rFont val="Arial"/>
        <family val="2"/>
      </rPr>
      <t xml:space="preserve">               </t>
    </r>
  </si>
  <si>
    <r>
      <t xml:space="preserve">Total </t>
    </r>
    <r>
      <rPr>
        <b/>
        <vertAlign val="superscript"/>
        <sz val="10"/>
        <rFont val="Arial"/>
        <family val="2"/>
      </rPr>
      <t>2</t>
    </r>
  </si>
  <si>
    <r>
      <t xml:space="preserve">Former USSR, </t>
    </r>
    <r>
      <rPr>
        <b/>
        <i/>
        <sz val="10"/>
        <rFont val="Arial"/>
        <family val="2"/>
      </rPr>
      <t xml:space="preserve">of which:  </t>
    </r>
    <r>
      <rPr>
        <b/>
        <sz val="10"/>
        <rFont val="Arial"/>
        <family val="2"/>
      </rPr>
      <t xml:space="preserve">                    </t>
    </r>
  </si>
  <si>
    <t>Other OECD</t>
  </si>
  <si>
    <t>United Kingdom</t>
  </si>
  <si>
    <t>Table 3 EXPORTS BY DESTINATION</t>
  </si>
  <si>
    <t>ALGERIA</t>
  </si>
  <si>
    <t>Algeria</t>
  </si>
  <si>
    <t>ARGENTINA</t>
  </si>
  <si>
    <t>Argentina</t>
  </si>
  <si>
    <t>BRAZIL</t>
  </si>
  <si>
    <t>Brazil</t>
  </si>
  <si>
    <t>Canada</t>
  </si>
  <si>
    <t>CHILE</t>
  </si>
  <si>
    <t>Chile</t>
  </si>
  <si>
    <t>CYPRUS</t>
  </si>
  <si>
    <t>Cyprus</t>
  </si>
  <si>
    <t>Denmark</t>
  </si>
  <si>
    <t>EGYPT</t>
  </si>
  <si>
    <t>Egypt</t>
  </si>
  <si>
    <t>Finland</t>
  </si>
  <si>
    <t>Germany</t>
  </si>
  <si>
    <t>Greece</t>
  </si>
  <si>
    <t>HONGKONG</t>
  </si>
  <si>
    <t>Hong Kong, China</t>
  </si>
  <si>
    <t>INDIA</t>
  </si>
  <si>
    <t>India</t>
  </si>
  <si>
    <t>Ireland</t>
  </si>
  <si>
    <t>Italy</t>
  </si>
  <si>
    <t>Japan</t>
  </si>
  <si>
    <t>KOREA</t>
  </si>
  <si>
    <t>Korea</t>
  </si>
  <si>
    <t>MALAYSIA</t>
  </si>
  <si>
    <t>Malaysia</t>
  </si>
  <si>
    <t>MALTA</t>
  </si>
  <si>
    <t>Malta</t>
  </si>
  <si>
    <t>MOROCCO</t>
  </si>
  <si>
    <t>Morocco</t>
  </si>
  <si>
    <t>Netherlands</t>
  </si>
  <si>
    <t>New Zealand</t>
  </si>
  <si>
    <t>Norway</t>
  </si>
  <si>
    <t>OTHERAFRIC</t>
  </si>
  <si>
    <t>Other Africa</t>
  </si>
  <si>
    <t>OTHERLATIN</t>
  </si>
  <si>
    <t>Other Latin America</t>
  </si>
  <si>
    <t>OTHERASIA</t>
  </si>
  <si>
    <t>Other Asia Incl. Oceania</t>
  </si>
  <si>
    <t>OTHEREEUR</t>
  </si>
  <si>
    <t>Other East Europe</t>
  </si>
  <si>
    <t>OTHEREMEAST</t>
  </si>
  <si>
    <t>Other Middle East</t>
  </si>
  <si>
    <t>PAKISTAN</t>
  </si>
  <si>
    <t>Pakistan</t>
  </si>
  <si>
    <t>PHILIPPINE</t>
  </si>
  <si>
    <t>Philippines</t>
  </si>
  <si>
    <t>Portugal</t>
  </si>
  <si>
    <t>Spain</t>
  </si>
  <si>
    <t>Sweden</t>
  </si>
  <si>
    <t>Switzerland</t>
  </si>
  <si>
    <t>TAIWAN</t>
  </si>
  <si>
    <t>Taipei, Chinese</t>
  </si>
  <si>
    <t>THAILAND</t>
  </si>
  <si>
    <t>Thailand</t>
  </si>
  <si>
    <t>Turkey</t>
  </si>
  <si>
    <t xml:space="preserve">  Latvia</t>
  </si>
  <si>
    <t>United States</t>
  </si>
  <si>
    <r>
      <t>Other (please specify)</t>
    </r>
    <r>
      <rPr>
        <vertAlign val="superscript"/>
        <sz val="10"/>
        <rFont val="Arial"/>
        <family val="2"/>
      </rPr>
      <t>1</t>
    </r>
  </si>
  <si>
    <t>TOTEXPS</t>
  </si>
  <si>
    <r>
      <t>2</t>
    </r>
    <r>
      <rPr>
        <sz val="10"/>
        <rFont val="Arial"/>
        <family val="0"/>
      </rPr>
      <t xml:space="preserve"> This row should correspond to Exports in Table 1</t>
    </r>
  </si>
  <si>
    <t>Report coal used in Blast Furnaces for carbon injection.</t>
  </si>
  <si>
    <t>Table 1 refers to apparent consumption for all coal products including secondary coal products.</t>
  </si>
  <si>
    <t xml:space="preserve"> - You can enter data only to shaded cells, other cells are protected for changes.</t>
  </si>
  <si>
    <t>A stock build is shown as a negative number and a stock draw is shown as a positive number.</t>
  </si>
  <si>
    <t>Note for Stock Changes:</t>
  </si>
  <si>
    <t>REMARKS PAGE</t>
  </si>
  <si>
    <t>PAGE RESERVEE AUX REMARQUES</t>
  </si>
  <si>
    <t>SUPPLEMENTARY COMMENTS TO</t>
  </si>
  <si>
    <t>ANY TABLE IN THE QUESTIONNAIRE</t>
  </si>
  <si>
    <t>REMARQUES COMPLÉMENTAIRES</t>
  </si>
  <si>
    <t>SUR LES TABLEAUX DU QUESTIONNAIRE</t>
  </si>
  <si>
    <t>telephone: +33 1 40 57 65 41</t>
  </si>
  <si>
    <t>BROWN COAL = SUB-BITUMINOUS COAL + LIGNITE/BROWN COAL</t>
  </si>
  <si>
    <t>(Solid Fuels and Manufactured Gases)</t>
  </si>
  <si>
    <t>HARD COAL = COKING COAL + OTHER BITUMINOUS COAL + ANTHRACITE</t>
  </si>
  <si>
    <t>This can be either or together Other Bituminous coal or Anthracite or Coking coal.</t>
  </si>
  <si>
    <t xml:space="preserve">  Serbia and Montenegro</t>
  </si>
  <si>
    <t>F</t>
  </si>
  <si>
    <t>G</t>
  </si>
  <si>
    <t>H</t>
  </si>
  <si>
    <r>
      <t xml:space="preserve">Coal Tar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</si>
  <si>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BKB/PB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</si>
  <si>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Coke Oven Coke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</si>
  <si>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Patent Fuel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</si>
  <si>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Lignite
Brown 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</si>
  <si>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Sub-Bituminous
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</t>
    </r>
  </si>
  <si>
    <r>
      <t xml:space="preserve">Other Bituminous 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</t>
    </r>
  </si>
  <si>
    <r>
      <t xml:space="preserve">Coking 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</t>
    </r>
  </si>
  <si>
    <r>
      <t xml:space="preserve">Anthracite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</si>
  <si>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t>ANTCOAL</t>
  </si>
  <si>
    <t>PATFUEL</t>
  </si>
  <si>
    <t>COALTAR</t>
  </si>
  <si>
    <t>BKB</t>
  </si>
  <si>
    <r>
      <t xml:space="preserve">Anthracite
</t>
    </r>
    <r>
      <rPr>
        <sz val="10"/>
        <rFont val="Arial"/>
        <family val="2"/>
      </rPr>
      <t>[000 t]</t>
    </r>
  </si>
  <si>
    <r>
      <t xml:space="preserve">Coking Coal
</t>
    </r>
    <r>
      <rPr>
        <sz val="10"/>
        <rFont val="Arial"/>
        <family val="2"/>
      </rPr>
      <t>[000 t]</t>
    </r>
  </si>
  <si>
    <r>
      <t xml:space="preserve">Other Bituminous Coal
</t>
    </r>
    <r>
      <rPr>
        <sz val="10"/>
        <rFont val="Arial"/>
        <family val="2"/>
      </rPr>
      <t>[000 t]</t>
    </r>
  </si>
  <si>
    <r>
      <t xml:space="preserve">Sub-Bituminous Coal
</t>
    </r>
    <r>
      <rPr>
        <sz val="10"/>
        <rFont val="Arial"/>
        <family val="2"/>
      </rPr>
      <t>[000 t]</t>
    </r>
  </si>
  <si>
    <r>
      <t xml:space="preserve">Lignite/Brown Coal
</t>
    </r>
    <r>
      <rPr>
        <sz val="10"/>
        <rFont val="Arial"/>
        <family val="2"/>
      </rPr>
      <t>[000 t]</t>
    </r>
  </si>
  <si>
    <r>
      <t xml:space="preserve">Peat
</t>
    </r>
    <r>
      <rPr>
        <sz val="10"/>
        <rFont val="Arial"/>
        <family val="2"/>
      </rPr>
      <t>[000 t]</t>
    </r>
  </si>
  <si>
    <r>
      <t xml:space="preserve">Patent Fuel
</t>
    </r>
    <r>
      <rPr>
        <sz val="10"/>
        <rFont val="Arial"/>
        <family val="2"/>
      </rPr>
      <t>[000 t]</t>
    </r>
  </si>
  <si>
    <r>
      <t xml:space="preserve">Coke Oven Coke
</t>
    </r>
    <r>
      <rPr>
        <sz val="10"/>
        <rFont val="Arial"/>
        <family val="2"/>
      </rPr>
      <t>[000 t]</t>
    </r>
  </si>
  <si>
    <r>
      <t xml:space="preserve">Gas Coke
</t>
    </r>
    <r>
      <rPr>
        <sz val="10"/>
        <rFont val="Arial"/>
        <family val="2"/>
      </rPr>
      <t>[000 t]</t>
    </r>
  </si>
  <si>
    <r>
      <t xml:space="preserve">Coal Tar
</t>
    </r>
    <r>
      <rPr>
        <sz val="10"/>
        <rFont val="Arial"/>
        <family val="2"/>
      </rPr>
      <t>[000 t]</t>
    </r>
  </si>
  <si>
    <r>
      <t xml:space="preserve">BKB/Peat Briquettes
</t>
    </r>
    <r>
      <rPr>
        <sz val="10"/>
        <rFont val="Arial"/>
        <family val="2"/>
      </rPr>
      <t>[000 t]</t>
    </r>
  </si>
  <si>
    <r>
      <t xml:space="preserve">Gas Works Gas
</t>
    </r>
    <r>
      <rPr>
        <sz val="10"/>
        <rFont val="Arial"/>
        <family val="2"/>
      </rPr>
      <t>[TJ gross]</t>
    </r>
  </si>
  <si>
    <r>
      <t xml:space="preserve">Coke Oven Gas
</t>
    </r>
    <r>
      <rPr>
        <sz val="10"/>
        <rFont val="Arial"/>
        <family val="2"/>
      </rPr>
      <t>[TJ gross]</t>
    </r>
  </si>
  <si>
    <r>
      <t xml:space="preserve">Blast Furnace Gas
</t>
    </r>
    <r>
      <rPr>
        <sz val="10"/>
        <rFont val="Arial"/>
        <family val="2"/>
      </rPr>
      <t>[TJ gross]</t>
    </r>
  </si>
  <si>
    <r>
      <t xml:space="preserve">Oxygen Steel Furnace Gas
</t>
    </r>
    <r>
      <rPr>
        <sz val="10"/>
        <rFont val="Arial"/>
        <family val="2"/>
      </rPr>
      <t>[TJ gross]</t>
    </r>
  </si>
  <si>
    <t>I</t>
  </si>
  <si>
    <t>From Other Sources</t>
  </si>
  <si>
    <t>Table 2 refers to coal stocks and Table 3 refers to coal used for PCI.</t>
  </si>
  <si>
    <t xml:space="preserve"> - Enter only whole numbers, as no decimals are allowed.</t>
  </si>
  <si>
    <r>
      <t xml:space="preserve">Former USSR, </t>
    </r>
    <r>
      <rPr>
        <b/>
        <i/>
        <sz val="10"/>
        <rFont val="Arial"/>
        <family val="2"/>
      </rPr>
      <t>of which</t>
    </r>
  </si>
  <si>
    <t xml:space="preserve"> - There are some simple checks in this file. Please send us the file with no ERROR messages.</t>
  </si>
  <si>
    <t>The sheet IMPORTS refers to Imports by Origin in 2006.</t>
  </si>
  <si>
    <t>The sheet EXPORTS refers to Exports by Destination in 2006.</t>
  </si>
  <si>
    <t xml:space="preserve"> - Please use the data you submitted this year for 2005 as your guide for filling 2006E.</t>
  </si>
  <si>
    <t>DEADLINE: 25 APRIL 2007</t>
  </si>
  <si>
    <t>2006E</t>
  </si>
  <si>
    <t/>
  </si>
  <si>
    <t>Table 2. Imports by Source, Other (please specify)</t>
  </si>
  <si>
    <t>Anthracite :  N/A</t>
  </si>
  <si>
    <t>Coking Coal : N/A</t>
  </si>
  <si>
    <t>Other Bituminous :  Aruba, Brazil, Syria</t>
  </si>
  <si>
    <t>Lignite : N/A</t>
  </si>
  <si>
    <t>Coke Oven Coke : Brazil, India, Syria</t>
  </si>
  <si>
    <t>Table 3. Exports by Destination, Other (please specify)</t>
  </si>
  <si>
    <t>Anthracite : Colombia, Ecuador, El Salvador, Guatemala, Honduras, Netherlands Antilles, Panama,</t>
  </si>
  <si>
    <t xml:space="preserve"> Peru, Singapore, South Africa, Trinidad and Tobago, United Arab Emirates, Uruguay, Venezuela</t>
  </si>
  <si>
    <t>Other Bituminous : Brunei, Colombia, Costa Rica, Dominican Republic, Ecuador, El Salvador, Saudi Arabia,</t>
  </si>
  <si>
    <t xml:space="preserve"> Singapore, Trinidad and Tobago, Uruguay, Venezuela</t>
  </si>
  <si>
    <t>Lignite : Angola, Colombia, Ecuador, Guatemala, Honduras, Libya, Nigeria,</t>
  </si>
  <si>
    <t xml:space="preserve"> Saudi Arabia, Singapore, Trinidad and Tobago, United Arab Emirates, Venezuela</t>
  </si>
  <si>
    <t>Coke Oven Coke : Brunei, Costa Rica, Dominican Republic, El Salvador, Gabon, Guatemala, Honduras,</t>
  </si>
  <si>
    <t xml:space="preserve"> </t>
  </si>
  <si>
    <t>Check total</t>
  </si>
  <si>
    <t>Check Total</t>
  </si>
  <si>
    <t>Coking Coal : Colombia, Guadeloupe, Honduras, Jamaica, South Africa, Uruguay</t>
  </si>
  <si>
    <t xml:space="preserve"> Panama, Qatar, Singapore, South Africa, St. Vincent and the Grenadines, Venezuela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</si>
</sst>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28">
    <font>
      <sz val="10"/>
      <name val="Arial"/>
      <family val="0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u val="single"/>
      <sz val="20"/>
      <name val="Arial"/>
      <family val="2"/>
    </font>
    <font>
      <b/>
      <u val="single"/>
      <sz val="18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lightGray">
        <fgColor indexed="22"/>
        <bgColor indexed="9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2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13" fillId="3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21" fillId="0" borderId="0" xfId="22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0" borderId="0" xfId="21" applyFont="1" applyAlignment="1" applyProtection="1">
      <alignment horizontal="left" indent="1"/>
      <protection/>
    </xf>
    <xf numFmtId="0" fontId="17" fillId="0" borderId="0" xfId="0" applyFont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9" xfId="0" applyBorder="1" applyAlignment="1" applyProtection="1" quotePrefix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9" fillId="0" borderId="9" xfId="0" applyFont="1" applyBorder="1" applyAlignment="1" applyProtection="1" quotePrefix="1">
      <alignment horizontal="left"/>
      <protection/>
    </xf>
    <xf numFmtId="0" fontId="2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25" fillId="2" borderId="2" xfId="0" applyFont="1" applyFill="1" applyBorder="1" applyAlignment="1">
      <alignment horizontal="left"/>
    </xf>
    <xf numFmtId="0" fontId="9" fillId="4" borderId="15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left"/>
      <protection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4" borderId="0" xfId="0" applyNumberFormat="1" applyFill="1" applyAlignment="1" applyProtection="1">
      <alignment/>
      <protection locked="0"/>
    </xf>
    <xf numFmtId="3" fontId="9" fillId="0" borderId="9" xfId="0" applyNumberFormat="1" applyFont="1" applyBorder="1" applyAlignment="1" applyProtection="1" quotePrefix="1">
      <alignment horizontal="left"/>
      <protection/>
    </xf>
    <xf numFmtId="3" fontId="9" fillId="0" borderId="9" xfId="0" applyNumberFormat="1" applyFont="1" applyBorder="1" applyAlignment="1" applyProtection="1">
      <alignment horizontal="center"/>
      <protection/>
    </xf>
    <xf numFmtId="3" fontId="0" fillId="0" borderId="4" xfId="0" applyNumberFormat="1" applyBorder="1" applyAlignment="1">
      <alignment horizontal="right"/>
    </xf>
    <xf numFmtId="3" fontId="0" fillId="4" borderId="4" xfId="0" applyNumberForma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9" fillId="4" borderId="16" xfId="0" applyNumberFormat="1" applyFont="1" applyFill="1" applyBorder="1" applyAlignment="1" applyProtection="1">
      <alignment horizontal="center"/>
      <protection locked="0"/>
    </xf>
    <xf numFmtId="3" fontId="9" fillId="4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9" fillId="4" borderId="15" xfId="0" applyNumberFormat="1" applyFont="1" applyFill="1" applyBorder="1" applyAlignment="1" applyProtection="1">
      <alignment horizontal="center"/>
      <protection locked="0"/>
    </xf>
    <xf numFmtId="3" fontId="9" fillId="4" borderId="11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Fill="1" applyBorder="1" applyAlignment="1" applyProtection="1">
      <alignment/>
      <protection locked="0"/>
    </xf>
    <xf numFmtId="3" fontId="9" fillId="0" borderId="9" xfId="0" applyNumberFormat="1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ILETAB" xfId="21"/>
    <cellStyle name="Normal_tem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35"/>
  <sheetViews>
    <sheetView workbookViewId="0" topLeftCell="A1">
      <selection activeCell="A7" sqref="A7"/>
    </sheetView>
  </sheetViews>
  <sheetFormatPr defaultColWidth="9.140625" defaultRowHeight="12.75"/>
  <cols>
    <col min="1" max="1" width="87.421875" style="10" customWidth="1"/>
    <col min="2" max="16384" width="9.140625" style="10" customWidth="1"/>
  </cols>
  <sheetData>
    <row r="1" s="1" customFormat="1" ht="15">
      <c r="A1" s="3"/>
    </row>
    <row r="2" s="8" customFormat="1" ht="26.25">
      <c r="A2" s="4" t="s">
        <v>0</v>
      </c>
    </row>
    <row r="3" s="1" customFormat="1" ht="15">
      <c r="A3" s="5" t="s">
        <v>253</v>
      </c>
    </row>
    <row r="4" s="1" customFormat="1" ht="15">
      <c r="A4" s="5"/>
    </row>
    <row r="5" s="8" customFormat="1" ht="26.25">
      <c r="A5" s="4" t="s">
        <v>298</v>
      </c>
    </row>
    <row r="6" s="1" customFormat="1" ht="15.75">
      <c r="A6" s="6"/>
    </row>
    <row r="7" s="8" customFormat="1" ht="26.25">
      <c r="A7" s="4" t="s">
        <v>236</v>
      </c>
    </row>
    <row r="8" s="1" customFormat="1" ht="15.75" thickBot="1">
      <c r="A8" s="7"/>
    </row>
    <row r="9" s="1" customFormat="1" ht="15.75" thickBot="1">
      <c r="A9" s="2"/>
    </row>
    <row r="10" ht="12.75">
      <c r="A10" s="9" t="s">
        <v>1</v>
      </c>
    </row>
    <row r="11" ht="12.75">
      <c r="A11" s="11"/>
    </row>
    <row r="12" ht="12.75">
      <c r="A12" s="13" t="s">
        <v>241</v>
      </c>
    </row>
    <row r="13" ht="12.75">
      <c r="A13" s="13" t="s">
        <v>290</v>
      </c>
    </row>
    <row r="14" ht="12.75">
      <c r="A14" s="13" t="s">
        <v>294</v>
      </c>
    </row>
    <row r="15" ht="12.75">
      <c r="A15" s="13" t="s">
        <v>295</v>
      </c>
    </row>
    <row r="16" ht="12.75">
      <c r="A16" s="13"/>
    </row>
    <row r="17" ht="12.75">
      <c r="A17" s="75" t="s">
        <v>244</v>
      </c>
    </row>
    <row r="18" ht="12.75">
      <c r="A18" s="27" t="s">
        <v>243</v>
      </c>
    </row>
    <row r="19" ht="12.75">
      <c r="A19" s="27"/>
    </row>
    <row r="20" ht="12.75">
      <c r="A20" s="14" t="s">
        <v>5</v>
      </c>
    </row>
    <row r="21" ht="12.75">
      <c r="A21" s="15" t="s">
        <v>296</v>
      </c>
    </row>
    <row r="22" s="16" customFormat="1" ht="12.75">
      <c r="A22" s="13" t="s">
        <v>291</v>
      </c>
    </row>
    <row r="23" s="16" customFormat="1" ht="12.75">
      <c r="A23" s="12" t="s">
        <v>242</v>
      </c>
    </row>
    <row r="24" s="16" customFormat="1" ht="12.75">
      <c r="A24" s="13" t="s">
        <v>293</v>
      </c>
    </row>
    <row r="25" s="16" customFormat="1" ht="12.75">
      <c r="A25" s="13" t="s">
        <v>6</v>
      </c>
    </row>
    <row r="26" s="16" customFormat="1" ht="13.5" thickBot="1">
      <c r="A26" s="17"/>
    </row>
    <row r="27" s="16" customFormat="1" ht="13.5" thickBot="1">
      <c r="A27" s="18"/>
    </row>
    <row r="28" s="16" customFormat="1" ht="12.75">
      <c r="A28" s="19"/>
    </row>
    <row r="29" s="16" customFormat="1" ht="26.25">
      <c r="A29" s="28" t="s">
        <v>297</v>
      </c>
    </row>
    <row r="30" ht="12.75">
      <c r="A30" s="27"/>
    </row>
    <row r="31" ht="12.75">
      <c r="A31" s="20" t="s">
        <v>4</v>
      </c>
    </row>
    <row r="32" ht="12.75">
      <c r="A32" s="22" t="s">
        <v>2</v>
      </c>
    </row>
    <row r="33" ht="12.75">
      <c r="A33" s="20" t="s">
        <v>251</v>
      </c>
    </row>
    <row r="34" ht="12.75">
      <c r="A34" s="20" t="s">
        <v>3</v>
      </c>
    </row>
    <row r="35" ht="13.5" thickBot="1">
      <c r="A35" s="21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&amp;LInternational Energy Agency&amp;CEnergy Statistics Division&amp;RAnnual Coal Mini Questionnaire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4"/>
  <sheetViews>
    <sheetView tabSelected="1" workbookViewId="0" topLeftCell="A2">
      <selection activeCell="E45" sqref="E45"/>
    </sheetView>
  </sheetViews>
  <sheetFormatPr defaultColWidth="9.140625" defaultRowHeight="12.75"/>
  <cols>
    <col min="2" max="2" width="15.8515625" style="0" customWidth="1"/>
    <col min="3" max="3" width="17.421875" style="0" bestFit="1" customWidth="1"/>
    <col min="4" max="5" width="11.140625" style="87" bestFit="1" customWidth="1"/>
    <col min="7" max="7" width="11.8515625" style="0" customWidth="1"/>
    <col min="8" max="8" width="10.00390625" style="0" bestFit="1" customWidth="1"/>
  </cols>
  <sheetData>
    <row r="1" spans="1:6" s="25" customFormat="1" ht="15">
      <c r="A1" s="106" t="s">
        <v>12</v>
      </c>
      <c r="B1" s="106"/>
      <c r="C1" s="106"/>
      <c r="D1" s="106"/>
      <c r="E1" s="106"/>
      <c r="F1" s="106"/>
    </row>
    <row r="2" spans="1:6" s="25" customFormat="1" ht="15" customHeight="1">
      <c r="A2" s="108" t="s">
        <v>13</v>
      </c>
      <c r="B2" s="108"/>
      <c r="C2" s="108"/>
      <c r="D2" s="108"/>
      <c r="E2" s="108"/>
      <c r="F2" s="108"/>
    </row>
    <row r="3" spans="1:6" s="25" customFormat="1" ht="26.25">
      <c r="A3" s="107" t="s">
        <v>236</v>
      </c>
      <c r="B3" s="107"/>
      <c r="C3" s="107"/>
      <c r="D3" s="107"/>
      <c r="E3" s="107"/>
      <c r="F3" s="107"/>
    </row>
    <row r="4" spans="2:5" ht="13.5" thickBot="1">
      <c r="B4" s="23"/>
      <c r="C4" s="23"/>
      <c r="D4" s="79">
        <v>2005</v>
      </c>
      <c r="E4" s="80" t="s">
        <v>298</v>
      </c>
    </row>
    <row r="5" spans="2:6" ht="12.75" customHeight="1">
      <c r="B5" s="103" t="s">
        <v>273</v>
      </c>
      <c r="C5" t="s">
        <v>7</v>
      </c>
      <c r="D5" s="81">
        <v>1644</v>
      </c>
      <c r="E5" s="82">
        <v>1504.291</v>
      </c>
      <c r="F5" s="37">
        <f>IF(E5&lt;0,"ERROR! Do not enter negative numbers","")</f>
      </c>
    </row>
    <row r="6" spans="2:6" ht="12.75" customHeight="1">
      <c r="B6" s="104"/>
      <c r="C6" t="s">
        <v>289</v>
      </c>
      <c r="D6" s="81">
        <v>4329</v>
      </c>
      <c r="E6" s="82">
        <v>3793</v>
      </c>
      <c r="F6" s="37">
        <f>IF(E6&lt;0,"ERROR! Do not enter negative numbers","")</f>
      </c>
    </row>
    <row r="7" spans="2:6" ht="12.75" customHeight="1">
      <c r="B7" s="104"/>
      <c r="C7" t="s">
        <v>8</v>
      </c>
      <c r="D7" s="81">
        <v>55.926</v>
      </c>
      <c r="E7" s="82">
        <v>388.052</v>
      </c>
      <c r="F7" s="37">
        <f>IF(E7&lt;0,"ERROR! Do not enter negative numbers","")</f>
      </c>
    </row>
    <row r="8" spans="2:6" ht="12.75" customHeight="1">
      <c r="B8" s="104"/>
      <c r="C8" t="s">
        <v>9</v>
      </c>
      <c r="D8" s="81">
        <v>241.842</v>
      </c>
      <c r="E8" s="82">
        <v>290.146</v>
      </c>
      <c r="F8" s="37">
        <f>IF(E8&lt;0,"ERROR! Do not enter negative numbers","")</f>
      </c>
    </row>
    <row r="9" spans="2:6" ht="12.75" customHeight="1">
      <c r="B9" s="104"/>
      <c r="C9" t="s">
        <v>10</v>
      </c>
      <c r="D9" s="81">
        <v>-84</v>
      </c>
      <c r="E9" s="82">
        <v>-89</v>
      </c>
      <c r="F9" s="37"/>
    </row>
    <row r="10" spans="2:6" ht="12.75" customHeight="1" thickBot="1">
      <c r="B10" s="105"/>
      <c r="C10" s="23" t="s">
        <v>11</v>
      </c>
      <c r="D10" s="85">
        <f>D5+D6+D7-D8+D9</f>
        <v>5703.084000000001</v>
      </c>
      <c r="E10" s="86">
        <f>E5+E6+E7-E8+E9</f>
        <v>5306.197</v>
      </c>
      <c r="F10" s="37">
        <f>IF(E10=E5+E6+E7-E8+E9,IF(E10&lt;0,"WARNING! Negative consumption!",""),"ERROR! Please recalculate.")</f>
      </c>
    </row>
    <row r="11" spans="2:6" ht="12.75" customHeight="1">
      <c r="B11" s="103" t="s">
        <v>274</v>
      </c>
      <c r="C11" t="s">
        <v>7</v>
      </c>
      <c r="D11" s="81">
        <v>51195</v>
      </c>
      <c r="E11" s="82">
        <v>49161.648</v>
      </c>
      <c r="F11" s="37">
        <f aca="true" t="shared" si="0" ref="F11:F74">IF(E11&lt;0,"ERROR! Do not enter negative numbers","")</f>
      </c>
    </row>
    <row r="12" spans="2:6" ht="12.75" customHeight="1">
      <c r="B12" s="104"/>
      <c r="C12" t="s">
        <v>289</v>
      </c>
      <c r="D12" s="81">
        <v>0</v>
      </c>
      <c r="E12" s="82">
        <v>0</v>
      </c>
      <c r="F12" s="37">
        <f t="shared" si="0"/>
      </c>
    </row>
    <row r="13" spans="2:6" ht="12.75" customHeight="1">
      <c r="B13" s="104"/>
      <c r="C13" t="s">
        <v>8</v>
      </c>
      <c r="D13" s="81">
        <v>1767</v>
      </c>
      <c r="E13" s="82">
        <v>1689.708</v>
      </c>
      <c r="F13" s="37">
        <f t="shared" si="0"/>
      </c>
    </row>
    <row r="14" spans="2:6" ht="12.75" customHeight="1">
      <c r="B14" s="104"/>
      <c r="C14" t="s">
        <v>9</v>
      </c>
      <c r="D14" s="81">
        <v>28661</v>
      </c>
      <c r="E14" s="82">
        <v>27498.314</v>
      </c>
      <c r="F14" s="37">
        <f t="shared" si="0"/>
      </c>
    </row>
    <row r="15" spans="2:6" ht="12.75" customHeight="1">
      <c r="B15" s="104"/>
      <c r="C15" t="s">
        <v>10</v>
      </c>
      <c r="D15" s="81">
        <v>-1271</v>
      </c>
      <c r="E15" s="82">
        <v>-312.879</v>
      </c>
      <c r="F15" s="37"/>
    </row>
    <row r="16" spans="2:6" ht="12.75" customHeight="1" thickBot="1">
      <c r="B16" s="105"/>
      <c r="C16" s="23" t="s">
        <v>11</v>
      </c>
      <c r="D16" s="85">
        <f>D11+D12+D13-D14+D15</f>
        <v>23030</v>
      </c>
      <c r="E16" s="86">
        <f>E11+E12+E13-E14+E15</f>
        <v>23040.163</v>
      </c>
      <c r="F16" s="37">
        <f>IF(E16=E11+E12+E13-E14+E15,IF(E16&lt;0,"WARNING! Negative consumption!",""),"ERROR! Please recalculate.")</f>
      </c>
    </row>
    <row r="17" spans="2:6" ht="12.75" customHeight="1">
      <c r="B17" s="103" t="s">
        <v>275</v>
      </c>
      <c r="C17" t="s">
        <v>7</v>
      </c>
      <c r="D17" s="81">
        <v>519345</v>
      </c>
      <c r="E17" s="82">
        <v>514742.123</v>
      </c>
      <c r="F17" s="37">
        <f>IF(E17&lt;0,"ERROR! Do not enter negative numbers","")</f>
      </c>
    </row>
    <row r="18" spans="2:6" ht="12.75" customHeight="1">
      <c r="B18" s="104"/>
      <c r="C18" t="s">
        <v>289</v>
      </c>
      <c r="D18" s="81">
        <v>9719</v>
      </c>
      <c r="E18" s="82">
        <v>10460</v>
      </c>
      <c r="F18" s="37">
        <f t="shared" si="0"/>
      </c>
    </row>
    <row r="19" spans="2:6" ht="12.75" customHeight="1">
      <c r="B19" s="104"/>
      <c r="C19" t="s">
        <v>8</v>
      </c>
      <c r="D19" s="81">
        <v>26847</v>
      </c>
      <c r="E19" s="82">
        <v>31740.0838851227</v>
      </c>
      <c r="F19" s="37">
        <f t="shared" si="0"/>
      </c>
    </row>
    <row r="20" spans="2:6" ht="12.75" customHeight="1">
      <c r="B20" s="104"/>
      <c r="C20" t="s">
        <v>9</v>
      </c>
      <c r="D20" s="81">
        <v>13279</v>
      </c>
      <c r="E20" s="82">
        <v>17024</v>
      </c>
      <c r="F20" s="37">
        <f t="shared" si="0"/>
      </c>
    </row>
    <row r="21" spans="2:6" ht="12.75" customHeight="1">
      <c r="B21" s="104"/>
      <c r="C21" t="s">
        <v>10</v>
      </c>
      <c r="D21" s="81">
        <v>-3878</v>
      </c>
      <c r="E21" s="82">
        <v>-14739</v>
      </c>
      <c r="F21" s="37"/>
    </row>
    <row r="22" spans="2:6" ht="12.75" customHeight="1" thickBot="1">
      <c r="B22" s="105"/>
      <c r="C22" s="23" t="s">
        <v>11</v>
      </c>
      <c r="D22" s="85">
        <f>D17+D18+D19-D20+D21</f>
        <v>538754</v>
      </c>
      <c r="E22" s="86">
        <f>E17+E18+E19-E20+E21</f>
        <v>525179.2068851227</v>
      </c>
      <c r="F22" s="37">
        <f>IF(E22=E17+E18+E19-E20+E21,IF(E22&lt;0,"WARNING! Negative consumption!",""),"ERROR! Please recalculate.")</f>
      </c>
    </row>
    <row r="23" spans="2:6" ht="12.75" customHeight="1">
      <c r="B23" s="103" t="s">
        <v>276</v>
      </c>
      <c r="C23" t="s">
        <v>7</v>
      </c>
      <c r="D23" s="81">
        <v>474675</v>
      </c>
      <c r="E23" s="82">
        <v>511099.177</v>
      </c>
      <c r="F23" s="37">
        <f>IF(E23&lt;0,"ERROR! Do not enter negative numbers","")</f>
      </c>
    </row>
    <row r="24" spans="2:6" ht="12.75" customHeight="1">
      <c r="B24" s="104"/>
      <c r="C24" t="s">
        <v>289</v>
      </c>
      <c r="D24" s="81">
        <v>0</v>
      </c>
      <c r="E24" s="82">
        <v>0</v>
      </c>
      <c r="F24" s="37">
        <f t="shared" si="0"/>
      </c>
    </row>
    <row r="25" spans="2:6" ht="12.75" customHeight="1">
      <c r="B25" s="104"/>
      <c r="C25" t="s">
        <v>8</v>
      </c>
      <c r="D25" s="81">
        <v>1650</v>
      </c>
      <c r="E25" s="82">
        <v>2217.70411487729</v>
      </c>
      <c r="F25" s="37">
        <f t="shared" si="0"/>
      </c>
    </row>
    <row r="26" spans="2:6" ht="12.75" customHeight="1">
      <c r="B26" s="104"/>
      <c r="C26" t="s">
        <v>9</v>
      </c>
      <c r="D26" s="81">
        <v>7528</v>
      </c>
      <c r="E26" s="82">
        <v>4637</v>
      </c>
      <c r="F26" s="37">
        <f t="shared" si="0"/>
      </c>
    </row>
    <row r="27" spans="2:6" ht="12.75" customHeight="1">
      <c r="B27" s="104"/>
      <c r="C27" t="s">
        <v>10</v>
      </c>
      <c r="D27" s="81">
        <v>14861</v>
      </c>
      <c r="E27" s="82">
        <v>-23625.3400969721</v>
      </c>
      <c r="F27" s="37"/>
    </row>
    <row r="28" spans="2:6" ht="12.75" customHeight="1" thickBot="1">
      <c r="B28" s="105"/>
      <c r="C28" s="23" t="s">
        <v>11</v>
      </c>
      <c r="D28" s="85">
        <f>D23+D24+D25-D26+D27</f>
        <v>483658</v>
      </c>
      <c r="E28" s="86">
        <f>E23+E24+E25-E26+E27</f>
        <v>485054.54101790517</v>
      </c>
      <c r="F28" s="37">
        <f>IF(E28=E23+E24+E25-E26+E27,IF(E28&lt;0,"WARNING! Negative consumption!",""),"ERROR! Please recalculate.")</f>
      </c>
    </row>
    <row r="29" spans="2:6" ht="12.75" customHeight="1">
      <c r="B29" s="103" t="s">
        <v>277</v>
      </c>
      <c r="C29" t="s">
        <v>7</v>
      </c>
      <c r="D29" s="81">
        <v>83942</v>
      </c>
      <c r="E29" s="82">
        <v>84248.267</v>
      </c>
      <c r="F29" s="37">
        <f>IF(E29&lt;0,"ERROR! Do not enter negative numbers","")</f>
      </c>
    </row>
    <row r="30" spans="2:6" ht="12.75" customHeight="1">
      <c r="B30" s="104"/>
      <c r="C30" t="s">
        <v>289</v>
      </c>
      <c r="D30" s="81">
        <v>0</v>
      </c>
      <c r="E30" s="82">
        <v>0</v>
      </c>
      <c r="F30" s="37">
        <f t="shared" si="0"/>
      </c>
    </row>
    <row r="31" spans="2:6" ht="12.75" customHeight="1">
      <c r="B31" s="104"/>
      <c r="C31" t="s">
        <v>8</v>
      </c>
      <c r="D31" s="81">
        <v>141</v>
      </c>
      <c r="E31" s="82">
        <v>210.428</v>
      </c>
      <c r="F31" s="37">
        <f t="shared" si="0"/>
      </c>
    </row>
    <row r="32" spans="2:6" ht="12.75" customHeight="1">
      <c r="B32" s="104"/>
      <c r="C32" t="s">
        <v>9</v>
      </c>
      <c r="D32" s="81">
        <v>232</v>
      </c>
      <c r="E32" s="82">
        <v>197.456</v>
      </c>
      <c r="F32" s="37">
        <f t="shared" si="0"/>
      </c>
    </row>
    <row r="33" spans="2:6" ht="12.75" customHeight="1">
      <c r="B33" s="104"/>
      <c r="C33" t="s">
        <v>10</v>
      </c>
      <c r="D33" s="81">
        <v>75</v>
      </c>
      <c r="E33" s="82">
        <v>-1100.90351618158</v>
      </c>
      <c r="F33" s="37"/>
    </row>
    <row r="34" spans="2:6" ht="12.75" customHeight="1" thickBot="1">
      <c r="B34" s="105"/>
      <c r="C34" s="23" t="s">
        <v>11</v>
      </c>
      <c r="D34" s="85">
        <f>D29+D30+D31-D32+D33</f>
        <v>83926</v>
      </c>
      <c r="E34" s="86">
        <f>E29+E30+E31-E32+E33</f>
        <v>83160.33548381842</v>
      </c>
      <c r="F34" s="37">
        <f>IF(E34=E29+E30+E31-E32+E33,IF(E34&lt;0,"WARNING! Negative consumption!",""),"ERROR! Please recalculate.")</f>
      </c>
    </row>
    <row r="35" spans="2:6" ht="12.75" customHeight="1">
      <c r="B35" s="103" t="s">
        <v>278</v>
      </c>
      <c r="C35" t="s">
        <v>7</v>
      </c>
      <c r="D35" s="81">
        <v>0</v>
      </c>
      <c r="E35" s="82">
        <v>0</v>
      </c>
      <c r="F35" s="37">
        <f>IF(E35&lt;0,"ERROR! Do not enter negative numbers","")</f>
      </c>
    </row>
    <row r="36" spans="2:6" ht="12.75" customHeight="1">
      <c r="B36" s="104"/>
      <c r="C36" t="s">
        <v>289</v>
      </c>
      <c r="D36" s="81">
        <v>0</v>
      </c>
      <c r="E36" s="82">
        <v>0</v>
      </c>
      <c r="F36" s="37">
        <f t="shared" si="0"/>
      </c>
    </row>
    <row r="37" spans="2:6" ht="12.75" customHeight="1">
      <c r="B37" s="104"/>
      <c r="C37" t="s">
        <v>8</v>
      </c>
      <c r="D37" s="81">
        <v>0</v>
      </c>
      <c r="E37" s="82">
        <v>0</v>
      </c>
      <c r="F37" s="37">
        <f t="shared" si="0"/>
      </c>
    </row>
    <row r="38" spans="2:6" ht="12.75" customHeight="1">
      <c r="B38" s="104"/>
      <c r="C38" t="s">
        <v>9</v>
      </c>
      <c r="D38" s="81">
        <v>0</v>
      </c>
      <c r="E38" s="82">
        <v>0</v>
      </c>
      <c r="F38" s="37">
        <f t="shared" si="0"/>
      </c>
    </row>
    <row r="39" spans="2:6" ht="12.75" customHeight="1">
      <c r="B39" s="104"/>
      <c r="C39" t="s">
        <v>10</v>
      </c>
      <c r="D39" s="81">
        <v>0</v>
      </c>
      <c r="E39" s="82">
        <v>0</v>
      </c>
      <c r="F39" s="37">
        <f t="shared" si="0"/>
      </c>
    </row>
    <row r="40" spans="2:6" ht="12.75" customHeight="1" thickBot="1">
      <c r="B40" s="105"/>
      <c r="C40" s="23" t="s">
        <v>11</v>
      </c>
      <c r="D40" s="85">
        <f>D35+D36+D37-D38+D39</f>
        <v>0</v>
      </c>
      <c r="E40" s="86">
        <f>E35+E36+E37-E38+E39</f>
        <v>0</v>
      </c>
      <c r="F40" s="37">
        <f>IF(E40=E35+E36+E37-E38+E39,IF(E40&lt;0,"WARNING! Negative consumption!",""),"ERROR! Please recalculate.")</f>
      </c>
    </row>
    <row r="41" spans="2:6" ht="12.75" customHeight="1">
      <c r="B41" s="103" t="s">
        <v>279</v>
      </c>
      <c r="C41" t="s">
        <v>7</v>
      </c>
      <c r="D41" s="81">
        <v>140271</v>
      </c>
      <c r="E41" s="82">
        <v>109154</v>
      </c>
      <c r="F41" s="37">
        <f>IF(E41&lt;0,"ERROR! Do not enter negative numbers","")</f>
      </c>
    </row>
    <row r="42" spans="2:6" ht="12.75" customHeight="1">
      <c r="B42" s="104"/>
      <c r="C42" t="s">
        <v>289</v>
      </c>
      <c r="D42" s="81">
        <v>0</v>
      </c>
      <c r="E42" s="82">
        <v>0</v>
      </c>
      <c r="F42" s="37">
        <f t="shared" si="0"/>
      </c>
    </row>
    <row r="43" spans="2:6" ht="12.75" customHeight="1">
      <c r="B43" s="104"/>
      <c r="C43" t="s">
        <v>8</v>
      </c>
      <c r="D43" s="81">
        <v>0</v>
      </c>
      <c r="E43" s="82">
        <v>0</v>
      </c>
      <c r="F43" s="37">
        <f t="shared" si="0"/>
      </c>
    </row>
    <row r="44" spans="2:6" ht="12.75" customHeight="1">
      <c r="B44" s="104"/>
      <c r="C44" t="s">
        <v>9</v>
      </c>
      <c r="D44" s="81">
        <v>4905</v>
      </c>
      <c r="E44" s="82">
        <v>2820</v>
      </c>
      <c r="F44" s="37">
        <f t="shared" si="0"/>
      </c>
    </row>
    <row r="45" spans="2:6" ht="12.75" customHeight="1">
      <c r="B45" s="104"/>
      <c r="C45" t="s">
        <v>10</v>
      </c>
      <c r="D45" s="81">
        <v>0</v>
      </c>
      <c r="E45" s="82">
        <v>26.428</v>
      </c>
      <c r="F45" s="37"/>
    </row>
    <row r="46" spans="2:6" ht="12.75" customHeight="1" thickBot="1">
      <c r="B46" s="105"/>
      <c r="C46" s="23" t="s">
        <v>11</v>
      </c>
      <c r="D46" s="85">
        <f>D41+D42+D43-D44+D45</f>
        <v>135366</v>
      </c>
      <c r="E46" s="86">
        <f>E41+E42+E43-E44+E45</f>
        <v>106360.428</v>
      </c>
      <c r="F46" s="37">
        <f>IF(E46=E41+E42+E43-E44+E45,IF(E46&lt;0,"WARNING! Negative consumption!",""),"ERROR! Please recalculate.")</f>
      </c>
    </row>
    <row r="47" spans="2:6" ht="12.75" customHeight="1">
      <c r="B47" s="103" t="s">
        <v>280</v>
      </c>
      <c r="C47" t="s">
        <v>7</v>
      </c>
      <c r="D47" s="81">
        <v>16719</v>
      </c>
      <c r="E47" s="82">
        <v>16403.927</v>
      </c>
      <c r="F47" s="37">
        <f>IF(E47&lt;0,"ERROR! Do not enter negative numbers","")</f>
      </c>
    </row>
    <row r="48" spans="2:6" ht="12.75" customHeight="1">
      <c r="B48" s="104"/>
      <c r="C48" t="s">
        <v>289</v>
      </c>
      <c r="D48" s="81">
        <v>0</v>
      </c>
      <c r="E48" s="82">
        <v>0</v>
      </c>
      <c r="F48" s="37">
        <f t="shared" si="0"/>
      </c>
    </row>
    <row r="49" spans="2:6" ht="12.75" customHeight="1">
      <c r="B49" s="104"/>
      <c r="C49" t="s">
        <v>8</v>
      </c>
      <c r="D49" s="81">
        <v>3529</v>
      </c>
      <c r="E49" s="82">
        <v>4067.574</v>
      </c>
      <c r="F49" s="37">
        <f t="shared" si="0"/>
      </c>
    </row>
    <row r="50" spans="2:6" ht="12.75" customHeight="1">
      <c r="B50" s="104"/>
      <c r="C50" t="s">
        <v>9</v>
      </c>
      <c r="D50" s="81">
        <v>1747</v>
      </c>
      <c r="E50" s="82">
        <v>1616.493</v>
      </c>
      <c r="F50" s="37">
        <f t="shared" si="0"/>
      </c>
    </row>
    <row r="51" spans="2:6" ht="12.75" customHeight="1">
      <c r="B51" s="104"/>
      <c r="C51" t="s">
        <v>10</v>
      </c>
      <c r="D51" s="81">
        <v>-263</v>
      </c>
      <c r="E51" s="82">
        <v>-70.851</v>
      </c>
      <c r="F51" s="37"/>
    </row>
    <row r="52" spans="2:6" ht="12.75" customHeight="1" thickBot="1">
      <c r="B52" s="105"/>
      <c r="C52" s="23" t="s">
        <v>11</v>
      </c>
      <c r="D52" s="85">
        <f>D47+D48+D49-D50+D51</f>
        <v>18238</v>
      </c>
      <c r="E52" s="86">
        <f>E47+E48+E49-E50+E51</f>
        <v>18784.157000000003</v>
      </c>
      <c r="F52" s="37">
        <f>IF(E52=E47+E48+E49-E50+E51,IF(E52&lt;0,"WARNING! Negative consumption!",""),"ERROR! Please recalculate.")</f>
      </c>
    </row>
    <row r="53" spans="2:6" ht="12.75" customHeight="1">
      <c r="B53" s="103" t="s">
        <v>281</v>
      </c>
      <c r="C53" t="s">
        <v>7</v>
      </c>
      <c r="D53" s="81">
        <v>0</v>
      </c>
      <c r="E53" s="82">
        <v>0</v>
      </c>
      <c r="F53" s="37">
        <f>IF(E53&lt;0,"ERROR! Do not enter negative numbers","")</f>
      </c>
    </row>
    <row r="54" spans="2:6" ht="12.75" customHeight="1">
      <c r="B54" s="104"/>
      <c r="C54" t="s">
        <v>289</v>
      </c>
      <c r="D54" s="81">
        <v>0</v>
      </c>
      <c r="E54" s="82">
        <v>0</v>
      </c>
      <c r="F54" s="37">
        <f t="shared" si="0"/>
      </c>
    </row>
    <row r="55" spans="2:6" ht="12.75" customHeight="1">
      <c r="B55" s="104"/>
      <c r="C55" t="s">
        <v>8</v>
      </c>
      <c r="D55" s="81">
        <v>0</v>
      </c>
      <c r="E55" s="82">
        <v>0</v>
      </c>
      <c r="F55" s="37">
        <f t="shared" si="0"/>
      </c>
    </row>
    <row r="56" spans="2:6" ht="12.75" customHeight="1">
      <c r="B56" s="104"/>
      <c r="C56" t="s">
        <v>9</v>
      </c>
      <c r="D56" s="81">
        <v>0</v>
      </c>
      <c r="E56" s="82">
        <v>0</v>
      </c>
      <c r="F56" s="37">
        <f t="shared" si="0"/>
      </c>
    </row>
    <row r="57" spans="2:6" ht="12.75" customHeight="1">
      <c r="B57" s="104"/>
      <c r="C57" t="s">
        <v>10</v>
      </c>
      <c r="D57" s="81">
        <v>0</v>
      </c>
      <c r="E57" s="82">
        <v>0</v>
      </c>
      <c r="F57" s="37">
        <f t="shared" si="0"/>
      </c>
    </row>
    <row r="58" spans="2:6" ht="12.75" customHeight="1" thickBot="1">
      <c r="B58" s="105"/>
      <c r="C58" s="23" t="s">
        <v>11</v>
      </c>
      <c r="D58" s="85">
        <f>D53+D54+D55-D56+D57</f>
        <v>0</v>
      </c>
      <c r="E58" s="86">
        <f>E53+E54+E55-E56+E57</f>
        <v>0</v>
      </c>
      <c r="F58" s="37">
        <f>IF(E58=E53+E54+E55-E56+E57,IF(E58&lt;0,"WARNING! Negative consumption!",""),"ERROR! Please recalculate.")</f>
      </c>
    </row>
    <row r="59" spans="2:6" ht="12.75" customHeight="1">
      <c r="B59" s="103" t="s">
        <v>282</v>
      </c>
      <c r="C59" t="s">
        <v>7</v>
      </c>
      <c r="D59" s="81">
        <v>0</v>
      </c>
      <c r="E59" s="82">
        <v>0</v>
      </c>
      <c r="F59" s="37">
        <f>IF(E59&lt;0,"ERROR! Do not enter negative numbers","")</f>
      </c>
    </row>
    <row r="60" spans="2:6" ht="12.75" customHeight="1">
      <c r="B60" s="104"/>
      <c r="C60" t="s">
        <v>289</v>
      </c>
      <c r="D60" s="81">
        <v>0</v>
      </c>
      <c r="E60" s="82">
        <v>0</v>
      </c>
      <c r="F60" s="37">
        <f t="shared" si="0"/>
      </c>
    </row>
    <row r="61" spans="2:6" ht="12.75" customHeight="1">
      <c r="B61" s="104"/>
      <c r="C61" t="s">
        <v>8</v>
      </c>
      <c r="D61" s="81">
        <v>0</v>
      </c>
      <c r="E61" s="82">
        <v>0</v>
      </c>
      <c r="F61" s="37">
        <f t="shared" si="0"/>
      </c>
    </row>
    <row r="62" spans="2:6" ht="12.75" customHeight="1">
      <c r="B62" s="104"/>
      <c r="C62" t="s">
        <v>9</v>
      </c>
      <c r="D62" s="81">
        <v>0</v>
      </c>
      <c r="E62" s="82">
        <v>0</v>
      </c>
      <c r="F62" s="37">
        <f t="shared" si="0"/>
      </c>
    </row>
    <row r="63" spans="2:6" ht="12.75" customHeight="1">
      <c r="B63" s="104"/>
      <c r="C63" t="s">
        <v>10</v>
      </c>
      <c r="D63" s="81">
        <v>0</v>
      </c>
      <c r="E63" s="82">
        <v>0</v>
      </c>
      <c r="F63" s="37">
        <f t="shared" si="0"/>
      </c>
    </row>
    <row r="64" spans="2:6" ht="12.75" customHeight="1" thickBot="1">
      <c r="B64" s="105"/>
      <c r="C64" s="23" t="s">
        <v>11</v>
      </c>
      <c r="D64" s="85">
        <f>D59+D60+D61-D62+D63</f>
        <v>0</v>
      </c>
      <c r="E64" s="86">
        <f>E59+E60+E61-E62+E63</f>
        <v>0</v>
      </c>
      <c r="F64" s="37">
        <f>IF(E64=E59+E60+E61-E62+E63,IF(E64&lt;0,"WARNING! Negative consumption!",""),"ERROR! Please recalculate.")</f>
      </c>
    </row>
    <row r="65" spans="2:6" ht="12.75" customHeight="1">
      <c r="B65" s="103" t="s">
        <v>283</v>
      </c>
      <c r="C65" t="s">
        <v>7</v>
      </c>
      <c r="D65" s="81">
        <v>0</v>
      </c>
      <c r="E65" s="82">
        <v>0</v>
      </c>
      <c r="F65" s="37">
        <f>IF(E65&lt;0,"ERROR! Do not enter negative numbers","")</f>
      </c>
    </row>
    <row r="66" spans="2:6" ht="12.75" customHeight="1">
      <c r="B66" s="104"/>
      <c r="C66" t="s">
        <v>289</v>
      </c>
      <c r="D66" s="81">
        <v>0</v>
      </c>
      <c r="E66" s="82">
        <v>0</v>
      </c>
      <c r="F66" s="37">
        <f t="shared" si="0"/>
      </c>
    </row>
    <row r="67" spans="2:6" ht="12.75" customHeight="1">
      <c r="B67" s="104"/>
      <c r="C67" t="s">
        <v>8</v>
      </c>
      <c r="D67" s="81">
        <v>0</v>
      </c>
      <c r="E67" s="82">
        <v>0</v>
      </c>
      <c r="F67" s="37">
        <f t="shared" si="0"/>
      </c>
    </row>
    <row r="68" spans="2:6" ht="12.75" customHeight="1">
      <c r="B68" s="104"/>
      <c r="C68" t="s">
        <v>9</v>
      </c>
      <c r="D68" s="81">
        <v>0</v>
      </c>
      <c r="E68" s="82">
        <v>0</v>
      </c>
      <c r="F68" s="37">
        <f t="shared" si="0"/>
      </c>
    </row>
    <row r="69" spans="2:6" ht="12.75" customHeight="1">
      <c r="B69" s="104"/>
      <c r="C69" t="s">
        <v>10</v>
      </c>
      <c r="D69" s="81">
        <v>0</v>
      </c>
      <c r="E69" s="82">
        <v>0</v>
      </c>
      <c r="F69" s="37">
        <f t="shared" si="0"/>
      </c>
    </row>
    <row r="70" spans="2:6" ht="12.75" customHeight="1" thickBot="1">
      <c r="B70" s="105"/>
      <c r="C70" s="23" t="s">
        <v>11</v>
      </c>
      <c r="D70" s="85">
        <f>D65+D66+D67-D68+D69</f>
        <v>0</v>
      </c>
      <c r="E70" s="86">
        <f>E65+E66+E67-E68+E69</f>
        <v>0</v>
      </c>
      <c r="F70" s="37">
        <f>IF(E70=E65+E66+E67-E68+E69,IF(E70&lt;0,"WARNING! Negative consumption!",""),"ERROR! Please recalculate.")</f>
      </c>
    </row>
    <row r="71" spans="2:6" ht="12.75" customHeight="1">
      <c r="B71" s="103" t="s">
        <v>284</v>
      </c>
      <c r="C71" t="s">
        <v>7</v>
      </c>
      <c r="D71" s="81">
        <v>49891191</v>
      </c>
      <c r="E71" s="82">
        <v>51545666</v>
      </c>
      <c r="F71" s="37">
        <f>IF(E71&lt;0,"ERROR! Do not enter negative numbers","")</f>
      </c>
    </row>
    <row r="72" spans="2:6" ht="12.75" customHeight="1">
      <c r="B72" s="104"/>
      <c r="C72" t="s">
        <v>289</v>
      </c>
      <c r="D72" s="81">
        <v>0</v>
      </c>
      <c r="E72" s="82">
        <v>0</v>
      </c>
      <c r="F72" s="37">
        <f t="shared" si="0"/>
      </c>
    </row>
    <row r="73" spans="2:6" ht="12.75" customHeight="1">
      <c r="B73" s="104"/>
      <c r="C73" t="s">
        <v>8</v>
      </c>
      <c r="D73" s="81">
        <v>0</v>
      </c>
      <c r="E73" s="82">
        <v>0</v>
      </c>
      <c r="F73" s="37">
        <f t="shared" si="0"/>
      </c>
    </row>
    <row r="74" spans="2:6" ht="12.75" customHeight="1">
      <c r="B74" s="104"/>
      <c r="C74" t="s">
        <v>9</v>
      </c>
      <c r="D74" s="81">
        <v>0</v>
      </c>
      <c r="E74" s="82">
        <v>0</v>
      </c>
      <c r="F74" s="37">
        <f t="shared" si="0"/>
      </c>
    </row>
    <row r="75" spans="2:6" ht="12.75" customHeight="1">
      <c r="B75" s="104"/>
      <c r="C75" t="s">
        <v>10</v>
      </c>
      <c r="D75" s="81">
        <v>0</v>
      </c>
      <c r="E75" s="82">
        <v>0</v>
      </c>
      <c r="F75" s="37"/>
    </row>
    <row r="76" spans="2:6" ht="12.75" customHeight="1" thickBot="1">
      <c r="B76" s="105"/>
      <c r="C76" s="23" t="s">
        <v>11</v>
      </c>
      <c r="D76" s="85">
        <f>D71+D72+D73-D74+D75</f>
        <v>49891191</v>
      </c>
      <c r="E76" s="86">
        <f>E71+E72+E73-E74+E75</f>
        <v>51545666</v>
      </c>
      <c r="F76" s="37">
        <f>IF(E76=E71+E72+E73-E74+E75,IF(E76&lt;0,"WARNING! Negative consumption!",""),"ERROR! Please recalculate.")</f>
      </c>
    </row>
    <row r="77" spans="2:6" ht="12.75" customHeight="1">
      <c r="B77" s="103" t="s">
        <v>285</v>
      </c>
      <c r="C77" t="s">
        <v>7</v>
      </c>
      <c r="D77" s="81">
        <v>87988500</v>
      </c>
      <c r="E77" s="82">
        <v>87835000</v>
      </c>
      <c r="F77" s="37">
        <f aca="true" t="shared" si="1" ref="F77:F92">IF(E77&lt;0,"ERROR! Do not enter negative numbers","")</f>
      </c>
    </row>
    <row r="78" spans="2:6" ht="12.75" customHeight="1">
      <c r="B78" s="104"/>
      <c r="C78" t="s">
        <v>289</v>
      </c>
      <c r="D78" s="81">
        <v>0</v>
      </c>
      <c r="E78" s="82">
        <v>0</v>
      </c>
      <c r="F78" s="37">
        <f t="shared" si="1"/>
      </c>
    </row>
    <row r="79" spans="2:6" ht="12.75" customHeight="1">
      <c r="B79" s="104"/>
      <c r="C79" t="s">
        <v>8</v>
      </c>
      <c r="D79" s="81">
        <v>0</v>
      </c>
      <c r="E79" s="82">
        <v>0</v>
      </c>
      <c r="F79" s="37">
        <f t="shared" si="1"/>
      </c>
    </row>
    <row r="80" spans="2:6" ht="12.75" customHeight="1">
      <c r="B80" s="104"/>
      <c r="C80" t="s">
        <v>9</v>
      </c>
      <c r="D80" s="81">
        <v>0</v>
      </c>
      <c r="E80" s="82">
        <v>0</v>
      </c>
      <c r="F80" s="37">
        <f t="shared" si="1"/>
      </c>
    </row>
    <row r="81" spans="2:6" ht="12.75" customHeight="1">
      <c r="B81" s="104"/>
      <c r="C81" t="s">
        <v>10</v>
      </c>
      <c r="D81" s="81">
        <v>0</v>
      </c>
      <c r="E81" s="82">
        <v>0</v>
      </c>
      <c r="F81" s="37"/>
    </row>
    <row r="82" spans="2:6" ht="12.75" customHeight="1" thickBot="1">
      <c r="B82" s="105"/>
      <c r="C82" s="23" t="s">
        <v>11</v>
      </c>
      <c r="D82" s="85">
        <f>D77+D78+D79-D80+D81</f>
        <v>87988500</v>
      </c>
      <c r="E82" s="86">
        <f>E77+E78+E79-E80+E81</f>
        <v>87835000</v>
      </c>
      <c r="F82" s="37">
        <f>IF(E82=E77+E78+E79-E80+E81,IF(E82&lt;0,"WARNING! Negative consumption!",""),"ERROR! Please recalculate.")</f>
      </c>
    </row>
    <row r="83" spans="2:6" ht="12.75" customHeight="1">
      <c r="B83" s="103" t="s">
        <v>286</v>
      </c>
      <c r="C83" t="s">
        <v>7</v>
      </c>
      <c r="D83" s="81">
        <v>162749630</v>
      </c>
      <c r="E83" s="82">
        <v>159960240</v>
      </c>
      <c r="F83" s="37">
        <f>IF(E83&lt;0,"ERROR! Do not enter negative numbers","")</f>
      </c>
    </row>
    <row r="84" spans="2:6" ht="12.75" customHeight="1">
      <c r="B84" s="104"/>
      <c r="C84" t="s">
        <v>289</v>
      </c>
      <c r="D84" s="81">
        <v>0</v>
      </c>
      <c r="E84" s="82">
        <v>0</v>
      </c>
      <c r="F84" s="37">
        <f t="shared" si="1"/>
      </c>
    </row>
    <row r="85" spans="2:6" ht="12.75" customHeight="1">
      <c r="B85" s="104"/>
      <c r="C85" t="s">
        <v>8</v>
      </c>
      <c r="D85" s="81">
        <v>0</v>
      </c>
      <c r="E85" s="82">
        <v>0</v>
      </c>
      <c r="F85" s="37">
        <f t="shared" si="1"/>
      </c>
    </row>
    <row r="86" spans="2:6" ht="12.75" customHeight="1">
      <c r="B86" s="104"/>
      <c r="C86" t="s">
        <v>9</v>
      </c>
      <c r="D86" s="81">
        <v>0</v>
      </c>
      <c r="E86" s="82">
        <v>0</v>
      </c>
      <c r="F86" s="37">
        <f t="shared" si="1"/>
      </c>
    </row>
    <row r="87" spans="2:6" ht="12.75" customHeight="1">
      <c r="B87" s="104"/>
      <c r="C87" t="s">
        <v>10</v>
      </c>
      <c r="D87" s="81">
        <v>0</v>
      </c>
      <c r="E87" s="82">
        <v>0</v>
      </c>
      <c r="F87" s="37"/>
    </row>
    <row r="88" spans="2:6" ht="12.75" customHeight="1" thickBot="1">
      <c r="B88" s="105"/>
      <c r="C88" s="23" t="s">
        <v>11</v>
      </c>
      <c r="D88" s="85">
        <f>D83+D84+D85-D86+D87</f>
        <v>162749630</v>
      </c>
      <c r="E88" s="86">
        <f>E83+E84+E85-E86+E87</f>
        <v>159960240</v>
      </c>
      <c r="F88" s="37">
        <f>IF(E88=E83+E84+E85-E86+E87,IF(E88&lt;0,"WARNING! Negative consumption!",""),"ERROR! Please recalculate.")</f>
      </c>
    </row>
    <row r="89" spans="2:6" ht="12.75" customHeight="1">
      <c r="B89" s="103" t="s">
        <v>287</v>
      </c>
      <c r="C89" t="s">
        <v>7</v>
      </c>
      <c r="D89" s="81">
        <v>0</v>
      </c>
      <c r="E89" s="82">
        <v>0</v>
      </c>
      <c r="F89" s="37">
        <f>IF(E89&lt;0,"ERROR! Do not enter negative numbers","")</f>
      </c>
    </row>
    <row r="90" spans="2:6" ht="12.75" customHeight="1">
      <c r="B90" s="104"/>
      <c r="C90" t="s">
        <v>289</v>
      </c>
      <c r="D90" s="81">
        <v>0</v>
      </c>
      <c r="E90" s="82">
        <v>0</v>
      </c>
      <c r="F90" s="37">
        <f t="shared" si="1"/>
      </c>
    </row>
    <row r="91" spans="2:6" ht="12.75" customHeight="1">
      <c r="B91" s="104"/>
      <c r="C91" t="s">
        <v>8</v>
      </c>
      <c r="D91" s="81">
        <v>0</v>
      </c>
      <c r="E91" s="82">
        <v>0</v>
      </c>
      <c r="F91" s="37">
        <f t="shared" si="1"/>
      </c>
    </row>
    <row r="92" spans="2:6" ht="12.75" customHeight="1">
      <c r="B92" s="104"/>
      <c r="C92" t="s">
        <v>9</v>
      </c>
      <c r="D92" s="81">
        <v>0</v>
      </c>
      <c r="E92" s="82">
        <v>0</v>
      </c>
      <c r="F92" s="37">
        <f t="shared" si="1"/>
      </c>
    </row>
    <row r="93" spans="2:6" ht="12.75">
      <c r="B93" s="104"/>
      <c r="C93" t="s">
        <v>10</v>
      </c>
      <c r="D93" s="81">
        <v>0</v>
      </c>
      <c r="E93" s="82">
        <v>0</v>
      </c>
      <c r="F93" s="37"/>
    </row>
    <row r="94" spans="2:6" ht="13.5" thickBot="1">
      <c r="B94" s="105"/>
      <c r="C94" s="23" t="s">
        <v>11</v>
      </c>
      <c r="D94" s="85">
        <f>D89+D90+D91-D92+D93</f>
        <v>0</v>
      </c>
      <c r="E94" s="86">
        <f>E89+E90+E91-E92+E93</f>
        <v>0</v>
      </c>
      <c r="F94" s="37">
        <f>IF(E94=E89+E90+E91-E92+E93,IF(E94&lt;0,"WARNING! Negative consumption!",""),"ERROR! Please recalculate.")</f>
      </c>
    </row>
  </sheetData>
  <sheetProtection/>
  <mergeCells count="18">
    <mergeCell ref="B11:B16"/>
    <mergeCell ref="B17:B22"/>
    <mergeCell ref="B23:B28"/>
    <mergeCell ref="B41:B46"/>
    <mergeCell ref="A1:F1"/>
    <mergeCell ref="A3:F3"/>
    <mergeCell ref="A2:F2"/>
    <mergeCell ref="B5:B10"/>
    <mergeCell ref="B83:B88"/>
    <mergeCell ref="B89:B94"/>
    <mergeCell ref="B29:B34"/>
    <mergeCell ref="B35:B40"/>
    <mergeCell ref="B59:B64"/>
    <mergeCell ref="B65:B70"/>
    <mergeCell ref="B71:B76"/>
    <mergeCell ref="B77:B82"/>
    <mergeCell ref="B47:B52"/>
    <mergeCell ref="B53:B5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&amp;LInternational Energy Agency&amp;CEnergy Statistics Division&amp;RAnnual Coal Mini Questionnaire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32"/>
  <sheetViews>
    <sheetView workbookViewId="0" topLeftCell="A1">
      <selection activeCell="C20" sqref="C20"/>
    </sheetView>
  </sheetViews>
  <sheetFormatPr defaultColWidth="9.140625" defaultRowHeight="12.75"/>
  <cols>
    <col min="1" max="1" width="25.28125" style="0" bestFit="1" customWidth="1"/>
    <col min="2" max="2" width="15.8515625" style="0" customWidth="1"/>
    <col min="3" max="3" width="17.421875" style="0" customWidth="1"/>
    <col min="4" max="5" width="13.7109375" style="0" customWidth="1"/>
  </cols>
  <sheetData>
    <row r="1" spans="1:6" s="25" customFormat="1" ht="15">
      <c r="A1" s="106" t="s">
        <v>12</v>
      </c>
      <c r="B1" s="106"/>
      <c r="C1" s="106"/>
      <c r="D1" s="106"/>
      <c r="E1" s="106"/>
      <c r="F1" s="24"/>
    </row>
    <row r="2" spans="1:6" s="25" customFormat="1" ht="15">
      <c r="A2" s="24"/>
      <c r="B2" s="24"/>
      <c r="C2" s="26" t="s">
        <v>14</v>
      </c>
      <c r="D2" s="24"/>
      <c r="E2" s="24"/>
      <c r="F2" s="24"/>
    </row>
    <row r="3" spans="1:6" s="25" customFormat="1" ht="26.25">
      <c r="A3" s="107" t="s">
        <v>236</v>
      </c>
      <c r="B3" s="107"/>
      <c r="C3" s="107"/>
      <c r="D3" s="107"/>
      <c r="E3" s="107"/>
      <c r="F3" s="29"/>
    </row>
    <row r="4" spans="1:6" s="25" customFormat="1" ht="12.75" customHeight="1">
      <c r="A4" s="29"/>
      <c r="B4" s="29"/>
      <c r="C4" s="29"/>
      <c r="D4" s="29"/>
      <c r="E4" s="29"/>
      <c r="F4" s="29"/>
    </row>
    <row r="5" spans="1:6" s="25" customFormat="1" ht="12.75" customHeight="1">
      <c r="A5" s="29"/>
      <c r="B5" s="29"/>
      <c r="C5" s="29"/>
      <c r="D5" s="29"/>
      <c r="E5" s="29"/>
      <c r="F5" s="29"/>
    </row>
    <row r="6" spans="1:6" s="25" customFormat="1" ht="26.25">
      <c r="A6" s="109" t="s">
        <v>23</v>
      </c>
      <c r="B6" s="107"/>
      <c r="C6" s="107"/>
      <c r="D6" s="107"/>
      <c r="E6" s="107"/>
      <c r="F6" s="29"/>
    </row>
    <row r="7" ht="12.75" customHeight="1" thickBot="1"/>
    <row r="8" spans="2:5" ht="12.75" customHeight="1">
      <c r="B8" s="110" t="s">
        <v>20</v>
      </c>
      <c r="C8" s="111"/>
      <c r="D8" s="110" t="s">
        <v>19</v>
      </c>
      <c r="E8" s="111"/>
    </row>
    <row r="9" spans="2:5" ht="12.75" customHeight="1">
      <c r="B9" s="33">
        <v>2005</v>
      </c>
      <c r="C9" s="34" t="s">
        <v>298</v>
      </c>
      <c r="D9" s="33">
        <v>2005</v>
      </c>
      <c r="E9" s="34" t="s">
        <v>298</v>
      </c>
    </row>
    <row r="10" spans="1:5" ht="12.75" customHeight="1">
      <c r="A10" s="31" t="s">
        <v>18</v>
      </c>
      <c r="B10" s="88">
        <v>85425</v>
      </c>
      <c r="C10" s="89">
        <v>100566</v>
      </c>
      <c r="D10" s="88">
        <v>58878</v>
      </c>
      <c r="E10" s="89">
        <v>83604</v>
      </c>
    </row>
    <row r="11" spans="1:5" ht="12.75" customHeight="1" thickBot="1">
      <c r="A11" s="32" t="s">
        <v>15</v>
      </c>
      <c r="B11" s="76"/>
      <c r="C11" s="47"/>
      <c r="D11" s="76"/>
      <c r="E11" s="47"/>
    </row>
    <row r="12" ht="23.25">
      <c r="B12" s="36" t="s">
        <v>299</v>
      </c>
    </row>
    <row r="13" ht="12.75" customHeight="1">
      <c r="A13" t="s">
        <v>17</v>
      </c>
    </row>
    <row r="14" ht="12.75" customHeight="1">
      <c r="A14" t="s">
        <v>16</v>
      </c>
    </row>
    <row r="15" ht="12.75" customHeight="1"/>
    <row r="16" ht="12.75" customHeight="1">
      <c r="A16" s="30" t="s">
        <v>254</v>
      </c>
    </row>
    <row r="17" ht="12.75" customHeight="1">
      <c r="A17" s="30" t="s">
        <v>252</v>
      </c>
    </row>
    <row r="18" ht="12.75" customHeight="1">
      <c r="A18" s="30"/>
    </row>
    <row r="19" ht="12.75" customHeight="1">
      <c r="A19" s="30"/>
    </row>
    <row r="20" ht="12.75" customHeight="1">
      <c r="A20" s="30"/>
    </row>
    <row r="24" spans="1:5" ht="26.25">
      <c r="A24" s="109" t="s">
        <v>22</v>
      </c>
      <c r="B24" s="107"/>
      <c r="C24" s="107"/>
      <c r="D24" s="107"/>
      <c r="E24" s="107"/>
    </row>
    <row r="26" ht="12.75">
      <c r="A26" s="30" t="s">
        <v>24</v>
      </c>
    </row>
    <row r="27" ht="13.5" thickBot="1">
      <c r="A27" s="30"/>
    </row>
    <row r="28" spans="2:3" ht="12.75">
      <c r="B28" s="90">
        <v>2005</v>
      </c>
      <c r="C28" s="91" t="s">
        <v>298</v>
      </c>
    </row>
    <row r="29" spans="1:3" ht="13.5" thickBot="1">
      <c r="A29" s="35" t="s">
        <v>21</v>
      </c>
      <c r="B29" s="92">
        <v>2567</v>
      </c>
      <c r="C29" s="93">
        <v>3216</v>
      </c>
    </row>
    <row r="30" ht="23.25">
      <c r="B30" s="36" t="s">
        <v>299</v>
      </c>
    </row>
    <row r="31" ht="12.75">
      <c r="A31" t="s">
        <v>240</v>
      </c>
    </row>
    <row r="32" ht="12.75">
      <c r="A32" t="s">
        <v>255</v>
      </c>
    </row>
  </sheetData>
  <sheetProtection/>
  <mergeCells count="6">
    <mergeCell ref="A24:E24"/>
    <mergeCell ref="B8:C8"/>
    <mergeCell ref="D8:E8"/>
    <mergeCell ref="A1:E1"/>
    <mergeCell ref="A3:E3"/>
    <mergeCell ref="A6:E6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&amp;LInternational Energy Agency&amp;CEnergy Statistics Division&amp;RAnnual Coal Mini Questionnaire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S78"/>
  <sheetViews>
    <sheetView workbookViewId="0" topLeftCell="C1">
      <pane xSplit="2" ySplit="5" topLeftCell="E62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F62" sqref="F62"/>
    </sheetView>
  </sheetViews>
  <sheetFormatPr defaultColWidth="9.140625" defaultRowHeight="12.75"/>
  <cols>
    <col min="1" max="2" width="0" style="39" hidden="1" customWidth="1"/>
    <col min="3" max="3" width="32.7109375" style="39" customWidth="1"/>
    <col min="4" max="4" width="3.00390625" style="40" bestFit="1" customWidth="1"/>
    <col min="5" max="9" width="14.7109375" style="39" customWidth="1"/>
    <col min="10" max="10" width="8.140625" style="39" customWidth="1"/>
    <col min="11" max="11" width="14.7109375" style="39" customWidth="1"/>
    <col min="12" max="12" width="5.140625" style="39" customWidth="1"/>
    <col min="13" max="13" width="4.57421875" style="39" customWidth="1"/>
    <col min="14" max="16384" width="9.140625" style="39" customWidth="1"/>
  </cols>
  <sheetData>
    <row r="1" spans="2:13" ht="25.5" customHeight="1">
      <c r="B1" s="48"/>
      <c r="C1" s="49" t="s">
        <v>236</v>
      </c>
      <c r="D1" s="50"/>
      <c r="E1" s="112" t="s">
        <v>170</v>
      </c>
      <c r="F1" s="112"/>
      <c r="G1" s="112"/>
      <c r="H1" s="112"/>
      <c r="I1" s="112"/>
      <c r="J1" s="112"/>
      <c r="K1" s="112"/>
      <c r="L1" s="112"/>
      <c r="M1" s="112"/>
    </row>
    <row r="2" spans="3:13" ht="12.75">
      <c r="C2" s="52"/>
      <c r="D2" s="53"/>
      <c r="E2" s="54" t="s">
        <v>269</v>
      </c>
      <c r="F2" s="54" t="s">
        <v>26</v>
      </c>
      <c r="G2" s="54" t="s">
        <v>27</v>
      </c>
      <c r="H2" s="54" t="s">
        <v>28</v>
      </c>
      <c r="I2" s="54" t="s">
        <v>29</v>
      </c>
      <c r="J2" s="54" t="s">
        <v>270</v>
      </c>
      <c r="K2" s="54" t="s">
        <v>30</v>
      </c>
      <c r="L2" s="54" t="s">
        <v>271</v>
      </c>
      <c r="M2" s="54" t="s">
        <v>272</v>
      </c>
    </row>
    <row r="3" spans="3:14" ht="52.5">
      <c r="C3" s="51" t="s">
        <v>298</v>
      </c>
      <c r="D3" s="53"/>
      <c r="E3" s="55" t="s">
        <v>268</v>
      </c>
      <c r="F3" s="55" t="s">
        <v>267</v>
      </c>
      <c r="G3" s="55" t="s">
        <v>266</v>
      </c>
      <c r="H3" s="55" t="s">
        <v>265</v>
      </c>
      <c r="I3" s="46" t="s">
        <v>264</v>
      </c>
      <c r="J3" s="46" t="s">
        <v>263</v>
      </c>
      <c r="K3" s="55" t="s">
        <v>262</v>
      </c>
      <c r="L3" s="55" t="s">
        <v>260</v>
      </c>
      <c r="M3" s="55" t="s">
        <v>261</v>
      </c>
      <c r="N3" s="102" t="s">
        <v>315</v>
      </c>
    </row>
    <row r="4" spans="3:13" ht="12.75" hidden="1">
      <c r="C4" s="56"/>
      <c r="D4" s="53"/>
      <c r="E4" s="57"/>
      <c r="F4" s="57"/>
      <c r="G4" s="57"/>
      <c r="H4" s="57"/>
      <c r="I4" s="57"/>
      <c r="J4" s="57"/>
      <c r="K4" s="77"/>
      <c r="L4" s="58"/>
      <c r="M4" s="57"/>
    </row>
    <row r="5" spans="5:13" ht="12.75">
      <c r="E5" s="59" t="s">
        <v>31</v>
      </c>
      <c r="F5" s="59" t="s">
        <v>32</v>
      </c>
      <c r="G5" s="59" t="s">
        <v>33</v>
      </c>
      <c r="H5" s="59" t="s">
        <v>34</v>
      </c>
      <c r="I5" s="59" t="s">
        <v>35</v>
      </c>
      <c r="J5" s="59" t="s">
        <v>257</v>
      </c>
      <c r="K5" s="59" t="s">
        <v>258</v>
      </c>
      <c r="L5" s="59" t="s">
        <v>259</v>
      </c>
      <c r="M5" s="59" t="s">
        <v>288</v>
      </c>
    </row>
    <row r="6" spans="2:15" ht="12.75">
      <c r="B6" s="60" t="s">
        <v>36</v>
      </c>
      <c r="C6" s="61" t="s">
        <v>37</v>
      </c>
      <c r="D6" s="62">
        <v>1</v>
      </c>
      <c r="E6" s="99"/>
      <c r="F6" s="99"/>
      <c r="G6" s="99"/>
      <c r="H6" s="99"/>
      <c r="I6" s="99"/>
      <c r="J6" s="99"/>
      <c r="K6" s="99"/>
      <c r="L6" s="99"/>
      <c r="M6" s="99"/>
      <c r="N6" s="98">
        <f>SUM(E6:J6)</f>
        <v>0</v>
      </c>
      <c r="O6" s="61" t="s">
        <v>37</v>
      </c>
    </row>
    <row r="7" spans="2:15" ht="12.75">
      <c r="B7" s="60" t="s">
        <v>38</v>
      </c>
      <c r="C7" s="61" t="s">
        <v>39</v>
      </c>
      <c r="D7" s="62">
        <v>2</v>
      </c>
      <c r="E7" s="99">
        <v>0</v>
      </c>
      <c r="F7" s="99">
        <v>79.69</v>
      </c>
      <c r="G7" s="99">
        <v>165.494</v>
      </c>
      <c r="H7" s="99">
        <v>0</v>
      </c>
      <c r="I7" s="99">
        <v>0</v>
      </c>
      <c r="J7" s="99">
        <v>0</v>
      </c>
      <c r="K7" s="99">
        <v>0</v>
      </c>
      <c r="L7" s="99"/>
      <c r="M7" s="99"/>
      <c r="N7" s="98">
        <f aca="true" t="shared" si="0" ref="N7:N70">SUM(E7:J7)</f>
        <v>245.184</v>
      </c>
      <c r="O7" s="61" t="s">
        <v>39</v>
      </c>
    </row>
    <row r="8" spans="2:15" ht="12.75">
      <c r="B8" s="60" t="s">
        <v>40</v>
      </c>
      <c r="C8" s="61" t="s">
        <v>41</v>
      </c>
      <c r="D8" s="62">
        <v>3</v>
      </c>
      <c r="E8" s="99"/>
      <c r="F8" s="99"/>
      <c r="G8" s="99"/>
      <c r="H8" s="99"/>
      <c r="I8" s="99"/>
      <c r="J8" s="99"/>
      <c r="K8" s="99"/>
      <c r="L8" s="99"/>
      <c r="M8" s="99"/>
      <c r="N8" s="98">
        <f t="shared" si="0"/>
        <v>0</v>
      </c>
      <c r="O8" s="61" t="s">
        <v>41</v>
      </c>
    </row>
    <row r="9" spans="2:15" ht="12.75">
      <c r="B9" s="60" t="s">
        <v>42</v>
      </c>
      <c r="C9" s="61" t="s">
        <v>43</v>
      </c>
      <c r="D9" s="62">
        <v>4</v>
      </c>
      <c r="E9" s="99"/>
      <c r="F9" s="99"/>
      <c r="G9" s="99"/>
      <c r="H9" s="99"/>
      <c r="I9" s="99"/>
      <c r="J9" s="99"/>
      <c r="K9" s="99"/>
      <c r="L9" s="99"/>
      <c r="M9" s="99"/>
      <c r="N9" s="98">
        <f t="shared" si="0"/>
        <v>0</v>
      </c>
      <c r="O9" s="61" t="s">
        <v>43</v>
      </c>
    </row>
    <row r="10" spans="2:15" ht="12.75">
      <c r="B10" s="60" t="s">
        <v>44</v>
      </c>
      <c r="C10" s="61" t="s">
        <v>45</v>
      </c>
      <c r="D10" s="62">
        <v>5</v>
      </c>
      <c r="E10" s="99"/>
      <c r="F10" s="99"/>
      <c r="G10" s="99"/>
      <c r="H10" s="99"/>
      <c r="I10" s="99"/>
      <c r="J10" s="99"/>
      <c r="K10" s="99"/>
      <c r="L10" s="99"/>
      <c r="M10" s="99"/>
      <c r="N10" s="98">
        <f t="shared" si="0"/>
        <v>0</v>
      </c>
      <c r="O10" s="61" t="s">
        <v>45</v>
      </c>
    </row>
    <row r="11" spans="2:15" ht="12.75">
      <c r="B11" s="60" t="s">
        <v>46</v>
      </c>
      <c r="C11" s="61" t="s">
        <v>47</v>
      </c>
      <c r="D11" s="62">
        <v>6</v>
      </c>
      <c r="E11" s="99">
        <v>0.083</v>
      </c>
      <c r="F11" s="99">
        <v>1610.018</v>
      </c>
      <c r="G11" s="99">
        <v>317.605</v>
      </c>
      <c r="H11" s="99">
        <v>0</v>
      </c>
      <c r="I11" s="99">
        <v>120.518</v>
      </c>
      <c r="J11" s="99">
        <v>0</v>
      </c>
      <c r="K11" s="99">
        <v>86.575</v>
      </c>
      <c r="L11" s="99"/>
      <c r="M11" s="99"/>
      <c r="N11" s="98">
        <f t="shared" si="0"/>
        <v>2048.224</v>
      </c>
      <c r="O11" s="61" t="s">
        <v>47</v>
      </c>
    </row>
    <row r="12" spans="2:15" ht="12.75">
      <c r="B12" s="60" t="s">
        <v>48</v>
      </c>
      <c r="C12" s="61" t="s">
        <v>49</v>
      </c>
      <c r="D12" s="62">
        <v>7</v>
      </c>
      <c r="E12" s="99">
        <v>43.35</v>
      </c>
      <c r="F12" s="99">
        <v>0</v>
      </c>
      <c r="G12" s="99">
        <v>0.141</v>
      </c>
      <c r="H12" s="99">
        <v>0</v>
      </c>
      <c r="I12" s="99">
        <v>0</v>
      </c>
      <c r="J12" s="99">
        <v>0</v>
      </c>
      <c r="K12" s="99">
        <v>2658.667</v>
      </c>
      <c r="L12" s="99"/>
      <c r="M12" s="99"/>
      <c r="N12" s="98">
        <f t="shared" si="0"/>
        <v>43.491</v>
      </c>
      <c r="O12" s="61" t="s">
        <v>49</v>
      </c>
    </row>
    <row r="13" spans="2:15" ht="12.75">
      <c r="B13" s="60" t="s">
        <v>50</v>
      </c>
      <c r="C13" s="61" t="s">
        <v>51</v>
      </c>
      <c r="D13" s="62">
        <v>8</v>
      </c>
      <c r="E13" s="99">
        <v>72.711</v>
      </c>
      <c r="F13" s="99">
        <v>0</v>
      </c>
      <c r="G13" s="99">
        <v>25267.891</v>
      </c>
      <c r="H13" s="99">
        <v>0</v>
      </c>
      <c r="I13" s="99">
        <v>0</v>
      </c>
      <c r="J13" s="99">
        <v>0</v>
      </c>
      <c r="K13" s="99">
        <v>65.782</v>
      </c>
      <c r="L13" s="99"/>
      <c r="M13" s="99"/>
      <c r="N13" s="98">
        <f t="shared" si="0"/>
        <v>25340.602</v>
      </c>
      <c r="O13" s="61" t="s">
        <v>51</v>
      </c>
    </row>
    <row r="14" spans="2:15" s="65" customFormat="1" ht="12.75">
      <c r="B14" s="63" t="s">
        <v>52</v>
      </c>
      <c r="C14" s="38" t="s">
        <v>53</v>
      </c>
      <c r="D14" s="64">
        <v>9</v>
      </c>
      <c r="E14" s="100">
        <f>E16+E42</f>
        <v>0</v>
      </c>
      <c r="F14" s="100">
        <f aca="true" t="shared" si="1" ref="F14:M14">F16+F42</f>
        <v>0</v>
      </c>
      <c r="G14" s="100">
        <f t="shared" si="1"/>
        <v>0</v>
      </c>
      <c r="H14" s="100">
        <f t="shared" si="1"/>
        <v>0</v>
      </c>
      <c r="I14" s="100">
        <f t="shared" si="1"/>
        <v>0</v>
      </c>
      <c r="J14" s="100">
        <f t="shared" si="1"/>
        <v>0</v>
      </c>
      <c r="K14" s="100">
        <f t="shared" si="1"/>
        <v>0</v>
      </c>
      <c r="L14" s="100">
        <f t="shared" si="1"/>
        <v>0</v>
      </c>
      <c r="M14" s="100">
        <f t="shared" si="1"/>
        <v>0</v>
      </c>
      <c r="N14" s="98">
        <f t="shared" si="0"/>
        <v>0</v>
      </c>
      <c r="O14" s="38" t="s">
        <v>53</v>
      </c>
    </row>
    <row r="15" spans="2:15" s="68" customFormat="1" ht="12.75">
      <c r="B15" s="60" t="s">
        <v>54</v>
      </c>
      <c r="C15" s="39" t="s">
        <v>187</v>
      </c>
      <c r="D15" s="67">
        <v>10</v>
      </c>
      <c r="E15" s="99"/>
      <c r="F15" s="99"/>
      <c r="G15" s="99"/>
      <c r="H15" s="99"/>
      <c r="I15" s="99"/>
      <c r="J15" s="99"/>
      <c r="K15" s="99"/>
      <c r="L15" s="99"/>
      <c r="M15" s="99"/>
      <c r="N15" s="98">
        <f t="shared" si="0"/>
        <v>0</v>
      </c>
      <c r="O15" s="39" t="s">
        <v>187</v>
      </c>
    </row>
    <row r="16" spans="2:15" ht="12.75">
      <c r="B16" s="60" t="s">
        <v>56</v>
      </c>
      <c r="C16" s="66" t="s">
        <v>55</v>
      </c>
      <c r="D16" s="67">
        <v>11</v>
      </c>
      <c r="E16" s="99"/>
      <c r="F16" s="99"/>
      <c r="G16" s="99"/>
      <c r="H16" s="99"/>
      <c r="I16" s="99"/>
      <c r="J16" s="99"/>
      <c r="K16" s="99"/>
      <c r="L16" s="99"/>
      <c r="M16" s="99"/>
      <c r="N16" s="98">
        <f t="shared" si="0"/>
        <v>0</v>
      </c>
      <c r="O16" s="66" t="s">
        <v>55</v>
      </c>
    </row>
    <row r="17" spans="2:19" ht="12.75">
      <c r="B17" s="60" t="s">
        <v>58</v>
      </c>
      <c r="C17" s="61" t="s">
        <v>57</v>
      </c>
      <c r="D17" s="62">
        <v>12</v>
      </c>
      <c r="E17" s="99"/>
      <c r="F17" s="99"/>
      <c r="G17" s="99"/>
      <c r="H17" s="99"/>
      <c r="I17" s="99"/>
      <c r="J17" s="99"/>
      <c r="K17" s="99"/>
      <c r="L17" s="99"/>
      <c r="M17" s="99"/>
      <c r="N17" s="98">
        <f t="shared" si="0"/>
        <v>0</v>
      </c>
      <c r="O17" s="61" t="s">
        <v>57</v>
      </c>
      <c r="S17" s="69"/>
    </row>
    <row r="18" spans="2:15" ht="12.75">
      <c r="B18" s="60" t="s">
        <v>60</v>
      </c>
      <c r="C18" s="61" t="s">
        <v>59</v>
      </c>
      <c r="D18" s="62">
        <v>13</v>
      </c>
      <c r="E18" s="99"/>
      <c r="F18" s="99"/>
      <c r="G18" s="99"/>
      <c r="H18" s="99"/>
      <c r="I18" s="99"/>
      <c r="J18" s="99"/>
      <c r="K18" s="99"/>
      <c r="L18" s="99"/>
      <c r="M18" s="99"/>
      <c r="N18" s="98">
        <f t="shared" si="0"/>
        <v>0</v>
      </c>
      <c r="O18" s="61" t="s">
        <v>59</v>
      </c>
    </row>
    <row r="19" spans="2:15" ht="12.75">
      <c r="B19" s="60" t="s">
        <v>62</v>
      </c>
      <c r="C19" s="61" t="s">
        <v>61</v>
      </c>
      <c r="D19" s="62">
        <v>14</v>
      </c>
      <c r="E19" s="99"/>
      <c r="F19" s="99"/>
      <c r="G19" s="99"/>
      <c r="H19" s="99"/>
      <c r="I19" s="99"/>
      <c r="J19" s="99"/>
      <c r="K19" s="99"/>
      <c r="L19" s="99"/>
      <c r="M19" s="99"/>
      <c r="N19" s="98">
        <f t="shared" si="0"/>
        <v>0</v>
      </c>
      <c r="O19" s="61" t="s">
        <v>61</v>
      </c>
    </row>
    <row r="20" spans="2:15" ht="12.75">
      <c r="B20" s="60" t="s">
        <v>64</v>
      </c>
      <c r="C20" s="61" t="s">
        <v>63</v>
      </c>
      <c r="D20" s="62">
        <v>15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0.028</v>
      </c>
      <c r="L20" s="99"/>
      <c r="M20" s="99"/>
      <c r="N20" s="98">
        <f t="shared" si="0"/>
        <v>0</v>
      </c>
      <c r="O20" s="61" t="s">
        <v>63</v>
      </c>
    </row>
    <row r="21" spans="2:15" ht="12.75">
      <c r="B21" s="60" t="s">
        <v>66</v>
      </c>
      <c r="C21" s="61" t="s">
        <v>65</v>
      </c>
      <c r="D21" s="62">
        <v>16</v>
      </c>
      <c r="E21" s="99"/>
      <c r="F21" s="99"/>
      <c r="G21" s="99"/>
      <c r="H21" s="99"/>
      <c r="I21" s="99"/>
      <c r="J21" s="99"/>
      <c r="K21" s="99"/>
      <c r="L21" s="99"/>
      <c r="M21" s="99"/>
      <c r="N21" s="98">
        <f t="shared" si="0"/>
        <v>0</v>
      </c>
      <c r="O21" s="61" t="s">
        <v>65</v>
      </c>
    </row>
    <row r="22" spans="2:15" ht="12.75">
      <c r="B22" s="60" t="s">
        <v>68</v>
      </c>
      <c r="C22" s="61" t="s">
        <v>67</v>
      </c>
      <c r="D22" s="62">
        <v>17</v>
      </c>
      <c r="E22" s="99"/>
      <c r="F22" s="99"/>
      <c r="G22" s="99"/>
      <c r="H22" s="99"/>
      <c r="I22" s="99"/>
      <c r="J22" s="99"/>
      <c r="K22" s="99"/>
      <c r="L22" s="99"/>
      <c r="M22" s="99"/>
      <c r="N22" s="98">
        <f t="shared" si="0"/>
        <v>0</v>
      </c>
      <c r="O22" s="61" t="s">
        <v>67</v>
      </c>
    </row>
    <row r="23" spans="2:15" ht="12.75">
      <c r="B23" s="60" t="s">
        <v>70</v>
      </c>
      <c r="C23" s="61" t="s">
        <v>69</v>
      </c>
      <c r="D23" s="62">
        <v>18</v>
      </c>
      <c r="E23" s="99"/>
      <c r="F23" s="99"/>
      <c r="G23" s="99"/>
      <c r="H23" s="99"/>
      <c r="I23" s="99"/>
      <c r="J23" s="99"/>
      <c r="K23" s="99"/>
      <c r="L23" s="99"/>
      <c r="M23" s="99"/>
      <c r="N23" s="98">
        <f t="shared" si="0"/>
        <v>0</v>
      </c>
      <c r="O23" s="61" t="s">
        <v>69</v>
      </c>
    </row>
    <row r="24" spans="2:15" ht="12.75">
      <c r="B24" s="60" t="s">
        <v>72</v>
      </c>
      <c r="C24" s="61" t="s">
        <v>71</v>
      </c>
      <c r="D24" s="62">
        <v>19</v>
      </c>
      <c r="E24" s="99">
        <v>0</v>
      </c>
      <c r="F24" s="99">
        <v>0</v>
      </c>
      <c r="G24" s="99">
        <v>928.922885122712</v>
      </c>
      <c r="H24" s="99">
        <v>2217.70411487729</v>
      </c>
      <c r="I24" s="99">
        <v>0</v>
      </c>
      <c r="J24" s="99">
        <v>0</v>
      </c>
      <c r="K24" s="99">
        <v>0</v>
      </c>
      <c r="L24" s="99"/>
      <c r="M24" s="99"/>
      <c r="N24" s="98">
        <f t="shared" si="0"/>
        <v>3146.627000000002</v>
      </c>
      <c r="O24" s="61" t="s">
        <v>71</v>
      </c>
    </row>
    <row r="25" spans="2:15" ht="12.75">
      <c r="B25" s="60" t="s">
        <v>74</v>
      </c>
      <c r="C25" s="61" t="s">
        <v>73</v>
      </c>
      <c r="D25" s="62">
        <v>20</v>
      </c>
      <c r="E25" s="99"/>
      <c r="F25" s="99"/>
      <c r="G25" s="99"/>
      <c r="H25" s="99"/>
      <c r="I25" s="99"/>
      <c r="J25" s="99"/>
      <c r="K25" s="99"/>
      <c r="L25" s="99"/>
      <c r="M25" s="99"/>
      <c r="N25" s="98">
        <f t="shared" si="0"/>
        <v>0</v>
      </c>
      <c r="O25" s="61" t="s">
        <v>73</v>
      </c>
    </row>
    <row r="26" spans="2:15" ht="12.75">
      <c r="B26" s="60" t="s">
        <v>76</v>
      </c>
      <c r="C26" s="61" t="s">
        <v>75</v>
      </c>
      <c r="D26" s="62">
        <v>21</v>
      </c>
      <c r="E26" s="99"/>
      <c r="F26" s="99"/>
      <c r="G26" s="99"/>
      <c r="H26" s="99"/>
      <c r="I26" s="99"/>
      <c r="J26" s="99"/>
      <c r="K26" s="99"/>
      <c r="L26" s="99"/>
      <c r="M26" s="99"/>
      <c r="N26" s="98">
        <f t="shared" si="0"/>
        <v>0</v>
      </c>
      <c r="O26" s="61" t="s">
        <v>75</v>
      </c>
    </row>
    <row r="27" spans="2:15" ht="12.75">
      <c r="B27" s="60" t="s">
        <v>78</v>
      </c>
      <c r="C27" s="61" t="s">
        <v>77</v>
      </c>
      <c r="D27" s="62">
        <v>22</v>
      </c>
      <c r="E27" s="99"/>
      <c r="F27" s="99"/>
      <c r="G27" s="99"/>
      <c r="H27" s="99"/>
      <c r="I27" s="99"/>
      <c r="J27" s="99"/>
      <c r="K27" s="99"/>
      <c r="L27" s="99"/>
      <c r="M27" s="99"/>
      <c r="N27" s="98">
        <f t="shared" si="0"/>
        <v>0</v>
      </c>
      <c r="O27" s="61" t="s">
        <v>77</v>
      </c>
    </row>
    <row r="28" spans="2:15" ht="12.75">
      <c r="B28" s="60" t="s">
        <v>80</v>
      </c>
      <c r="C28" s="61" t="s">
        <v>79</v>
      </c>
      <c r="D28" s="62">
        <v>23</v>
      </c>
      <c r="E28" s="99">
        <v>0</v>
      </c>
      <c r="F28" s="99">
        <v>0</v>
      </c>
      <c r="G28" s="99">
        <v>0.474</v>
      </c>
      <c r="H28" s="99">
        <v>0</v>
      </c>
      <c r="I28" s="99">
        <v>0</v>
      </c>
      <c r="J28" s="99">
        <v>0</v>
      </c>
      <c r="K28" s="99">
        <v>838.37</v>
      </c>
      <c r="L28" s="99"/>
      <c r="M28" s="99"/>
      <c r="N28" s="98">
        <f t="shared" si="0"/>
        <v>0.474</v>
      </c>
      <c r="O28" s="61" t="s">
        <v>79</v>
      </c>
    </row>
    <row r="29" spans="2:15" ht="12.75">
      <c r="B29" s="60" t="s">
        <v>82</v>
      </c>
      <c r="C29" s="61" t="s">
        <v>81</v>
      </c>
      <c r="D29" s="62">
        <v>24</v>
      </c>
      <c r="E29" s="99"/>
      <c r="F29" s="99"/>
      <c r="G29" s="99"/>
      <c r="H29" s="99"/>
      <c r="I29" s="99"/>
      <c r="J29" s="99"/>
      <c r="K29" s="99"/>
      <c r="L29" s="99"/>
      <c r="M29" s="99"/>
      <c r="N29" s="98">
        <f t="shared" si="0"/>
        <v>0</v>
      </c>
      <c r="O29" s="61" t="s">
        <v>81</v>
      </c>
    </row>
    <row r="30" spans="2:15" ht="12.75">
      <c r="B30" s="60" t="s">
        <v>84</v>
      </c>
      <c r="C30" s="70" t="s">
        <v>83</v>
      </c>
      <c r="D30" s="62">
        <v>25</v>
      </c>
      <c r="E30" s="99"/>
      <c r="F30" s="99"/>
      <c r="G30" s="99"/>
      <c r="H30" s="99"/>
      <c r="I30" s="99"/>
      <c r="J30" s="99"/>
      <c r="K30" s="99"/>
      <c r="L30" s="99"/>
      <c r="M30" s="99"/>
      <c r="N30" s="98">
        <f t="shared" si="0"/>
        <v>0</v>
      </c>
      <c r="O30" s="70" t="s">
        <v>83</v>
      </c>
    </row>
    <row r="31" spans="2:15" ht="12.75">
      <c r="B31" s="60" t="s">
        <v>86</v>
      </c>
      <c r="C31" s="39" t="s">
        <v>206</v>
      </c>
      <c r="D31" s="62">
        <v>26</v>
      </c>
      <c r="E31" s="99"/>
      <c r="F31" s="99"/>
      <c r="G31" s="99"/>
      <c r="H31" s="99"/>
      <c r="I31" s="99"/>
      <c r="J31" s="99"/>
      <c r="K31" s="99"/>
      <c r="L31" s="99"/>
      <c r="M31" s="99"/>
      <c r="N31" s="98">
        <f t="shared" si="0"/>
        <v>0</v>
      </c>
      <c r="O31" s="39" t="s">
        <v>206</v>
      </c>
    </row>
    <row r="32" spans="2:15" ht="12.75">
      <c r="B32" s="60" t="s">
        <v>88</v>
      </c>
      <c r="C32" s="71" t="s">
        <v>85</v>
      </c>
      <c r="D32" s="62">
        <v>27</v>
      </c>
      <c r="E32" s="99"/>
      <c r="F32" s="99"/>
      <c r="G32" s="99"/>
      <c r="H32" s="99"/>
      <c r="I32" s="99"/>
      <c r="J32" s="99"/>
      <c r="K32" s="99"/>
      <c r="L32" s="99"/>
      <c r="M32" s="99"/>
      <c r="N32" s="98">
        <f t="shared" si="0"/>
        <v>0</v>
      </c>
      <c r="O32" s="71" t="s">
        <v>85</v>
      </c>
    </row>
    <row r="33" spans="2:15" ht="12.75">
      <c r="B33" s="60" t="s">
        <v>90</v>
      </c>
      <c r="C33" s="71" t="s">
        <v>87</v>
      </c>
      <c r="D33" s="62">
        <v>28</v>
      </c>
      <c r="E33" s="99"/>
      <c r="F33" s="99"/>
      <c r="G33" s="99"/>
      <c r="H33" s="99"/>
      <c r="I33" s="99"/>
      <c r="J33" s="99"/>
      <c r="K33" s="99"/>
      <c r="L33" s="99"/>
      <c r="M33" s="99"/>
      <c r="N33" s="98">
        <f t="shared" si="0"/>
        <v>0</v>
      </c>
      <c r="O33" s="71" t="s">
        <v>87</v>
      </c>
    </row>
    <row r="34" spans="2:15" ht="12.75">
      <c r="B34" s="60" t="s">
        <v>92</v>
      </c>
      <c r="C34" s="61" t="s">
        <v>89</v>
      </c>
      <c r="D34" s="62">
        <v>29</v>
      </c>
      <c r="E34" s="99"/>
      <c r="F34" s="99"/>
      <c r="G34" s="99"/>
      <c r="H34" s="99"/>
      <c r="I34" s="99"/>
      <c r="J34" s="99"/>
      <c r="K34" s="99"/>
      <c r="L34" s="99"/>
      <c r="M34" s="99"/>
      <c r="N34" s="98">
        <f t="shared" si="0"/>
        <v>0</v>
      </c>
      <c r="O34" s="61" t="s">
        <v>89</v>
      </c>
    </row>
    <row r="35" spans="2:15" ht="12.75">
      <c r="B35" s="60" t="s">
        <v>94</v>
      </c>
      <c r="C35" s="70" t="s">
        <v>91</v>
      </c>
      <c r="D35" s="62">
        <v>30</v>
      </c>
      <c r="E35" s="99">
        <v>36.421</v>
      </c>
      <c r="F35" s="99">
        <v>0</v>
      </c>
      <c r="G35" s="99">
        <v>33.543</v>
      </c>
      <c r="H35" s="99">
        <v>0</v>
      </c>
      <c r="I35" s="99">
        <v>89.91</v>
      </c>
      <c r="J35" s="99">
        <v>0</v>
      </c>
      <c r="K35" s="99">
        <v>0</v>
      </c>
      <c r="L35" s="99"/>
      <c r="M35" s="99"/>
      <c r="N35" s="98">
        <f t="shared" si="0"/>
        <v>159.874</v>
      </c>
      <c r="O35" s="70" t="s">
        <v>91</v>
      </c>
    </row>
    <row r="36" spans="2:15" ht="12.75">
      <c r="B36" s="60" t="s">
        <v>96</v>
      </c>
      <c r="C36" s="61" t="s">
        <v>93</v>
      </c>
      <c r="D36" s="62">
        <v>31</v>
      </c>
      <c r="E36" s="99"/>
      <c r="F36" s="99"/>
      <c r="G36" s="99"/>
      <c r="H36" s="99"/>
      <c r="I36" s="99"/>
      <c r="J36" s="99"/>
      <c r="K36" s="99"/>
      <c r="L36" s="99"/>
      <c r="M36" s="99"/>
      <c r="N36" s="98">
        <f t="shared" si="0"/>
        <v>0</v>
      </c>
      <c r="O36" s="61" t="s">
        <v>93</v>
      </c>
    </row>
    <row r="37" spans="2:15" ht="12.75">
      <c r="B37" s="60" t="s">
        <v>97</v>
      </c>
      <c r="C37" s="61" t="s">
        <v>95</v>
      </c>
      <c r="D37" s="62">
        <v>32</v>
      </c>
      <c r="E37" s="99">
        <v>0</v>
      </c>
      <c r="F37" s="99">
        <v>0</v>
      </c>
      <c r="G37" s="99">
        <v>36.806</v>
      </c>
      <c r="H37" s="99">
        <v>0</v>
      </c>
      <c r="I37" s="99">
        <v>0</v>
      </c>
      <c r="J37" s="99">
        <v>0</v>
      </c>
      <c r="K37" s="99">
        <v>0</v>
      </c>
      <c r="L37" s="99"/>
      <c r="M37" s="99"/>
      <c r="N37" s="98">
        <f t="shared" si="0"/>
        <v>36.806</v>
      </c>
      <c r="O37" s="61" t="s">
        <v>95</v>
      </c>
    </row>
    <row r="38" spans="2:15" ht="12.75">
      <c r="B38" s="60" t="s">
        <v>99</v>
      </c>
      <c r="C38" s="61" t="s">
        <v>174</v>
      </c>
      <c r="D38" s="62">
        <v>33</v>
      </c>
      <c r="E38" s="99"/>
      <c r="F38" s="99"/>
      <c r="G38" s="99"/>
      <c r="H38" s="99"/>
      <c r="I38" s="99"/>
      <c r="J38" s="99"/>
      <c r="K38" s="99"/>
      <c r="L38" s="99"/>
      <c r="M38" s="99"/>
      <c r="N38" s="98">
        <f t="shared" si="0"/>
        <v>0</v>
      </c>
      <c r="O38" s="61" t="s">
        <v>174</v>
      </c>
    </row>
    <row r="39" spans="2:15" ht="12.75">
      <c r="B39" s="60" t="s">
        <v>101</v>
      </c>
      <c r="C39" s="61" t="s">
        <v>98</v>
      </c>
      <c r="D39" s="62">
        <v>34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352.311</v>
      </c>
      <c r="L39" s="99"/>
      <c r="M39" s="99"/>
      <c r="N39" s="98">
        <f t="shared" si="0"/>
        <v>0</v>
      </c>
      <c r="O39" s="61" t="s">
        <v>98</v>
      </c>
    </row>
    <row r="40" spans="2:15" ht="12.75">
      <c r="B40" s="60" t="s">
        <v>103</v>
      </c>
      <c r="C40" s="61" t="s">
        <v>100</v>
      </c>
      <c r="D40" s="62">
        <v>35</v>
      </c>
      <c r="E40" s="99"/>
      <c r="F40" s="99"/>
      <c r="G40" s="99"/>
      <c r="H40" s="99"/>
      <c r="I40" s="99"/>
      <c r="J40" s="99"/>
      <c r="K40" s="99"/>
      <c r="L40" s="99"/>
      <c r="M40" s="99"/>
      <c r="N40" s="98">
        <f t="shared" si="0"/>
        <v>0</v>
      </c>
      <c r="O40" s="61" t="s">
        <v>100</v>
      </c>
    </row>
    <row r="41" spans="2:15" ht="12.75">
      <c r="B41" s="60" t="s">
        <v>105</v>
      </c>
      <c r="C41" s="61" t="s">
        <v>102</v>
      </c>
      <c r="D41" s="62">
        <v>36</v>
      </c>
      <c r="E41" s="99"/>
      <c r="F41" s="99"/>
      <c r="G41" s="99"/>
      <c r="H41" s="99"/>
      <c r="I41" s="99"/>
      <c r="J41" s="99"/>
      <c r="K41" s="99"/>
      <c r="L41" s="99"/>
      <c r="M41" s="99"/>
      <c r="N41" s="98">
        <f t="shared" si="0"/>
        <v>0</v>
      </c>
      <c r="O41" s="61" t="s">
        <v>102</v>
      </c>
    </row>
    <row r="42" spans="2:15" ht="12.75">
      <c r="B42" s="60" t="s">
        <v>107</v>
      </c>
      <c r="C42" s="61" t="s">
        <v>104</v>
      </c>
      <c r="D42" s="62">
        <v>37</v>
      </c>
      <c r="E42" s="99"/>
      <c r="F42" s="99"/>
      <c r="G42" s="99"/>
      <c r="H42" s="99"/>
      <c r="I42" s="99"/>
      <c r="J42" s="99"/>
      <c r="K42" s="99"/>
      <c r="L42" s="99"/>
      <c r="M42" s="99"/>
      <c r="N42" s="98">
        <f t="shared" si="0"/>
        <v>0</v>
      </c>
      <c r="O42" s="61" t="s">
        <v>104</v>
      </c>
    </row>
    <row r="43" spans="2:15" ht="12.75">
      <c r="B43" s="60" t="s">
        <v>109</v>
      </c>
      <c r="C43" s="61" t="s">
        <v>106</v>
      </c>
      <c r="D43" s="62">
        <v>38</v>
      </c>
      <c r="E43" s="99">
        <v>0</v>
      </c>
      <c r="F43" s="99">
        <v>0</v>
      </c>
      <c r="G43" s="99">
        <v>61.649</v>
      </c>
      <c r="H43" s="99">
        <v>0</v>
      </c>
      <c r="I43" s="99">
        <v>0</v>
      </c>
      <c r="J43" s="99">
        <v>0</v>
      </c>
      <c r="K43" s="99">
        <v>0</v>
      </c>
      <c r="L43" s="99"/>
      <c r="M43" s="99"/>
      <c r="N43" s="98">
        <f t="shared" si="0"/>
        <v>61.649</v>
      </c>
      <c r="O43" s="61" t="s">
        <v>106</v>
      </c>
    </row>
    <row r="44" spans="2:15" ht="12.75">
      <c r="B44" s="60" t="s">
        <v>111</v>
      </c>
      <c r="C44" s="61" t="s">
        <v>108</v>
      </c>
      <c r="D44" s="62">
        <v>39</v>
      </c>
      <c r="E44" s="99"/>
      <c r="F44" s="99"/>
      <c r="G44" s="99"/>
      <c r="H44" s="99"/>
      <c r="I44" s="99"/>
      <c r="J44" s="99"/>
      <c r="K44" s="99"/>
      <c r="L44" s="99"/>
      <c r="M44" s="99"/>
      <c r="N44" s="98">
        <f t="shared" si="0"/>
        <v>0</v>
      </c>
      <c r="O44" s="61" t="s">
        <v>108</v>
      </c>
    </row>
    <row r="45" spans="2:15" ht="12.75">
      <c r="B45" s="60" t="s">
        <v>113</v>
      </c>
      <c r="C45" s="61" t="s">
        <v>110</v>
      </c>
      <c r="D45" s="62">
        <v>40</v>
      </c>
      <c r="E45" s="99"/>
      <c r="F45" s="99"/>
      <c r="G45" s="99"/>
      <c r="H45" s="99"/>
      <c r="I45" s="99"/>
      <c r="J45" s="99"/>
      <c r="K45" s="99"/>
      <c r="L45" s="99"/>
      <c r="M45" s="99"/>
      <c r="N45" s="98">
        <f t="shared" si="0"/>
        <v>0</v>
      </c>
      <c r="O45" s="61" t="s">
        <v>110</v>
      </c>
    </row>
    <row r="46" spans="2:15" s="65" customFormat="1" ht="12.75">
      <c r="B46" s="63" t="s">
        <v>115</v>
      </c>
      <c r="C46" s="61" t="s">
        <v>112</v>
      </c>
      <c r="D46" s="62">
        <v>41</v>
      </c>
      <c r="E46" s="99"/>
      <c r="F46" s="99"/>
      <c r="G46" s="99"/>
      <c r="H46" s="99"/>
      <c r="I46" s="99"/>
      <c r="J46" s="99"/>
      <c r="K46" s="99"/>
      <c r="L46" s="99"/>
      <c r="M46" s="99"/>
      <c r="N46" s="98">
        <f t="shared" si="0"/>
        <v>0</v>
      </c>
      <c r="O46" s="61" t="s">
        <v>112</v>
      </c>
    </row>
    <row r="47" spans="2:15" ht="12.75">
      <c r="B47" s="60" t="s">
        <v>116</v>
      </c>
      <c r="C47" s="61" t="s">
        <v>114</v>
      </c>
      <c r="D47" s="62">
        <v>42</v>
      </c>
      <c r="E47" s="99"/>
      <c r="F47" s="99"/>
      <c r="G47" s="99"/>
      <c r="H47" s="99"/>
      <c r="I47" s="99"/>
      <c r="J47" s="99"/>
      <c r="K47" s="99"/>
      <c r="L47" s="99"/>
      <c r="M47" s="99"/>
      <c r="N47" s="98">
        <f t="shared" si="0"/>
        <v>0</v>
      </c>
      <c r="O47" s="61" t="s">
        <v>114</v>
      </c>
    </row>
    <row r="48" spans="2:15" s="98" customFormat="1" ht="12.75">
      <c r="B48" s="94" t="s">
        <v>118</v>
      </c>
      <c r="C48" s="83" t="s">
        <v>173</v>
      </c>
      <c r="D48" s="84">
        <v>43</v>
      </c>
      <c r="E48" s="100">
        <f>SUM(E49:E63)</f>
        <v>18.166</v>
      </c>
      <c r="F48" s="100">
        <f>SUM(F49:F63)</f>
        <v>0</v>
      </c>
      <c r="G48" s="100">
        <f aca="true" t="shared" si="2" ref="G48:M48">SUM(G49:G63)</f>
        <v>922.519</v>
      </c>
      <c r="H48" s="100">
        <f t="shared" si="2"/>
        <v>0</v>
      </c>
      <c r="I48" s="100">
        <f t="shared" si="2"/>
        <v>0</v>
      </c>
      <c r="J48" s="100">
        <f t="shared" si="2"/>
        <v>0</v>
      </c>
      <c r="K48" s="100">
        <f t="shared" si="2"/>
        <v>0.127</v>
      </c>
      <c r="L48" s="100">
        <f t="shared" si="2"/>
        <v>0</v>
      </c>
      <c r="M48" s="100">
        <f t="shared" si="2"/>
        <v>0</v>
      </c>
      <c r="N48" s="98">
        <f t="shared" si="0"/>
        <v>940.6850000000001</v>
      </c>
      <c r="O48" s="83" t="s">
        <v>173</v>
      </c>
    </row>
    <row r="49" spans="2:15" ht="12.75">
      <c r="B49" s="60" t="s">
        <v>120</v>
      </c>
      <c r="C49" s="70" t="s">
        <v>117</v>
      </c>
      <c r="D49" s="62">
        <v>44</v>
      </c>
      <c r="E49" s="99"/>
      <c r="F49" s="99"/>
      <c r="G49" s="99"/>
      <c r="H49" s="99"/>
      <c r="I49" s="99"/>
      <c r="J49" s="99"/>
      <c r="K49" s="99"/>
      <c r="L49" s="99"/>
      <c r="M49" s="99"/>
      <c r="N49" s="98">
        <f t="shared" si="0"/>
        <v>0</v>
      </c>
      <c r="O49" s="70" t="s">
        <v>117</v>
      </c>
    </row>
    <row r="50" spans="2:15" ht="12.75">
      <c r="B50" s="60" t="s">
        <v>122</v>
      </c>
      <c r="C50" s="70" t="s">
        <v>119</v>
      </c>
      <c r="D50" s="62">
        <v>45</v>
      </c>
      <c r="E50" s="99"/>
      <c r="F50" s="99"/>
      <c r="G50" s="99"/>
      <c r="H50" s="99"/>
      <c r="I50" s="99"/>
      <c r="J50" s="99"/>
      <c r="K50" s="99"/>
      <c r="L50" s="99"/>
      <c r="M50" s="99"/>
      <c r="N50" s="98">
        <f t="shared" si="0"/>
        <v>0</v>
      </c>
      <c r="O50" s="70" t="s">
        <v>119</v>
      </c>
    </row>
    <row r="51" spans="2:15" ht="12.75">
      <c r="B51" s="60" t="s">
        <v>124</v>
      </c>
      <c r="C51" s="70" t="s">
        <v>121</v>
      </c>
      <c r="D51" s="62">
        <v>46</v>
      </c>
      <c r="E51" s="99"/>
      <c r="F51" s="99"/>
      <c r="G51" s="99"/>
      <c r="H51" s="99"/>
      <c r="I51" s="99"/>
      <c r="J51" s="99"/>
      <c r="K51" s="99"/>
      <c r="L51" s="99"/>
      <c r="M51" s="99"/>
      <c r="N51" s="98">
        <f t="shared" si="0"/>
        <v>0</v>
      </c>
      <c r="O51" s="70" t="s">
        <v>121</v>
      </c>
    </row>
    <row r="52" spans="2:15" ht="12.75">
      <c r="B52" s="60" t="s">
        <v>126</v>
      </c>
      <c r="C52" s="70" t="s">
        <v>123</v>
      </c>
      <c r="D52" s="62">
        <v>47</v>
      </c>
      <c r="E52" s="99"/>
      <c r="F52" s="99"/>
      <c r="G52" s="99"/>
      <c r="H52" s="99"/>
      <c r="I52" s="99"/>
      <c r="J52" s="99"/>
      <c r="K52" s="99"/>
      <c r="L52" s="99"/>
      <c r="M52" s="99"/>
      <c r="N52" s="98">
        <f t="shared" si="0"/>
        <v>0</v>
      </c>
      <c r="O52" s="70" t="s">
        <v>123</v>
      </c>
    </row>
    <row r="53" spans="2:15" ht="12.75">
      <c r="B53" s="60" t="s">
        <v>128</v>
      </c>
      <c r="C53" s="70" t="s">
        <v>125</v>
      </c>
      <c r="D53" s="62">
        <v>48</v>
      </c>
      <c r="E53" s="99"/>
      <c r="F53" s="99"/>
      <c r="G53" s="99"/>
      <c r="H53" s="99"/>
      <c r="I53" s="99"/>
      <c r="J53" s="99"/>
      <c r="K53" s="99"/>
      <c r="L53" s="99"/>
      <c r="M53" s="99"/>
      <c r="N53" s="98">
        <f t="shared" si="0"/>
        <v>0</v>
      </c>
      <c r="O53" s="70" t="s">
        <v>125</v>
      </c>
    </row>
    <row r="54" spans="2:15" ht="12.75">
      <c r="B54" s="60" t="s">
        <v>130</v>
      </c>
      <c r="C54" s="70" t="s">
        <v>127</v>
      </c>
      <c r="D54" s="62">
        <v>49</v>
      </c>
      <c r="E54" s="99"/>
      <c r="F54" s="99"/>
      <c r="G54" s="99"/>
      <c r="H54" s="99"/>
      <c r="I54" s="99"/>
      <c r="J54" s="99"/>
      <c r="K54" s="99"/>
      <c r="L54" s="99"/>
      <c r="M54" s="99"/>
      <c r="N54" s="98">
        <f t="shared" si="0"/>
        <v>0</v>
      </c>
      <c r="O54" s="70" t="s">
        <v>127</v>
      </c>
    </row>
    <row r="55" spans="2:15" ht="12.75">
      <c r="B55" s="60" t="s">
        <v>132</v>
      </c>
      <c r="C55" s="70" t="s">
        <v>129</v>
      </c>
      <c r="D55" s="62">
        <v>50</v>
      </c>
      <c r="E55" s="99"/>
      <c r="F55" s="99"/>
      <c r="G55" s="99"/>
      <c r="H55" s="99"/>
      <c r="I55" s="99"/>
      <c r="J55" s="99"/>
      <c r="K55" s="99"/>
      <c r="L55" s="99"/>
      <c r="M55" s="99"/>
      <c r="N55" s="98">
        <f t="shared" si="0"/>
        <v>0</v>
      </c>
      <c r="O55" s="70" t="s">
        <v>129</v>
      </c>
    </row>
    <row r="56" spans="2:15" ht="12.75">
      <c r="B56" s="60" t="s">
        <v>134</v>
      </c>
      <c r="C56" s="70" t="s">
        <v>131</v>
      </c>
      <c r="D56" s="62">
        <v>51</v>
      </c>
      <c r="E56" s="99"/>
      <c r="F56" s="99"/>
      <c r="G56" s="99"/>
      <c r="H56" s="99"/>
      <c r="I56" s="99"/>
      <c r="J56" s="99"/>
      <c r="K56" s="99"/>
      <c r="L56" s="99"/>
      <c r="M56" s="99"/>
      <c r="N56" s="98">
        <f t="shared" si="0"/>
        <v>0</v>
      </c>
      <c r="O56" s="70" t="s">
        <v>131</v>
      </c>
    </row>
    <row r="57" spans="2:15" ht="12.75">
      <c r="B57" s="60" t="s">
        <v>136</v>
      </c>
      <c r="C57" s="70" t="s">
        <v>133</v>
      </c>
      <c r="D57" s="62">
        <v>52</v>
      </c>
      <c r="E57" s="99"/>
      <c r="F57" s="99"/>
      <c r="G57" s="99"/>
      <c r="H57" s="99"/>
      <c r="I57" s="99"/>
      <c r="J57" s="99"/>
      <c r="K57" s="99"/>
      <c r="L57" s="99"/>
      <c r="M57" s="99"/>
      <c r="N57" s="98">
        <f t="shared" si="0"/>
        <v>0</v>
      </c>
      <c r="O57" s="70" t="s">
        <v>133</v>
      </c>
    </row>
    <row r="58" spans="2:15" ht="12.75">
      <c r="B58" s="60" t="s">
        <v>138</v>
      </c>
      <c r="C58" s="70" t="s">
        <v>135</v>
      </c>
      <c r="D58" s="62">
        <v>53</v>
      </c>
      <c r="E58" s="99"/>
      <c r="F58" s="99"/>
      <c r="G58" s="99"/>
      <c r="H58" s="99"/>
      <c r="I58" s="99"/>
      <c r="J58" s="99"/>
      <c r="K58" s="99"/>
      <c r="L58" s="99"/>
      <c r="M58" s="99"/>
      <c r="N58" s="98">
        <f t="shared" si="0"/>
        <v>0</v>
      </c>
      <c r="O58" s="70" t="s">
        <v>135</v>
      </c>
    </row>
    <row r="59" spans="2:15" ht="12.75">
      <c r="B59" s="60" t="s">
        <v>140</v>
      </c>
      <c r="C59" s="70" t="s">
        <v>137</v>
      </c>
      <c r="D59" s="62">
        <v>54</v>
      </c>
      <c r="E59" s="99">
        <v>18.166</v>
      </c>
      <c r="F59" s="99">
        <v>0</v>
      </c>
      <c r="G59" s="99">
        <v>922.519</v>
      </c>
      <c r="H59" s="99">
        <v>0</v>
      </c>
      <c r="I59" s="99">
        <v>0</v>
      </c>
      <c r="J59" s="99">
        <v>0</v>
      </c>
      <c r="K59" s="99">
        <v>0.127</v>
      </c>
      <c r="L59" s="99"/>
      <c r="M59" s="99"/>
      <c r="N59" s="98">
        <f t="shared" si="0"/>
        <v>940.6850000000001</v>
      </c>
      <c r="O59" s="70" t="s">
        <v>137</v>
      </c>
    </row>
    <row r="60" spans="2:15" ht="12.75">
      <c r="B60" s="60" t="s">
        <v>142</v>
      </c>
      <c r="C60" s="70" t="s">
        <v>139</v>
      </c>
      <c r="D60" s="62">
        <v>55</v>
      </c>
      <c r="E60" s="99"/>
      <c r="F60" s="99"/>
      <c r="G60" s="99"/>
      <c r="H60" s="99"/>
      <c r="I60" s="99"/>
      <c r="J60" s="99"/>
      <c r="K60" s="99"/>
      <c r="L60" s="99"/>
      <c r="M60" s="99"/>
      <c r="N60" s="98">
        <f t="shared" si="0"/>
        <v>0</v>
      </c>
      <c r="O60" s="70" t="s">
        <v>139</v>
      </c>
    </row>
    <row r="61" spans="2:15" ht="12.75">
      <c r="B61" s="60" t="s">
        <v>144</v>
      </c>
      <c r="C61" s="70" t="s">
        <v>141</v>
      </c>
      <c r="D61" s="62">
        <v>56</v>
      </c>
      <c r="E61" s="99"/>
      <c r="F61" s="99"/>
      <c r="G61" s="99"/>
      <c r="H61" s="99"/>
      <c r="I61" s="99"/>
      <c r="J61" s="99"/>
      <c r="K61" s="99"/>
      <c r="L61" s="99"/>
      <c r="M61" s="99"/>
      <c r="N61" s="98">
        <f t="shared" si="0"/>
        <v>0</v>
      </c>
      <c r="O61" s="70" t="s">
        <v>141</v>
      </c>
    </row>
    <row r="62" spans="2:15" ht="12.75">
      <c r="B62" s="60" t="s">
        <v>146</v>
      </c>
      <c r="C62" s="70" t="s">
        <v>143</v>
      </c>
      <c r="D62" s="62">
        <v>57</v>
      </c>
      <c r="E62" s="99"/>
      <c r="F62" s="99"/>
      <c r="G62" s="99"/>
      <c r="H62" s="99"/>
      <c r="I62" s="99"/>
      <c r="J62" s="99"/>
      <c r="K62" s="99"/>
      <c r="L62" s="99"/>
      <c r="M62" s="99"/>
      <c r="N62" s="98">
        <f t="shared" si="0"/>
        <v>0</v>
      </c>
      <c r="O62" s="70" t="s">
        <v>143</v>
      </c>
    </row>
    <row r="63" spans="2:15" ht="12.75">
      <c r="B63" s="60" t="s">
        <v>148</v>
      </c>
      <c r="C63" s="70" t="s">
        <v>145</v>
      </c>
      <c r="D63" s="62">
        <v>58</v>
      </c>
      <c r="E63" s="99"/>
      <c r="F63" s="99"/>
      <c r="G63" s="99"/>
      <c r="H63" s="99"/>
      <c r="I63" s="99"/>
      <c r="J63" s="99"/>
      <c r="K63" s="99"/>
      <c r="L63" s="99"/>
      <c r="M63" s="99"/>
      <c r="N63" s="98">
        <f t="shared" si="0"/>
        <v>0</v>
      </c>
      <c r="O63" s="70" t="s">
        <v>145</v>
      </c>
    </row>
    <row r="64" spans="2:15" ht="12.75">
      <c r="B64" s="60" t="s">
        <v>150</v>
      </c>
      <c r="C64" s="61" t="s">
        <v>147</v>
      </c>
      <c r="D64" s="62">
        <v>59</v>
      </c>
      <c r="E64" s="99">
        <v>0</v>
      </c>
      <c r="F64" s="99">
        <v>0</v>
      </c>
      <c r="G64" s="99">
        <v>1.069</v>
      </c>
      <c r="H64" s="99">
        <v>0</v>
      </c>
      <c r="I64" s="99">
        <v>0</v>
      </c>
      <c r="J64" s="99">
        <v>0</v>
      </c>
      <c r="K64" s="99">
        <v>0</v>
      </c>
      <c r="L64" s="99"/>
      <c r="M64" s="99"/>
      <c r="N64" s="98">
        <f t="shared" si="0"/>
        <v>1.069</v>
      </c>
      <c r="O64" s="61" t="s">
        <v>147</v>
      </c>
    </row>
    <row r="65" spans="2:15" ht="12.75">
      <c r="B65" s="60" t="s">
        <v>152</v>
      </c>
      <c r="C65" s="61" t="s">
        <v>149</v>
      </c>
      <c r="D65" s="62">
        <v>60</v>
      </c>
      <c r="E65" s="99"/>
      <c r="F65" s="99"/>
      <c r="G65" s="99"/>
      <c r="H65" s="99"/>
      <c r="I65" s="99"/>
      <c r="J65" s="99"/>
      <c r="K65" s="99"/>
      <c r="L65" s="99"/>
      <c r="M65" s="99"/>
      <c r="N65" s="98">
        <f t="shared" si="0"/>
        <v>0</v>
      </c>
      <c r="O65" s="61" t="s">
        <v>149</v>
      </c>
    </row>
    <row r="66" spans="2:15" s="65" customFormat="1" ht="12.75">
      <c r="B66" s="63" t="s">
        <v>154</v>
      </c>
      <c r="C66" s="61" t="s">
        <v>151</v>
      </c>
      <c r="D66" s="62">
        <v>61</v>
      </c>
      <c r="E66" s="99">
        <v>217.321</v>
      </c>
      <c r="F66" s="99">
        <v>0</v>
      </c>
      <c r="G66" s="99">
        <v>3980.315</v>
      </c>
      <c r="H66" s="99">
        <v>0</v>
      </c>
      <c r="I66" s="99">
        <v>0</v>
      </c>
      <c r="J66" s="99">
        <v>0</v>
      </c>
      <c r="K66" s="99">
        <v>9.455</v>
      </c>
      <c r="L66" s="99"/>
      <c r="M66" s="99"/>
      <c r="N66" s="98">
        <f t="shared" si="0"/>
        <v>4197.636</v>
      </c>
      <c r="O66" s="61" t="s">
        <v>151</v>
      </c>
    </row>
    <row r="67" spans="2:15" ht="12.75">
      <c r="B67" s="60" t="s">
        <v>155</v>
      </c>
      <c r="C67" s="61" t="s">
        <v>153</v>
      </c>
      <c r="D67" s="62">
        <v>62</v>
      </c>
      <c r="E67" s="99"/>
      <c r="F67" s="99"/>
      <c r="G67" s="99"/>
      <c r="H67" s="99"/>
      <c r="I67" s="99"/>
      <c r="J67" s="99"/>
      <c r="K67" s="99"/>
      <c r="L67" s="99"/>
      <c r="M67" s="99"/>
      <c r="N67" s="98">
        <f t="shared" si="0"/>
        <v>0</v>
      </c>
      <c r="O67" s="61" t="s">
        <v>153</v>
      </c>
    </row>
    <row r="68" spans="2:15" ht="12.75">
      <c r="B68" s="60" t="s">
        <v>157</v>
      </c>
      <c r="C68" s="72" t="s">
        <v>171</v>
      </c>
      <c r="D68" s="64">
        <v>63</v>
      </c>
      <c r="E68" s="101">
        <f>SUM(E69:E73)</f>
        <v>0</v>
      </c>
      <c r="F68" s="101">
        <f>SUM(F69:F73)</f>
        <v>0</v>
      </c>
      <c r="G68" s="101">
        <f aca="true" t="shared" si="3" ref="G68:M68">SUM(G69:G73)</f>
        <v>0</v>
      </c>
      <c r="H68" s="101">
        <f t="shared" si="3"/>
        <v>0</v>
      </c>
      <c r="I68" s="101">
        <f t="shared" si="3"/>
        <v>0</v>
      </c>
      <c r="J68" s="101">
        <f t="shared" si="3"/>
        <v>0</v>
      </c>
      <c r="K68" s="101">
        <f t="shared" si="3"/>
        <v>0</v>
      </c>
      <c r="L68" s="101">
        <f t="shared" si="3"/>
        <v>0</v>
      </c>
      <c r="M68" s="101">
        <f t="shared" si="3"/>
        <v>0</v>
      </c>
      <c r="N68" s="98">
        <f t="shared" si="0"/>
        <v>0</v>
      </c>
      <c r="O68" s="72" t="s">
        <v>171</v>
      </c>
    </row>
    <row r="69" spans="2:15" ht="12.75">
      <c r="B69" s="60" t="s">
        <v>159</v>
      </c>
      <c r="C69" s="70" t="s">
        <v>156</v>
      </c>
      <c r="D69" s="62">
        <v>64</v>
      </c>
      <c r="E69" s="99"/>
      <c r="F69" s="99"/>
      <c r="G69" s="99"/>
      <c r="H69" s="99"/>
      <c r="I69" s="99"/>
      <c r="J69" s="99"/>
      <c r="K69" s="99"/>
      <c r="L69" s="99"/>
      <c r="M69" s="99"/>
      <c r="N69" s="98">
        <f t="shared" si="0"/>
        <v>0</v>
      </c>
      <c r="O69" s="70" t="s">
        <v>156</v>
      </c>
    </row>
    <row r="70" spans="2:15" ht="12.75">
      <c r="B70" s="60" t="s">
        <v>161</v>
      </c>
      <c r="C70" s="71" t="s">
        <v>158</v>
      </c>
      <c r="D70" s="62">
        <v>65</v>
      </c>
      <c r="E70" s="99"/>
      <c r="F70" s="99"/>
      <c r="G70" s="99"/>
      <c r="H70" s="99"/>
      <c r="I70" s="99"/>
      <c r="J70" s="99"/>
      <c r="K70" s="99"/>
      <c r="L70" s="99"/>
      <c r="M70" s="99"/>
      <c r="N70" s="98">
        <f t="shared" si="0"/>
        <v>0</v>
      </c>
      <c r="O70" s="71" t="s">
        <v>158</v>
      </c>
    </row>
    <row r="71" spans="2:15" ht="12.75">
      <c r="B71" s="60" t="s">
        <v>163</v>
      </c>
      <c r="C71" s="71" t="s">
        <v>160</v>
      </c>
      <c r="D71" s="62">
        <v>66</v>
      </c>
      <c r="E71" s="99"/>
      <c r="F71" s="99"/>
      <c r="G71" s="99"/>
      <c r="H71" s="99"/>
      <c r="I71" s="99"/>
      <c r="J71" s="99"/>
      <c r="K71" s="99"/>
      <c r="L71" s="99"/>
      <c r="M71" s="99"/>
      <c r="N71" s="98">
        <f aca="true" t="shared" si="4" ref="N71:N76">SUM(E71:J71)</f>
        <v>0</v>
      </c>
      <c r="O71" s="71" t="s">
        <v>160</v>
      </c>
    </row>
    <row r="72" spans="2:15" ht="12.75">
      <c r="B72" s="60" t="s">
        <v>164</v>
      </c>
      <c r="C72" s="70" t="s">
        <v>162</v>
      </c>
      <c r="D72" s="62">
        <v>67</v>
      </c>
      <c r="E72" s="99"/>
      <c r="F72" s="99"/>
      <c r="G72" s="99"/>
      <c r="H72" s="99"/>
      <c r="I72" s="99"/>
      <c r="J72" s="99"/>
      <c r="K72" s="99"/>
      <c r="L72" s="99"/>
      <c r="M72" s="99"/>
      <c r="N72" s="98">
        <f t="shared" si="4"/>
        <v>0</v>
      </c>
      <c r="O72" s="70" t="s">
        <v>162</v>
      </c>
    </row>
    <row r="73" spans="3:15" ht="12.75">
      <c r="C73" s="70" t="s">
        <v>256</v>
      </c>
      <c r="D73" s="62">
        <v>68</v>
      </c>
      <c r="E73" s="99"/>
      <c r="F73" s="99"/>
      <c r="G73" s="99"/>
      <c r="H73" s="99"/>
      <c r="I73" s="99"/>
      <c r="J73" s="99"/>
      <c r="K73" s="99"/>
      <c r="L73" s="99"/>
      <c r="M73" s="99"/>
      <c r="N73" s="98">
        <f t="shared" si="4"/>
        <v>0</v>
      </c>
      <c r="O73" s="70" t="s">
        <v>256</v>
      </c>
    </row>
    <row r="74" spans="2:15" s="65" customFormat="1" ht="14.25">
      <c r="B74" s="63" t="s">
        <v>166</v>
      </c>
      <c r="C74" s="70" t="s">
        <v>165</v>
      </c>
      <c r="D74" s="62">
        <v>69</v>
      </c>
      <c r="E74" s="99">
        <v>0</v>
      </c>
      <c r="F74" s="99">
        <v>0</v>
      </c>
      <c r="G74" s="99">
        <v>23.655</v>
      </c>
      <c r="H74" s="99">
        <v>0</v>
      </c>
      <c r="I74" s="99">
        <v>0</v>
      </c>
      <c r="J74" s="99">
        <v>0</v>
      </c>
      <c r="K74" s="99">
        <v>56.259</v>
      </c>
      <c r="L74" s="99"/>
      <c r="M74" s="99"/>
      <c r="N74" s="98">
        <f t="shared" si="4"/>
        <v>23.655</v>
      </c>
      <c r="O74" s="70" t="s">
        <v>165</v>
      </c>
    </row>
    <row r="75" ht="12.75">
      <c r="N75" s="98">
        <f t="shared" si="4"/>
        <v>0</v>
      </c>
    </row>
    <row r="76" spans="3:15" s="98" customFormat="1" ht="15" thickBot="1">
      <c r="C76" s="95" t="s">
        <v>172</v>
      </c>
      <c r="D76" s="96">
        <v>70</v>
      </c>
      <c r="E76" s="97">
        <f>SUM(E6:E14,E17:E41,E43:E48,E64:E68,E74)</f>
        <v>388.052</v>
      </c>
      <c r="F76" s="97">
        <f>SUM(F6:F14,F17:F41,F43:F48,F64:F68,F74)</f>
        <v>1689.708</v>
      </c>
      <c r="G76" s="97">
        <f aca="true" t="shared" si="5" ref="G76:M76">SUM(G6:G14,G17:G41,G43:G48,G64:G68,G74)</f>
        <v>31740.083885122713</v>
      </c>
      <c r="H76" s="97">
        <f t="shared" si="5"/>
        <v>2217.70411487729</v>
      </c>
      <c r="I76" s="97">
        <f t="shared" si="5"/>
        <v>210.428</v>
      </c>
      <c r="J76" s="97">
        <f t="shared" si="5"/>
        <v>0</v>
      </c>
      <c r="K76" s="97">
        <f t="shared" si="5"/>
        <v>4067.5739999999996</v>
      </c>
      <c r="L76" s="97">
        <f t="shared" si="5"/>
        <v>0</v>
      </c>
      <c r="M76" s="97">
        <f t="shared" si="5"/>
        <v>0</v>
      </c>
      <c r="N76" s="98">
        <f t="shared" si="4"/>
        <v>36245.976</v>
      </c>
      <c r="O76" s="95" t="s">
        <v>172</v>
      </c>
    </row>
    <row r="77" ht="15" thickTop="1">
      <c r="C77" s="73" t="s">
        <v>169</v>
      </c>
    </row>
    <row r="78" ht="14.25">
      <c r="C78" s="73" t="s">
        <v>168</v>
      </c>
    </row>
  </sheetData>
  <sheetProtection/>
  <mergeCells count="1">
    <mergeCell ref="E1:M1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Footer>&amp;LInternational Energy Agency&amp;CEnergy Statistics Division&amp;RAnnual Coal Mini Questionnaire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O90"/>
  <sheetViews>
    <sheetView workbookViewId="0" topLeftCell="C1">
      <pane xSplit="2" ySplit="5" topLeftCell="F5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G65" sqref="G65"/>
    </sheetView>
  </sheetViews>
  <sheetFormatPr defaultColWidth="9.140625" defaultRowHeight="12.75"/>
  <cols>
    <col min="1" max="1" width="0" style="39" hidden="1" customWidth="1"/>
    <col min="2" max="2" width="11.421875" style="39" hidden="1" customWidth="1"/>
    <col min="3" max="3" width="32.7109375" style="39" customWidth="1"/>
    <col min="4" max="4" width="3.00390625" style="39" bestFit="1" customWidth="1"/>
    <col min="5" max="9" width="14.7109375" style="39" customWidth="1"/>
    <col min="10" max="10" width="3.57421875" style="39" customWidth="1"/>
    <col min="11" max="11" width="14.7109375" style="39" customWidth="1"/>
    <col min="12" max="12" width="3.421875" style="39" customWidth="1"/>
    <col min="13" max="13" width="4.28125" style="39" customWidth="1"/>
    <col min="14" max="16384" width="9.140625" style="39" customWidth="1"/>
  </cols>
  <sheetData>
    <row r="1" spans="2:13" ht="25.5" customHeight="1">
      <c r="B1" s="48"/>
      <c r="C1" s="49" t="s">
        <v>236</v>
      </c>
      <c r="D1" s="74"/>
      <c r="E1" s="112" t="s">
        <v>176</v>
      </c>
      <c r="F1" s="112"/>
      <c r="G1" s="112"/>
      <c r="H1" s="112"/>
      <c r="I1" s="112"/>
      <c r="J1" s="112"/>
      <c r="K1" s="112"/>
      <c r="L1" s="112"/>
      <c r="M1" s="112"/>
    </row>
    <row r="2" spans="3:13" ht="12.75">
      <c r="C2" s="52"/>
      <c r="D2" s="53"/>
      <c r="E2" s="54" t="s">
        <v>269</v>
      </c>
      <c r="F2" s="54" t="s">
        <v>26</v>
      </c>
      <c r="G2" s="54" t="s">
        <v>27</v>
      </c>
      <c r="H2" s="54" t="s">
        <v>28</v>
      </c>
      <c r="I2" s="54" t="s">
        <v>29</v>
      </c>
      <c r="J2" s="54" t="s">
        <v>270</v>
      </c>
      <c r="K2" s="54" t="s">
        <v>30</v>
      </c>
      <c r="L2" s="54" t="s">
        <v>271</v>
      </c>
      <c r="M2" s="54" t="s">
        <v>272</v>
      </c>
    </row>
    <row r="3" spans="3:14" ht="90.75">
      <c r="C3" s="51" t="s">
        <v>298</v>
      </c>
      <c r="D3" s="53"/>
      <c r="E3" s="55" t="s">
        <v>268</v>
      </c>
      <c r="F3" s="55" t="s">
        <v>267</v>
      </c>
      <c r="G3" s="55" t="s">
        <v>266</v>
      </c>
      <c r="H3" s="55" t="s">
        <v>265</v>
      </c>
      <c r="I3" s="46" t="s">
        <v>264</v>
      </c>
      <c r="J3" s="46" t="s">
        <v>263</v>
      </c>
      <c r="K3" s="55" t="s">
        <v>262</v>
      </c>
      <c r="L3" s="55" t="s">
        <v>260</v>
      </c>
      <c r="M3" s="55" t="s">
        <v>261</v>
      </c>
      <c r="N3" s="102" t="s">
        <v>316</v>
      </c>
    </row>
    <row r="4" spans="3:13" ht="12.75" hidden="1">
      <c r="C4" s="56"/>
      <c r="D4" s="53"/>
      <c r="E4" s="57"/>
      <c r="F4" s="57"/>
      <c r="G4" s="57"/>
      <c r="H4" s="57"/>
      <c r="I4" s="57"/>
      <c r="J4" s="57"/>
      <c r="K4" s="77"/>
      <c r="L4" s="58"/>
      <c r="M4" s="57"/>
    </row>
    <row r="5" spans="4:13" ht="12.75">
      <c r="D5" s="40"/>
      <c r="E5" s="59" t="s">
        <v>31</v>
      </c>
      <c r="F5" s="59" t="s">
        <v>32</v>
      </c>
      <c r="G5" s="59" t="s">
        <v>33</v>
      </c>
      <c r="H5" s="59" t="s">
        <v>34</v>
      </c>
      <c r="I5" s="59" t="s">
        <v>35</v>
      </c>
      <c r="J5" s="59" t="s">
        <v>257</v>
      </c>
      <c r="K5" s="59" t="s">
        <v>258</v>
      </c>
      <c r="L5" s="59" t="s">
        <v>259</v>
      </c>
      <c r="M5" s="59" t="s">
        <v>288</v>
      </c>
    </row>
    <row r="6" spans="2:15" ht="12.75">
      <c r="B6" s="60" t="s">
        <v>36</v>
      </c>
      <c r="C6" s="61" t="s">
        <v>37</v>
      </c>
      <c r="D6" s="62">
        <v>1</v>
      </c>
      <c r="E6" s="99"/>
      <c r="F6" s="99"/>
      <c r="G6" s="99"/>
      <c r="H6" s="99"/>
      <c r="I6" s="99"/>
      <c r="J6" s="99"/>
      <c r="K6" s="99"/>
      <c r="L6" s="99"/>
      <c r="M6" s="99"/>
      <c r="N6" s="98">
        <f>SUM(E6:I6)</f>
        <v>0</v>
      </c>
      <c r="O6" s="61" t="s">
        <v>37</v>
      </c>
    </row>
    <row r="7" spans="2:15" ht="12.75">
      <c r="B7" s="60" t="s">
        <v>177</v>
      </c>
      <c r="C7" s="61" t="s">
        <v>178</v>
      </c>
      <c r="D7" s="62">
        <v>2</v>
      </c>
      <c r="E7" s="99">
        <v>0</v>
      </c>
      <c r="F7" s="99">
        <v>273.522</v>
      </c>
      <c r="G7" s="99">
        <v>0</v>
      </c>
      <c r="H7" s="99">
        <v>0</v>
      </c>
      <c r="I7" s="99">
        <v>0</v>
      </c>
      <c r="J7" s="99">
        <v>0</v>
      </c>
      <c r="K7" s="99">
        <v>40.753</v>
      </c>
      <c r="L7" s="99"/>
      <c r="M7" s="99"/>
      <c r="N7" s="98">
        <f aca="true" t="shared" si="0" ref="N7:N70">SUM(E7:I7)</f>
        <v>273.522</v>
      </c>
      <c r="O7" s="61" t="s">
        <v>178</v>
      </c>
    </row>
    <row r="8" spans="2:15" ht="12.75">
      <c r="B8" s="60" t="s">
        <v>179</v>
      </c>
      <c r="C8" s="61" t="s">
        <v>180</v>
      </c>
      <c r="D8" s="62">
        <v>3</v>
      </c>
      <c r="E8" s="99">
        <v>0.099</v>
      </c>
      <c r="F8" s="99">
        <v>339.485</v>
      </c>
      <c r="G8" s="99">
        <v>9.67</v>
      </c>
      <c r="H8" s="99">
        <v>0</v>
      </c>
      <c r="I8" s="99">
        <v>0.296</v>
      </c>
      <c r="J8" s="99">
        <v>0</v>
      </c>
      <c r="K8" s="99">
        <v>0</v>
      </c>
      <c r="L8" s="99"/>
      <c r="M8" s="99"/>
      <c r="N8" s="98">
        <f t="shared" si="0"/>
        <v>349.55</v>
      </c>
      <c r="O8" s="61" t="s">
        <v>180</v>
      </c>
    </row>
    <row r="9" spans="2:15" ht="12.75">
      <c r="B9" s="60" t="s">
        <v>38</v>
      </c>
      <c r="C9" s="61" t="s">
        <v>39</v>
      </c>
      <c r="D9" s="62">
        <v>4</v>
      </c>
      <c r="E9" s="99">
        <v>0</v>
      </c>
      <c r="F9" s="99">
        <v>0</v>
      </c>
      <c r="G9" s="99">
        <v>0</v>
      </c>
      <c r="H9" s="99">
        <v>0</v>
      </c>
      <c r="I9" s="99">
        <v>1.08</v>
      </c>
      <c r="J9" s="99">
        <v>0</v>
      </c>
      <c r="K9" s="99">
        <v>0</v>
      </c>
      <c r="L9" s="99"/>
      <c r="M9" s="99"/>
      <c r="N9" s="98">
        <f t="shared" si="0"/>
        <v>1.08</v>
      </c>
      <c r="O9" s="61" t="s">
        <v>39</v>
      </c>
    </row>
    <row r="10" spans="2:15" ht="12.75">
      <c r="B10" s="60" t="s">
        <v>40</v>
      </c>
      <c r="C10" s="61" t="s">
        <v>41</v>
      </c>
      <c r="D10" s="62">
        <v>5</v>
      </c>
      <c r="E10" s="99">
        <v>0</v>
      </c>
      <c r="F10" s="99">
        <v>33.072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/>
      <c r="N10" s="98">
        <f t="shared" si="0"/>
        <v>33.072</v>
      </c>
      <c r="O10" s="61" t="s">
        <v>41</v>
      </c>
    </row>
    <row r="11" spans="2:15" ht="12.75">
      <c r="B11" s="60" t="s">
        <v>42</v>
      </c>
      <c r="C11" s="61" t="s">
        <v>43</v>
      </c>
      <c r="D11" s="62">
        <v>6</v>
      </c>
      <c r="E11" s="99">
        <v>0</v>
      </c>
      <c r="F11" s="99">
        <v>1758.975</v>
      </c>
      <c r="G11" s="99">
        <v>399.816</v>
      </c>
      <c r="H11" s="99">
        <v>0</v>
      </c>
      <c r="I11" s="99">
        <v>7.679</v>
      </c>
      <c r="J11" s="99">
        <v>0</v>
      </c>
      <c r="K11" s="99">
        <v>0</v>
      </c>
      <c r="L11" s="99"/>
      <c r="M11" s="99"/>
      <c r="N11" s="98">
        <f t="shared" si="0"/>
        <v>2166.47</v>
      </c>
      <c r="O11" s="61" t="s">
        <v>43</v>
      </c>
    </row>
    <row r="12" spans="2:15" ht="12.75">
      <c r="B12" s="60" t="s">
        <v>181</v>
      </c>
      <c r="C12" s="70" t="s">
        <v>182</v>
      </c>
      <c r="D12" s="62">
        <v>7</v>
      </c>
      <c r="E12" s="99">
        <v>0</v>
      </c>
      <c r="F12" s="99">
        <v>4337.226</v>
      </c>
      <c r="G12" s="99">
        <v>193.462</v>
      </c>
      <c r="H12" s="99">
        <v>0</v>
      </c>
      <c r="I12" s="99">
        <v>2.873</v>
      </c>
      <c r="J12" s="99">
        <v>0</v>
      </c>
      <c r="K12" s="99">
        <v>0</v>
      </c>
      <c r="L12" s="99"/>
      <c r="M12" s="99"/>
      <c r="N12" s="98">
        <f t="shared" si="0"/>
        <v>4533.561</v>
      </c>
      <c r="O12" s="70" t="s">
        <v>182</v>
      </c>
    </row>
    <row r="13" spans="2:15" ht="12.75">
      <c r="B13" s="60" t="s">
        <v>44</v>
      </c>
      <c r="C13" s="61" t="s">
        <v>45</v>
      </c>
      <c r="D13" s="62">
        <v>8</v>
      </c>
      <c r="E13" s="99">
        <v>0</v>
      </c>
      <c r="F13" s="99">
        <v>596.476</v>
      </c>
      <c r="G13" s="99">
        <v>81.979</v>
      </c>
      <c r="H13" s="99">
        <v>0</v>
      </c>
      <c r="I13" s="99">
        <v>0</v>
      </c>
      <c r="J13" s="99">
        <v>0</v>
      </c>
      <c r="K13" s="99">
        <v>0</v>
      </c>
      <c r="L13" s="99"/>
      <c r="M13" s="99"/>
      <c r="N13" s="98">
        <f t="shared" si="0"/>
        <v>678.455</v>
      </c>
      <c r="O13" s="61" t="s">
        <v>45</v>
      </c>
    </row>
    <row r="14" spans="2:15" ht="12.75">
      <c r="B14" s="60" t="s">
        <v>46</v>
      </c>
      <c r="C14" s="61" t="s">
        <v>183</v>
      </c>
      <c r="D14" s="62">
        <v>9</v>
      </c>
      <c r="E14" s="99">
        <v>149.503</v>
      </c>
      <c r="F14" s="99">
        <v>4557.303</v>
      </c>
      <c r="G14" s="99">
        <v>10885.808</v>
      </c>
      <c r="H14" s="99">
        <v>4296.255</v>
      </c>
      <c r="I14" s="99">
        <v>0.312</v>
      </c>
      <c r="J14" s="99">
        <v>0</v>
      </c>
      <c r="K14" s="99">
        <v>840.099</v>
      </c>
      <c r="L14" s="99"/>
      <c r="M14" s="99"/>
      <c r="N14" s="98">
        <f t="shared" si="0"/>
        <v>19889.181000000004</v>
      </c>
      <c r="O14" s="61" t="s">
        <v>183</v>
      </c>
    </row>
    <row r="15" spans="2:15" ht="12.75">
      <c r="B15" s="60" t="s">
        <v>184</v>
      </c>
      <c r="C15" s="61" t="s">
        <v>185</v>
      </c>
      <c r="D15" s="62">
        <v>10</v>
      </c>
      <c r="E15" s="99">
        <v>0.476</v>
      </c>
      <c r="F15" s="99">
        <v>0</v>
      </c>
      <c r="G15" s="99">
        <v>0.635</v>
      </c>
      <c r="H15" s="99">
        <v>0</v>
      </c>
      <c r="I15" s="99">
        <v>0</v>
      </c>
      <c r="J15" s="99">
        <v>0</v>
      </c>
      <c r="K15" s="99">
        <v>0</v>
      </c>
      <c r="L15" s="99"/>
      <c r="M15" s="99"/>
      <c r="N15" s="98">
        <f t="shared" si="0"/>
        <v>1.111</v>
      </c>
      <c r="O15" s="61" t="s">
        <v>185</v>
      </c>
    </row>
    <row r="16" spans="2:15" ht="12.75">
      <c r="B16" s="60" t="s">
        <v>48</v>
      </c>
      <c r="C16" s="61" t="s">
        <v>49</v>
      </c>
      <c r="D16" s="62">
        <v>11</v>
      </c>
      <c r="E16" s="99">
        <v>1.059</v>
      </c>
      <c r="F16" s="99">
        <v>0</v>
      </c>
      <c r="G16" s="99">
        <v>1.949</v>
      </c>
      <c r="H16" s="99">
        <v>0</v>
      </c>
      <c r="I16" s="99">
        <v>0</v>
      </c>
      <c r="J16" s="99">
        <v>0</v>
      </c>
      <c r="K16" s="99">
        <v>98.069</v>
      </c>
      <c r="L16" s="99"/>
      <c r="M16" s="99"/>
      <c r="N16" s="98">
        <f t="shared" si="0"/>
        <v>3.008</v>
      </c>
      <c r="O16" s="61" t="s">
        <v>49</v>
      </c>
    </row>
    <row r="17" spans="2:15" ht="12.75">
      <c r="B17" s="60" t="s">
        <v>52</v>
      </c>
      <c r="C17" s="38" t="s">
        <v>53</v>
      </c>
      <c r="D17" s="62">
        <v>12</v>
      </c>
      <c r="E17" s="100">
        <f>E19+E55</f>
        <v>0</v>
      </c>
      <c r="F17" s="100">
        <f aca="true" t="shared" si="1" ref="F17:M17">F19+F55</f>
        <v>59.731</v>
      </c>
      <c r="G17" s="100">
        <f t="shared" si="1"/>
        <v>0</v>
      </c>
      <c r="H17" s="100">
        <f t="shared" si="1"/>
        <v>0</v>
      </c>
      <c r="I17" s="100">
        <f t="shared" si="1"/>
        <v>0</v>
      </c>
      <c r="J17" s="100">
        <f t="shared" si="1"/>
        <v>0</v>
      </c>
      <c r="K17" s="100">
        <f t="shared" si="1"/>
        <v>0</v>
      </c>
      <c r="L17" s="100">
        <f t="shared" si="1"/>
        <v>0</v>
      </c>
      <c r="M17" s="100">
        <f t="shared" si="1"/>
        <v>0</v>
      </c>
      <c r="N17" s="98">
        <f t="shared" si="0"/>
        <v>59.731</v>
      </c>
      <c r="O17" s="38" t="s">
        <v>53</v>
      </c>
    </row>
    <row r="18" spans="2:15" ht="12.75">
      <c r="B18" s="60" t="s">
        <v>186</v>
      </c>
      <c r="C18" s="71" t="s">
        <v>187</v>
      </c>
      <c r="D18" s="62">
        <v>13</v>
      </c>
      <c r="E18" s="99"/>
      <c r="F18" s="99"/>
      <c r="G18" s="99"/>
      <c r="H18" s="99"/>
      <c r="I18" s="99"/>
      <c r="J18" s="99"/>
      <c r="K18" s="99"/>
      <c r="L18" s="99"/>
      <c r="M18" s="99"/>
      <c r="N18" s="98">
        <f t="shared" si="0"/>
        <v>0</v>
      </c>
      <c r="O18" s="71" t="s">
        <v>187</v>
      </c>
    </row>
    <row r="19" spans="2:15" ht="12.75">
      <c r="B19" s="60" t="s">
        <v>54</v>
      </c>
      <c r="C19" s="61" t="s">
        <v>55</v>
      </c>
      <c r="D19" s="62">
        <v>14</v>
      </c>
      <c r="E19" s="99"/>
      <c r="F19" s="99"/>
      <c r="G19" s="99"/>
      <c r="H19" s="99"/>
      <c r="I19" s="99"/>
      <c r="J19" s="99"/>
      <c r="K19" s="99"/>
      <c r="L19" s="99"/>
      <c r="M19" s="99"/>
      <c r="N19" s="98">
        <f t="shared" si="0"/>
        <v>0</v>
      </c>
      <c r="O19" s="61" t="s">
        <v>55</v>
      </c>
    </row>
    <row r="20" spans="2:15" ht="12.75">
      <c r="B20" s="60" t="s">
        <v>56</v>
      </c>
      <c r="C20" s="61" t="s">
        <v>188</v>
      </c>
      <c r="D20" s="62">
        <v>15</v>
      </c>
      <c r="E20" s="99">
        <v>0</v>
      </c>
      <c r="F20" s="99">
        <v>0</v>
      </c>
      <c r="G20" s="99">
        <v>383.389</v>
      </c>
      <c r="H20" s="99">
        <v>0</v>
      </c>
      <c r="I20" s="99">
        <v>0</v>
      </c>
      <c r="J20" s="99">
        <v>0</v>
      </c>
      <c r="K20" s="99">
        <v>0</v>
      </c>
      <c r="L20" s="99"/>
      <c r="M20" s="99"/>
      <c r="N20" s="98">
        <f t="shared" si="0"/>
        <v>383.389</v>
      </c>
      <c r="O20" s="61" t="s">
        <v>188</v>
      </c>
    </row>
    <row r="21" spans="2:15" ht="12.75">
      <c r="B21" s="60" t="s">
        <v>189</v>
      </c>
      <c r="C21" s="61" t="s">
        <v>190</v>
      </c>
      <c r="D21" s="62">
        <v>16</v>
      </c>
      <c r="E21" s="99">
        <v>0</v>
      </c>
      <c r="F21" s="99">
        <v>715.38</v>
      </c>
      <c r="G21" s="99">
        <v>0</v>
      </c>
      <c r="H21" s="99">
        <v>0</v>
      </c>
      <c r="I21" s="99">
        <v>8.776</v>
      </c>
      <c r="J21" s="99">
        <v>0</v>
      </c>
      <c r="K21" s="99">
        <v>0</v>
      </c>
      <c r="L21" s="99"/>
      <c r="M21" s="99"/>
      <c r="N21" s="98">
        <f t="shared" si="0"/>
        <v>724.156</v>
      </c>
      <c r="O21" s="61" t="s">
        <v>190</v>
      </c>
    </row>
    <row r="22" spans="2:15" ht="12.75">
      <c r="B22" s="60" t="s">
        <v>58</v>
      </c>
      <c r="C22" s="61" t="s">
        <v>191</v>
      </c>
      <c r="D22" s="62">
        <v>17</v>
      </c>
      <c r="E22" s="99">
        <v>0</v>
      </c>
      <c r="F22" s="99">
        <v>331.959</v>
      </c>
      <c r="G22" s="99">
        <v>397.225</v>
      </c>
      <c r="H22" s="99">
        <v>0</v>
      </c>
      <c r="I22" s="99">
        <v>0</v>
      </c>
      <c r="J22" s="99">
        <v>0</v>
      </c>
      <c r="K22" s="99">
        <v>0</v>
      </c>
      <c r="L22" s="99"/>
      <c r="M22" s="99"/>
      <c r="N22" s="98">
        <f t="shared" si="0"/>
        <v>729.184</v>
      </c>
      <c r="O22" s="61" t="s">
        <v>191</v>
      </c>
    </row>
    <row r="23" spans="2:15" ht="12.75">
      <c r="B23" s="60" t="s">
        <v>60</v>
      </c>
      <c r="C23" s="61" t="s">
        <v>25</v>
      </c>
      <c r="D23" s="62">
        <v>18</v>
      </c>
      <c r="E23" s="99">
        <v>0.009</v>
      </c>
      <c r="F23" s="99">
        <v>1410.708</v>
      </c>
      <c r="G23" s="99">
        <v>214.5</v>
      </c>
      <c r="H23" s="99">
        <v>0</v>
      </c>
      <c r="I23" s="99">
        <v>0</v>
      </c>
      <c r="J23" s="99">
        <v>0</v>
      </c>
      <c r="K23" s="99">
        <v>0</v>
      </c>
      <c r="L23" s="99"/>
      <c r="M23" s="99"/>
      <c r="N23" s="98">
        <f t="shared" si="0"/>
        <v>1625.217</v>
      </c>
      <c r="O23" s="61" t="s">
        <v>25</v>
      </c>
    </row>
    <row r="24" spans="2:15" ht="12.75">
      <c r="B24" s="60" t="s">
        <v>62</v>
      </c>
      <c r="C24" s="70" t="s">
        <v>192</v>
      </c>
      <c r="D24" s="62">
        <v>19</v>
      </c>
      <c r="E24" s="99">
        <v>0</v>
      </c>
      <c r="F24" s="99">
        <v>1022.113</v>
      </c>
      <c r="G24" s="99">
        <v>626.998</v>
      </c>
      <c r="H24" s="99">
        <v>0</v>
      </c>
      <c r="I24" s="99">
        <v>0.928</v>
      </c>
      <c r="J24" s="99">
        <v>0</v>
      </c>
      <c r="K24" s="99">
        <v>0.06</v>
      </c>
      <c r="L24" s="99"/>
      <c r="M24" s="99"/>
      <c r="N24" s="98">
        <f t="shared" si="0"/>
        <v>1650.0390000000002</v>
      </c>
      <c r="O24" s="70" t="s">
        <v>192</v>
      </c>
    </row>
    <row r="25" spans="2:15" ht="12.75">
      <c r="B25" s="60" t="s">
        <v>64</v>
      </c>
      <c r="C25" s="61" t="s">
        <v>193</v>
      </c>
      <c r="D25" s="62">
        <v>20</v>
      </c>
      <c r="E25" s="99">
        <v>0</v>
      </c>
      <c r="F25" s="99">
        <v>0</v>
      </c>
      <c r="G25" s="99">
        <v>0</v>
      </c>
      <c r="H25" s="99">
        <v>0</v>
      </c>
      <c r="I25" s="99">
        <v>0.144</v>
      </c>
      <c r="J25" s="99">
        <v>0</v>
      </c>
      <c r="K25" s="99">
        <v>0</v>
      </c>
      <c r="L25" s="99"/>
      <c r="M25" s="99"/>
      <c r="N25" s="98">
        <f t="shared" si="0"/>
        <v>0.144</v>
      </c>
      <c r="O25" s="61" t="s">
        <v>193</v>
      </c>
    </row>
    <row r="26" spans="2:15" ht="12.75">
      <c r="B26" s="60" t="s">
        <v>194</v>
      </c>
      <c r="C26" s="61" t="s">
        <v>195</v>
      </c>
      <c r="D26" s="62">
        <v>21</v>
      </c>
      <c r="E26" s="99">
        <v>0</v>
      </c>
      <c r="F26" s="99">
        <v>0</v>
      </c>
      <c r="G26" s="99">
        <v>0</v>
      </c>
      <c r="H26" s="99">
        <v>0</v>
      </c>
      <c r="I26" s="99">
        <v>0.046</v>
      </c>
      <c r="J26" s="99">
        <v>0</v>
      </c>
      <c r="K26" s="99">
        <v>0</v>
      </c>
      <c r="L26" s="99"/>
      <c r="M26" s="99"/>
      <c r="N26" s="98">
        <f t="shared" si="0"/>
        <v>0.046</v>
      </c>
      <c r="O26" s="61" t="s">
        <v>195</v>
      </c>
    </row>
    <row r="27" spans="2:15" ht="12.75">
      <c r="B27" s="60" t="s">
        <v>66</v>
      </c>
      <c r="C27" s="61" t="s">
        <v>67</v>
      </c>
      <c r="D27" s="62">
        <v>22</v>
      </c>
      <c r="E27" s="99">
        <v>0</v>
      </c>
      <c r="F27" s="99">
        <v>76.656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/>
      <c r="M27" s="99"/>
      <c r="N27" s="98">
        <f t="shared" si="0"/>
        <v>76.656</v>
      </c>
      <c r="O27" s="61" t="s">
        <v>67</v>
      </c>
    </row>
    <row r="28" spans="2:15" ht="12.75">
      <c r="B28" s="60" t="s">
        <v>68</v>
      </c>
      <c r="C28" s="61" t="s">
        <v>69</v>
      </c>
      <c r="D28" s="62">
        <v>23</v>
      </c>
      <c r="E28" s="99">
        <v>0</v>
      </c>
      <c r="F28" s="99">
        <v>21.303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/>
      <c r="M28" s="99"/>
      <c r="N28" s="98">
        <f t="shared" si="0"/>
        <v>21.303</v>
      </c>
      <c r="O28" s="61" t="s">
        <v>69</v>
      </c>
    </row>
    <row r="29" spans="2:15" ht="12.75">
      <c r="B29" s="60" t="s">
        <v>196</v>
      </c>
      <c r="C29" s="61" t="s">
        <v>197</v>
      </c>
      <c r="D29" s="62">
        <v>24</v>
      </c>
      <c r="E29" s="99">
        <v>0</v>
      </c>
      <c r="F29" s="99">
        <v>980.921</v>
      </c>
      <c r="G29" s="99">
        <v>77.941</v>
      </c>
      <c r="H29" s="99">
        <v>0</v>
      </c>
      <c r="I29" s="99">
        <v>0.623</v>
      </c>
      <c r="J29" s="99">
        <v>0</v>
      </c>
      <c r="K29" s="99">
        <v>0.1</v>
      </c>
      <c r="L29" s="99"/>
      <c r="M29" s="99"/>
      <c r="N29" s="98">
        <f t="shared" si="0"/>
        <v>1059.4850000000001</v>
      </c>
      <c r="O29" s="61" t="s">
        <v>197</v>
      </c>
    </row>
    <row r="30" spans="2:15" ht="12.75">
      <c r="B30" s="60" t="s">
        <v>70</v>
      </c>
      <c r="C30" s="61" t="s">
        <v>71</v>
      </c>
      <c r="D30" s="62">
        <v>25</v>
      </c>
      <c r="E30" s="99">
        <v>0</v>
      </c>
      <c r="F30" s="99">
        <v>0</v>
      </c>
      <c r="G30" s="99">
        <v>0</v>
      </c>
      <c r="H30" s="99">
        <v>0</v>
      </c>
      <c r="I30" s="99">
        <v>7.809</v>
      </c>
      <c r="J30" s="99">
        <v>0</v>
      </c>
      <c r="K30" s="99">
        <v>0</v>
      </c>
      <c r="L30" s="99"/>
      <c r="M30" s="99"/>
      <c r="N30" s="98">
        <f t="shared" si="0"/>
        <v>7.809</v>
      </c>
      <c r="O30" s="61" t="s">
        <v>71</v>
      </c>
    </row>
    <row r="31" spans="2:15" ht="12.75">
      <c r="B31" s="60" t="s">
        <v>72</v>
      </c>
      <c r="C31" s="61" t="s">
        <v>198</v>
      </c>
      <c r="D31" s="62">
        <v>26</v>
      </c>
      <c r="E31" s="99"/>
      <c r="F31" s="99"/>
      <c r="G31" s="99"/>
      <c r="H31" s="99"/>
      <c r="I31" s="99"/>
      <c r="J31" s="99"/>
      <c r="K31" s="99"/>
      <c r="L31" s="99"/>
      <c r="M31" s="99"/>
      <c r="N31" s="98">
        <f t="shared" si="0"/>
        <v>0</v>
      </c>
      <c r="O31" s="61" t="s">
        <v>198</v>
      </c>
    </row>
    <row r="32" spans="2:15" ht="12.75">
      <c r="B32" s="60" t="s">
        <v>74</v>
      </c>
      <c r="C32" s="61" t="s">
        <v>75</v>
      </c>
      <c r="D32" s="62">
        <v>27</v>
      </c>
      <c r="E32" s="99">
        <v>0</v>
      </c>
      <c r="F32" s="99">
        <v>0</v>
      </c>
      <c r="G32" s="99">
        <v>0</v>
      </c>
      <c r="H32" s="99">
        <v>0</v>
      </c>
      <c r="I32" s="99">
        <v>0.044</v>
      </c>
      <c r="J32" s="99">
        <v>0</v>
      </c>
      <c r="K32" s="99">
        <v>0</v>
      </c>
      <c r="L32" s="99"/>
      <c r="M32" s="99"/>
      <c r="N32" s="98">
        <f t="shared" si="0"/>
        <v>0.044</v>
      </c>
      <c r="O32" s="61" t="s">
        <v>75</v>
      </c>
    </row>
    <row r="33" spans="2:15" ht="12.75">
      <c r="B33" s="60" t="s">
        <v>76</v>
      </c>
      <c r="C33" s="61" t="s">
        <v>199</v>
      </c>
      <c r="D33" s="62">
        <v>28</v>
      </c>
      <c r="E33" s="99">
        <v>0</v>
      </c>
      <c r="F33" s="99">
        <v>3279.659</v>
      </c>
      <c r="G33" s="99">
        <v>0</v>
      </c>
      <c r="H33" s="99">
        <v>0</v>
      </c>
      <c r="I33" s="99">
        <v>3.032</v>
      </c>
      <c r="J33" s="99">
        <v>0</v>
      </c>
      <c r="K33" s="99">
        <v>0</v>
      </c>
      <c r="L33" s="99"/>
      <c r="M33" s="99"/>
      <c r="N33" s="98">
        <f t="shared" si="0"/>
        <v>3282.6910000000003</v>
      </c>
      <c r="O33" s="61" t="s">
        <v>199</v>
      </c>
    </row>
    <row r="34" spans="2:15" ht="12.75">
      <c r="B34" s="60" t="s">
        <v>78</v>
      </c>
      <c r="C34" s="71" t="s">
        <v>200</v>
      </c>
      <c r="D34" s="62">
        <v>29</v>
      </c>
      <c r="E34" s="99">
        <v>0</v>
      </c>
      <c r="F34" s="99">
        <v>328.059</v>
      </c>
      <c r="G34" s="99">
        <v>4.211</v>
      </c>
      <c r="H34" s="99">
        <v>0</v>
      </c>
      <c r="I34" s="99">
        <v>0.071</v>
      </c>
      <c r="J34" s="99">
        <v>0</v>
      </c>
      <c r="K34" s="99">
        <v>0.001</v>
      </c>
      <c r="L34" s="99"/>
      <c r="M34" s="99"/>
      <c r="N34" s="98">
        <f t="shared" si="0"/>
        <v>332.34100000000007</v>
      </c>
      <c r="O34" s="71" t="s">
        <v>200</v>
      </c>
    </row>
    <row r="35" spans="2:15" ht="12.75">
      <c r="B35" s="60" t="s">
        <v>201</v>
      </c>
      <c r="C35" s="70" t="s">
        <v>202</v>
      </c>
      <c r="D35" s="62">
        <v>30</v>
      </c>
      <c r="E35" s="99">
        <v>1.126</v>
      </c>
      <c r="F35" s="99">
        <v>145.208</v>
      </c>
      <c r="G35" s="99">
        <v>81</v>
      </c>
      <c r="H35" s="99">
        <v>341</v>
      </c>
      <c r="I35" s="99">
        <v>0</v>
      </c>
      <c r="J35" s="99">
        <v>0</v>
      </c>
      <c r="K35" s="99">
        <v>0.024</v>
      </c>
      <c r="L35" s="99"/>
      <c r="M35" s="99"/>
      <c r="N35" s="98">
        <f t="shared" si="0"/>
        <v>568.3340000000001</v>
      </c>
      <c r="O35" s="70" t="s">
        <v>202</v>
      </c>
    </row>
    <row r="36" spans="2:15" ht="12.75">
      <c r="B36" s="60" t="s">
        <v>82</v>
      </c>
      <c r="C36" s="70" t="s">
        <v>83</v>
      </c>
      <c r="D36" s="62">
        <v>31</v>
      </c>
      <c r="E36" s="99"/>
      <c r="F36" s="99"/>
      <c r="G36" s="99"/>
      <c r="H36" s="99"/>
      <c r="I36" s="99"/>
      <c r="J36" s="99"/>
      <c r="K36" s="99"/>
      <c r="L36" s="99"/>
      <c r="M36" s="99"/>
      <c r="N36" s="98">
        <f t="shared" si="0"/>
        <v>0</v>
      </c>
      <c r="O36" s="70" t="s">
        <v>83</v>
      </c>
    </row>
    <row r="37" spans="2:15" ht="12.75">
      <c r="B37" s="60" t="s">
        <v>80</v>
      </c>
      <c r="C37" s="61" t="s">
        <v>81</v>
      </c>
      <c r="D37" s="62">
        <v>32</v>
      </c>
      <c r="E37" s="99"/>
      <c r="F37" s="99"/>
      <c r="G37" s="99"/>
      <c r="H37" s="99"/>
      <c r="I37" s="99"/>
      <c r="J37" s="99"/>
      <c r="K37" s="99"/>
      <c r="L37" s="99"/>
      <c r="M37" s="99"/>
      <c r="N37" s="98">
        <f t="shared" si="0"/>
        <v>0</v>
      </c>
      <c r="O37" s="61" t="s">
        <v>81</v>
      </c>
    </row>
    <row r="38" spans="2:15" ht="12.75">
      <c r="B38" s="60" t="s">
        <v>203</v>
      </c>
      <c r="C38" s="61" t="s">
        <v>204</v>
      </c>
      <c r="D38" s="62">
        <v>33</v>
      </c>
      <c r="E38" s="99">
        <v>0</v>
      </c>
      <c r="F38" s="99">
        <v>0.037</v>
      </c>
      <c r="G38" s="99">
        <v>0</v>
      </c>
      <c r="H38" s="99">
        <v>0</v>
      </c>
      <c r="I38" s="99">
        <v>0</v>
      </c>
      <c r="J38" s="99">
        <v>0</v>
      </c>
      <c r="K38" s="99">
        <v>0.006</v>
      </c>
      <c r="L38" s="99"/>
      <c r="M38" s="99"/>
      <c r="N38" s="98">
        <f t="shared" si="0"/>
        <v>0.037</v>
      </c>
      <c r="O38" s="61" t="s">
        <v>204</v>
      </c>
    </row>
    <row r="39" spans="2:15" ht="12.75">
      <c r="B39" s="60" t="s">
        <v>205</v>
      </c>
      <c r="C39" s="61" t="s">
        <v>206</v>
      </c>
      <c r="D39" s="62">
        <v>34</v>
      </c>
      <c r="E39" s="99"/>
      <c r="F39" s="99"/>
      <c r="G39" s="99"/>
      <c r="H39" s="99"/>
      <c r="I39" s="99"/>
      <c r="J39" s="99"/>
      <c r="K39" s="99"/>
      <c r="L39" s="99"/>
      <c r="M39" s="99"/>
      <c r="N39" s="98">
        <f t="shared" si="0"/>
        <v>0</v>
      </c>
      <c r="O39" s="61" t="s">
        <v>206</v>
      </c>
    </row>
    <row r="40" spans="2:15" ht="12.75">
      <c r="B40" s="60" t="s">
        <v>84</v>
      </c>
      <c r="C40" s="61" t="s">
        <v>85</v>
      </c>
      <c r="D40" s="62">
        <v>35</v>
      </c>
      <c r="E40" s="99">
        <v>46.434</v>
      </c>
      <c r="F40" s="99">
        <v>372.085</v>
      </c>
      <c r="G40" s="99">
        <v>125.967</v>
      </c>
      <c r="H40" s="99">
        <v>0</v>
      </c>
      <c r="I40" s="99">
        <v>25.017</v>
      </c>
      <c r="J40" s="99">
        <v>0</v>
      </c>
      <c r="K40" s="99">
        <v>383.544</v>
      </c>
      <c r="L40" s="99"/>
      <c r="M40" s="99"/>
      <c r="N40" s="98">
        <f t="shared" si="0"/>
        <v>569.503</v>
      </c>
      <c r="O40" s="61" t="s">
        <v>85</v>
      </c>
    </row>
    <row r="41" spans="2:15" ht="12.75">
      <c r="B41" s="60" t="s">
        <v>207</v>
      </c>
      <c r="C41" s="61" t="s">
        <v>208</v>
      </c>
      <c r="D41" s="62">
        <v>36</v>
      </c>
      <c r="E41" s="99">
        <v>0</v>
      </c>
      <c r="F41" s="99">
        <v>71.095</v>
      </c>
      <c r="G41" s="99">
        <v>208.947</v>
      </c>
      <c r="H41" s="99">
        <v>0</v>
      </c>
      <c r="I41" s="99">
        <v>0</v>
      </c>
      <c r="J41" s="99">
        <v>0</v>
      </c>
      <c r="K41" s="99">
        <v>68.186</v>
      </c>
      <c r="L41" s="99"/>
      <c r="M41" s="99"/>
      <c r="N41" s="98">
        <f t="shared" si="0"/>
        <v>280.04200000000003</v>
      </c>
      <c r="O41" s="61" t="s">
        <v>208</v>
      </c>
    </row>
    <row r="42" spans="2:15" ht="12.75">
      <c r="B42" s="60" t="s">
        <v>90</v>
      </c>
      <c r="C42" s="61" t="s">
        <v>209</v>
      </c>
      <c r="D42" s="62">
        <v>37</v>
      </c>
      <c r="E42" s="99">
        <v>10.772</v>
      </c>
      <c r="F42" s="99">
        <v>1436.321</v>
      </c>
      <c r="G42" s="99">
        <v>642.724</v>
      </c>
      <c r="H42" s="99">
        <v>0</v>
      </c>
      <c r="I42" s="99">
        <v>1.432</v>
      </c>
      <c r="J42" s="99">
        <v>0</v>
      </c>
      <c r="K42" s="99">
        <v>52.355</v>
      </c>
      <c r="L42" s="99"/>
      <c r="M42" s="99"/>
      <c r="N42" s="98">
        <f t="shared" si="0"/>
        <v>2091.249</v>
      </c>
      <c r="O42" s="61" t="s">
        <v>209</v>
      </c>
    </row>
    <row r="43" spans="2:15" ht="12.75">
      <c r="B43" s="60" t="s">
        <v>92</v>
      </c>
      <c r="C43" s="61" t="s">
        <v>210</v>
      </c>
      <c r="D43" s="62">
        <v>38</v>
      </c>
      <c r="E43" s="99"/>
      <c r="F43" s="99"/>
      <c r="G43" s="99"/>
      <c r="H43" s="99"/>
      <c r="I43" s="99"/>
      <c r="J43" s="99"/>
      <c r="K43" s="99"/>
      <c r="L43" s="99"/>
      <c r="M43" s="99"/>
      <c r="N43" s="98">
        <f t="shared" si="0"/>
        <v>0</v>
      </c>
      <c r="O43" s="61" t="s">
        <v>210</v>
      </c>
    </row>
    <row r="44" spans="2:15" ht="12.75">
      <c r="B44" s="60" t="s">
        <v>94</v>
      </c>
      <c r="C44" s="61" t="s">
        <v>211</v>
      </c>
      <c r="D44" s="62">
        <v>39</v>
      </c>
      <c r="E44" s="99">
        <v>0</v>
      </c>
      <c r="F44" s="99">
        <v>0</v>
      </c>
      <c r="G44" s="99">
        <v>0</v>
      </c>
      <c r="H44" s="99">
        <v>0</v>
      </c>
      <c r="I44" s="99">
        <v>6.052</v>
      </c>
      <c r="J44" s="99">
        <v>0</v>
      </c>
      <c r="K44" s="99">
        <v>0</v>
      </c>
      <c r="L44" s="99"/>
      <c r="M44" s="99"/>
      <c r="N44" s="98">
        <f t="shared" si="0"/>
        <v>6.052</v>
      </c>
      <c r="O44" s="61" t="s">
        <v>211</v>
      </c>
    </row>
    <row r="45" spans="2:15" ht="12.75">
      <c r="B45" s="60" t="s">
        <v>212</v>
      </c>
      <c r="C45" s="61" t="s">
        <v>213</v>
      </c>
      <c r="D45" s="62">
        <v>40</v>
      </c>
      <c r="E45" s="99"/>
      <c r="F45" s="99"/>
      <c r="G45" s="99"/>
      <c r="H45" s="99"/>
      <c r="I45" s="99"/>
      <c r="J45" s="99"/>
      <c r="K45" s="99"/>
      <c r="L45" s="99"/>
      <c r="M45" s="99"/>
      <c r="N45" s="98">
        <f t="shared" si="0"/>
        <v>0</v>
      </c>
      <c r="O45" s="61" t="s">
        <v>213</v>
      </c>
    </row>
    <row r="46" spans="2:15" ht="12.75">
      <c r="B46" s="60" t="s">
        <v>214</v>
      </c>
      <c r="C46" s="61" t="s">
        <v>215</v>
      </c>
      <c r="D46" s="62">
        <v>41</v>
      </c>
      <c r="E46" s="99">
        <v>0</v>
      </c>
      <c r="F46" s="99">
        <v>0.078</v>
      </c>
      <c r="G46" s="99">
        <v>0</v>
      </c>
      <c r="H46" s="99">
        <v>0</v>
      </c>
      <c r="I46" s="99">
        <v>0</v>
      </c>
      <c r="J46" s="99">
        <v>0</v>
      </c>
      <c r="K46" s="99">
        <v>0.2</v>
      </c>
      <c r="L46" s="99"/>
      <c r="M46" s="99"/>
      <c r="N46" s="98">
        <f t="shared" si="0"/>
        <v>0.078</v>
      </c>
      <c r="O46" s="61" t="s">
        <v>215</v>
      </c>
    </row>
    <row r="47" spans="2:15" ht="12.75">
      <c r="B47" s="60" t="s">
        <v>216</v>
      </c>
      <c r="C47" s="61" t="s">
        <v>217</v>
      </c>
      <c r="D47" s="62">
        <v>42</v>
      </c>
      <c r="E47" s="99"/>
      <c r="F47" s="99"/>
      <c r="G47" s="99"/>
      <c r="H47" s="99"/>
      <c r="I47" s="99"/>
      <c r="J47" s="99"/>
      <c r="K47" s="99"/>
      <c r="L47" s="99"/>
      <c r="M47" s="99"/>
      <c r="N47" s="98">
        <f t="shared" si="0"/>
        <v>0</v>
      </c>
      <c r="O47" s="61" t="s">
        <v>217</v>
      </c>
    </row>
    <row r="48" spans="2:15" ht="12.75">
      <c r="B48" s="60" t="s">
        <v>218</v>
      </c>
      <c r="C48" s="61" t="s">
        <v>219</v>
      </c>
      <c r="D48" s="62">
        <v>43</v>
      </c>
      <c r="E48" s="99"/>
      <c r="F48" s="99"/>
      <c r="G48" s="99"/>
      <c r="H48" s="99"/>
      <c r="I48" s="99"/>
      <c r="J48" s="99"/>
      <c r="K48" s="99"/>
      <c r="L48" s="99"/>
      <c r="M48" s="99"/>
      <c r="N48" s="98">
        <f t="shared" si="0"/>
        <v>0</v>
      </c>
      <c r="O48" s="61" t="s">
        <v>219</v>
      </c>
    </row>
    <row r="49" spans="2:15" ht="12.75">
      <c r="B49" s="60" t="s">
        <v>220</v>
      </c>
      <c r="C49" s="61" t="s">
        <v>221</v>
      </c>
      <c r="D49" s="62">
        <v>44</v>
      </c>
      <c r="E49" s="99"/>
      <c r="F49" s="99"/>
      <c r="G49" s="99"/>
      <c r="H49" s="99"/>
      <c r="I49" s="99"/>
      <c r="J49" s="99"/>
      <c r="K49" s="99"/>
      <c r="L49" s="99"/>
      <c r="M49" s="99"/>
      <c r="N49" s="98">
        <f t="shared" si="0"/>
        <v>0</v>
      </c>
      <c r="O49" s="61" t="s">
        <v>221</v>
      </c>
    </row>
    <row r="50" spans="2:15" ht="12.75">
      <c r="B50" s="60" t="s">
        <v>222</v>
      </c>
      <c r="C50" s="61" t="s">
        <v>223</v>
      </c>
      <c r="D50" s="62">
        <v>45</v>
      </c>
      <c r="E50" s="99">
        <v>0.342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/>
      <c r="M50" s="99"/>
      <c r="N50" s="98">
        <f t="shared" si="0"/>
        <v>0.342</v>
      </c>
      <c r="O50" s="61" t="s">
        <v>223</v>
      </c>
    </row>
    <row r="51" spans="2:15" ht="12.75">
      <c r="B51" s="60" t="s">
        <v>224</v>
      </c>
      <c r="C51" s="61" t="s">
        <v>225</v>
      </c>
      <c r="D51" s="62">
        <v>46</v>
      </c>
      <c r="E51" s="99">
        <v>0.011</v>
      </c>
      <c r="F51" s="99">
        <v>0</v>
      </c>
      <c r="G51" s="99">
        <v>0.029</v>
      </c>
      <c r="H51" s="99">
        <v>0</v>
      </c>
      <c r="I51" s="99">
        <v>0</v>
      </c>
      <c r="J51" s="99">
        <v>0</v>
      </c>
      <c r="K51" s="99">
        <v>0</v>
      </c>
      <c r="L51" s="99"/>
      <c r="M51" s="99"/>
      <c r="N51" s="98">
        <f t="shared" si="0"/>
        <v>0.04</v>
      </c>
      <c r="O51" s="61" t="s">
        <v>225</v>
      </c>
    </row>
    <row r="52" spans="2:15" ht="12.75">
      <c r="B52" s="60" t="s">
        <v>97</v>
      </c>
      <c r="C52" s="61" t="s">
        <v>98</v>
      </c>
      <c r="D52" s="62">
        <v>47</v>
      </c>
      <c r="E52" s="99"/>
      <c r="F52" s="99"/>
      <c r="G52" s="99"/>
      <c r="H52" s="99"/>
      <c r="I52" s="99"/>
      <c r="J52" s="99"/>
      <c r="K52" s="99"/>
      <c r="L52" s="99"/>
      <c r="M52" s="99"/>
      <c r="N52" s="98">
        <f t="shared" si="0"/>
        <v>0</v>
      </c>
      <c r="O52" s="61" t="s">
        <v>98</v>
      </c>
    </row>
    <row r="53" spans="2:15" ht="12.75">
      <c r="B53" s="60" t="s">
        <v>99</v>
      </c>
      <c r="C53" s="61" t="s">
        <v>226</v>
      </c>
      <c r="D53" s="62">
        <v>48</v>
      </c>
      <c r="E53" s="99">
        <v>0</v>
      </c>
      <c r="F53" s="99">
        <v>0</v>
      </c>
      <c r="G53" s="99">
        <v>294.312</v>
      </c>
      <c r="H53" s="99">
        <v>0</v>
      </c>
      <c r="I53" s="99">
        <v>1.963</v>
      </c>
      <c r="J53" s="99">
        <v>0</v>
      </c>
      <c r="K53" s="99">
        <v>0</v>
      </c>
      <c r="L53" s="99"/>
      <c r="M53" s="99"/>
      <c r="N53" s="98">
        <f t="shared" si="0"/>
        <v>296.27500000000003</v>
      </c>
      <c r="O53" s="61" t="s">
        <v>226</v>
      </c>
    </row>
    <row r="54" spans="2:15" ht="12.75">
      <c r="B54" s="60" t="s">
        <v>101</v>
      </c>
      <c r="C54" s="71" t="s">
        <v>102</v>
      </c>
      <c r="D54" s="62">
        <v>49</v>
      </c>
      <c r="E54" s="99">
        <v>0</v>
      </c>
      <c r="F54" s="99">
        <v>82.649</v>
      </c>
      <c r="G54" s="99">
        <v>1021.661</v>
      </c>
      <c r="H54" s="99">
        <v>0</v>
      </c>
      <c r="I54" s="99">
        <v>0</v>
      </c>
      <c r="J54" s="99">
        <v>0</v>
      </c>
      <c r="K54" s="99">
        <v>0</v>
      </c>
      <c r="L54" s="99"/>
      <c r="M54" s="99"/>
      <c r="N54" s="98">
        <f t="shared" si="0"/>
        <v>1104.31</v>
      </c>
      <c r="O54" s="71" t="s">
        <v>102</v>
      </c>
    </row>
    <row r="55" spans="2:15" ht="12.75">
      <c r="B55" s="60" t="s">
        <v>103</v>
      </c>
      <c r="C55" s="61" t="s">
        <v>104</v>
      </c>
      <c r="D55" s="62">
        <v>50</v>
      </c>
      <c r="E55" s="99">
        <v>0</v>
      </c>
      <c r="F55" s="99">
        <v>59.731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/>
      <c r="M55" s="99"/>
      <c r="N55" s="98">
        <f t="shared" si="0"/>
        <v>59.731</v>
      </c>
      <c r="O55" s="61" t="s">
        <v>104</v>
      </c>
    </row>
    <row r="56" spans="2:15" ht="12.75">
      <c r="B56" s="60" t="s">
        <v>107</v>
      </c>
      <c r="C56" s="71" t="s">
        <v>227</v>
      </c>
      <c r="D56" s="62">
        <v>51</v>
      </c>
      <c r="E56" s="99">
        <v>0</v>
      </c>
      <c r="F56" s="99">
        <v>1347.036</v>
      </c>
      <c r="G56" s="99">
        <v>276.061</v>
      </c>
      <c r="H56" s="99">
        <v>0</v>
      </c>
      <c r="I56" s="99">
        <v>8.522</v>
      </c>
      <c r="J56" s="99">
        <v>0</v>
      </c>
      <c r="K56" s="99">
        <v>0</v>
      </c>
      <c r="L56" s="99"/>
      <c r="M56" s="99"/>
      <c r="N56" s="98">
        <f t="shared" si="0"/>
        <v>1631.619</v>
      </c>
      <c r="O56" s="71" t="s">
        <v>227</v>
      </c>
    </row>
    <row r="57" spans="2:15" ht="12.75">
      <c r="B57" s="60" t="s">
        <v>109</v>
      </c>
      <c r="C57" s="71" t="s">
        <v>228</v>
      </c>
      <c r="D57" s="62">
        <v>52</v>
      </c>
      <c r="E57" s="99">
        <v>0</v>
      </c>
      <c r="F57" s="99">
        <v>469.099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/>
      <c r="M57" s="99"/>
      <c r="N57" s="98">
        <f t="shared" si="0"/>
        <v>469.099</v>
      </c>
      <c r="O57" s="71" t="s">
        <v>228</v>
      </c>
    </row>
    <row r="58" spans="2:15" ht="12.75">
      <c r="B58" s="60" t="s">
        <v>111</v>
      </c>
      <c r="C58" s="71" t="s">
        <v>229</v>
      </c>
      <c r="D58" s="62">
        <v>53</v>
      </c>
      <c r="E58" s="99">
        <v>0</v>
      </c>
      <c r="F58" s="99">
        <v>0.154</v>
      </c>
      <c r="G58" s="99">
        <v>0.282</v>
      </c>
      <c r="H58" s="99">
        <v>0</v>
      </c>
      <c r="I58" s="99">
        <v>0</v>
      </c>
      <c r="J58" s="99">
        <v>0</v>
      </c>
      <c r="K58" s="99">
        <v>0</v>
      </c>
      <c r="L58" s="99"/>
      <c r="M58" s="99"/>
      <c r="N58" s="98">
        <f t="shared" si="0"/>
        <v>0.43599999999999994</v>
      </c>
      <c r="O58" s="71" t="s">
        <v>229</v>
      </c>
    </row>
    <row r="59" spans="2:15" ht="12.75">
      <c r="B59" s="60" t="s">
        <v>230</v>
      </c>
      <c r="C59" s="71" t="s">
        <v>231</v>
      </c>
      <c r="D59" s="62">
        <v>54</v>
      </c>
      <c r="E59" s="99">
        <v>0.948</v>
      </c>
      <c r="F59" s="99">
        <v>0</v>
      </c>
      <c r="G59" s="99">
        <v>1.747</v>
      </c>
      <c r="H59" s="99">
        <v>0</v>
      </c>
      <c r="I59" s="99">
        <v>0</v>
      </c>
      <c r="J59" s="99">
        <v>0</v>
      </c>
      <c r="K59" s="99">
        <v>0.174</v>
      </c>
      <c r="L59" s="99"/>
      <c r="M59" s="99"/>
      <c r="N59" s="98">
        <f t="shared" si="0"/>
        <v>2.6950000000000003</v>
      </c>
      <c r="O59" s="71" t="s">
        <v>231</v>
      </c>
    </row>
    <row r="60" spans="2:15" ht="12.75">
      <c r="B60" s="60" t="s">
        <v>232</v>
      </c>
      <c r="C60" s="71" t="s">
        <v>233</v>
      </c>
      <c r="D60" s="62">
        <v>55</v>
      </c>
      <c r="E60" s="99">
        <v>0.141</v>
      </c>
      <c r="F60" s="99">
        <v>0</v>
      </c>
      <c r="G60" s="99">
        <v>1.024</v>
      </c>
      <c r="H60" s="99">
        <v>0</v>
      </c>
      <c r="I60" s="99">
        <v>0</v>
      </c>
      <c r="J60" s="99">
        <v>0</v>
      </c>
      <c r="K60" s="99">
        <v>0</v>
      </c>
      <c r="L60" s="99"/>
      <c r="M60" s="99"/>
      <c r="N60" s="98">
        <f t="shared" si="0"/>
        <v>1.165</v>
      </c>
      <c r="O60" s="71" t="s">
        <v>233</v>
      </c>
    </row>
    <row r="61" spans="2:15" ht="12.75">
      <c r="B61" s="60" t="s">
        <v>113</v>
      </c>
      <c r="C61" s="71" t="s">
        <v>234</v>
      </c>
      <c r="D61" s="62">
        <v>56</v>
      </c>
      <c r="E61" s="99">
        <v>0.047</v>
      </c>
      <c r="F61" s="99">
        <v>1219.643</v>
      </c>
      <c r="G61" s="99">
        <v>0</v>
      </c>
      <c r="H61" s="99">
        <v>0</v>
      </c>
      <c r="I61" s="99">
        <v>6.001</v>
      </c>
      <c r="J61" s="99">
        <v>0</v>
      </c>
      <c r="K61" s="99">
        <v>0</v>
      </c>
      <c r="L61" s="99"/>
      <c r="M61" s="99"/>
      <c r="N61" s="98">
        <f t="shared" si="0"/>
        <v>1225.691</v>
      </c>
      <c r="O61" s="71" t="s">
        <v>234</v>
      </c>
    </row>
    <row r="62" spans="2:15" ht="12.75">
      <c r="B62" s="60" t="s">
        <v>115</v>
      </c>
      <c r="C62" s="78" t="s">
        <v>292</v>
      </c>
      <c r="D62" s="62">
        <v>57</v>
      </c>
      <c r="E62" s="100">
        <f>SUM(E63:E77)</f>
        <v>0</v>
      </c>
      <c r="F62" s="100">
        <f aca="true" t="shared" si="2" ref="F62:M62">SUM(F63:F77)</f>
        <v>73.957</v>
      </c>
      <c r="G62" s="100">
        <f t="shared" si="2"/>
        <v>0</v>
      </c>
      <c r="H62" s="100">
        <f t="shared" si="2"/>
        <v>0</v>
      </c>
      <c r="I62" s="100">
        <f t="shared" si="2"/>
        <v>10.374</v>
      </c>
      <c r="J62" s="100">
        <f t="shared" si="2"/>
        <v>0</v>
      </c>
      <c r="K62" s="100">
        <f t="shared" si="2"/>
        <v>25.832</v>
      </c>
      <c r="L62" s="100">
        <f t="shared" si="2"/>
        <v>0</v>
      </c>
      <c r="M62" s="100">
        <f t="shared" si="2"/>
        <v>0</v>
      </c>
      <c r="N62" s="98">
        <f t="shared" si="0"/>
        <v>84.33099999999999</v>
      </c>
      <c r="O62" s="78" t="s">
        <v>292</v>
      </c>
    </row>
    <row r="63" spans="2:15" ht="12.75">
      <c r="B63" s="60" t="s">
        <v>116</v>
      </c>
      <c r="C63" s="70" t="s">
        <v>117</v>
      </c>
      <c r="D63" s="62">
        <v>58</v>
      </c>
      <c r="E63" s="99"/>
      <c r="F63" s="99"/>
      <c r="G63" s="99"/>
      <c r="H63" s="99"/>
      <c r="I63" s="99"/>
      <c r="J63" s="99"/>
      <c r="K63" s="99"/>
      <c r="L63" s="99"/>
      <c r="M63" s="99"/>
      <c r="N63" s="98">
        <f t="shared" si="0"/>
        <v>0</v>
      </c>
      <c r="O63" s="70" t="s">
        <v>117</v>
      </c>
    </row>
    <row r="64" spans="2:15" ht="12.75">
      <c r="B64" s="60" t="s">
        <v>118</v>
      </c>
      <c r="C64" s="70" t="s">
        <v>119</v>
      </c>
      <c r="D64" s="62">
        <v>59</v>
      </c>
      <c r="E64" s="99"/>
      <c r="F64" s="99"/>
      <c r="G64" s="99"/>
      <c r="H64" s="99"/>
      <c r="I64" s="99"/>
      <c r="J64" s="99"/>
      <c r="K64" s="99"/>
      <c r="L64" s="99"/>
      <c r="M64" s="99"/>
      <c r="N64" s="98">
        <f t="shared" si="0"/>
        <v>0</v>
      </c>
      <c r="O64" s="70" t="s">
        <v>119</v>
      </c>
    </row>
    <row r="65" spans="2:15" ht="12.75">
      <c r="B65" s="60" t="s">
        <v>120</v>
      </c>
      <c r="C65" s="70" t="s">
        <v>121</v>
      </c>
      <c r="D65" s="62">
        <v>60</v>
      </c>
      <c r="E65" s="99"/>
      <c r="F65" s="99"/>
      <c r="G65" s="99"/>
      <c r="H65" s="99"/>
      <c r="I65" s="99"/>
      <c r="J65" s="99"/>
      <c r="K65" s="99"/>
      <c r="L65" s="99"/>
      <c r="M65" s="99"/>
      <c r="N65" s="98">
        <f t="shared" si="0"/>
        <v>0</v>
      </c>
      <c r="O65" s="70" t="s">
        <v>121</v>
      </c>
    </row>
    <row r="66" spans="2:15" ht="12.75">
      <c r="B66" s="60" t="s">
        <v>122</v>
      </c>
      <c r="C66" s="70" t="s">
        <v>123</v>
      </c>
      <c r="D66" s="62">
        <v>61</v>
      </c>
      <c r="E66" s="99"/>
      <c r="F66" s="99"/>
      <c r="G66" s="99"/>
      <c r="H66" s="99"/>
      <c r="I66" s="99"/>
      <c r="J66" s="99"/>
      <c r="K66" s="99"/>
      <c r="L66" s="99"/>
      <c r="M66" s="99"/>
      <c r="N66" s="98">
        <f t="shared" si="0"/>
        <v>0</v>
      </c>
      <c r="O66" s="70" t="s">
        <v>123</v>
      </c>
    </row>
    <row r="67" spans="2:15" ht="12.75">
      <c r="B67" s="60" t="s">
        <v>124</v>
      </c>
      <c r="C67" s="70" t="s">
        <v>125</v>
      </c>
      <c r="D67" s="62">
        <v>62</v>
      </c>
      <c r="E67" s="99"/>
      <c r="F67" s="99"/>
      <c r="G67" s="99"/>
      <c r="H67" s="99"/>
      <c r="I67" s="99"/>
      <c r="J67" s="99"/>
      <c r="K67" s="99"/>
      <c r="L67" s="99"/>
      <c r="M67" s="99"/>
      <c r="N67" s="98">
        <f t="shared" si="0"/>
        <v>0</v>
      </c>
      <c r="O67" s="70" t="s">
        <v>125</v>
      </c>
    </row>
    <row r="68" spans="2:15" ht="12.75">
      <c r="B68" s="60" t="s">
        <v>126</v>
      </c>
      <c r="C68" s="70" t="s">
        <v>127</v>
      </c>
      <c r="D68" s="62">
        <v>63</v>
      </c>
      <c r="E68" s="99">
        <v>0</v>
      </c>
      <c r="F68" s="99">
        <v>0</v>
      </c>
      <c r="G68" s="99">
        <v>0</v>
      </c>
      <c r="H68" s="99">
        <v>0</v>
      </c>
      <c r="I68" s="99">
        <v>6.88</v>
      </c>
      <c r="J68" s="99">
        <v>0</v>
      </c>
      <c r="K68" s="99">
        <v>0</v>
      </c>
      <c r="L68" s="99"/>
      <c r="M68" s="99"/>
      <c r="N68" s="98">
        <f t="shared" si="0"/>
        <v>6.88</v>
      </c>
      <c r="O68" s="70" t="s">
        <v>127</v>
      </c>
    </row>
    <row r="69" spans="2:15" ht="12.75">
      <c r="B69" s="60" t="s">
        <v>128</v>
      </c>
      <c r="C69" s="70" t="s">
        <v>129</v>
      </c>
      <c r="D69" s="62">
        <v>64</v>
      </c>
      <c r="E69" s="99"/>
      <c r="F69" s="99"/>
      <c r="G69" s="99"/>
      <c r="H69" s="99"/>
      <c r="I69" s="99"/>
      <c r="J69" s="99"/>
      <c r="K69" s="99"/>
      <c r="L69" s="99"/>
      <c r="M69" s="99"/>
      <c r="N69" s="98">
        <f t="shared" si="0"/>
        <v>0</v>
      </c>
      <c r="O69" s="70" t="s">
        <v>129</v>
      </c>
    </row>
    <row r="70" spans="2:15" ht="12.75">
      <c r="B70" s="60" t="s">
        <v>130</v>
      </c>
      <c r="C70" s="70" t="s">
        <v>235</v>
      </c>
      <c r="D70" s="62">
        <v>65</v>
      </c>
      <c r="E70" s="99"/>
      <c r="F70" s="99"/>
      <c r="G70" s="99"/>
      <c r="H70" s="99"/>
      <c r="I70" s="99"/>
      <c r="J70" s="99"/>
      <c r="K70" s="99"/>
      <c r="L70" s="99"/>
      <c r="M70" s="99"/>
      <c r="N70" s="98">
        <f t="shared" si="0"/>
        <v>0</v>
      </c>
      <c r="O70" s="70" t="s">
        <v>235</v>
      </c>
    </row>
    <row r="71" spans="2:15" ht="12.75">
      <c r="B71" s="60" t="s">
        <v>132</v>
      </c>
      <c r="C71" s="70" t="s">
        <v>133</v>
      </c>
      <c r="D71" s="62">
        <v>66</v>
      </c>
      <c r="E71" s="99"/>
      <c r="F71" s="99"/>
      <c r="G71" s="99"/>
      <c r="H71" s="99"/>
      <c r="I71" s="99"/>
      <c r="J71" s="99"/>
      <c r="K71" s="99"/>
      <c r="L71" s="99"/>
      <c r="M71" s="99"/>
      <c r="N71" s="98">
        <f aca="true" t="shared" si="3" ref="N71:N88">SUM(E71:I71)</f>
        <v>0</v>
      </c>
      <c r="O71" s="70" t="s">
        <v>133</v>
      </c>
    </row>
    <row r="72" spans="2:15" ht="12.75">
      <c r="B72" s="60" t="s">
        <v>134</v>
      </c>
      <c r="C72" s="70" t="s">
        <v>135</v>
      </c>
      <c r="D72" s="62">
        <v>67</v>
      </c>
      <c r="E72" s="99"/>
      <c r="F72" s="99"/>
      <c r="G72" s="99"/>
      <c r="H72" s="99"/>
      <c r="I72" s="99"/>
      <c r="J72" s="99"/>
      <c r="K72" s="99"/>
      <c r="L72" s="99"/>
      <c r="M72" s="99"/>
      <c r="N72" s="98">
        <f t="shared" si="3"/>
        <v>0</v>
      </c>
      <c r="O72" s="70" t="s">
        <v>135</v>
      </c>
    </row>
    <row r="73" spans="2:15" ht="12.75">
      <c r="B73" s="60" t="s">
        <v>136</v>
      </c>
      <c r="C73" s="70" t="s">
        <v>137</v>
      </c>
      <c r="D73" s="62">
        <v>68</v>
      </c>
      <c r="E73" s="99">
        <v>0</v>
      </c>
      <c r="F73" s="99">
        <v>0</v>
      </c>
      <c r="G73" s="99">
        <v>0</v>
      </c>
      <c r="H73" s="99">
        <v>0</v>
      </c>
      <c r="I73" s="99">
        <v>3.494</v>
      </c>
      <c r="J73" s="99">
        <v>0</v>
      </c>
      <c r="K73" s="99">
        <v>25.832</v>
      </c>
      <c r="L73" s="99"/>
      <c r="M73" s="99"/>
      <c r="N73" s="98">
        <f t="shared" si="3"/>
        <v>3.494</v>
      </c>
      <c r="O73" s="70" t="s">
        <v>137</v>
      </c>
    </row>
    <row r="74" spans="2:15" ht="12.75">
      <c r="B74" s="60" t="s">
        <v>138</v>
      </c>
      <c r="C74" s="70" t="s">
        <v>139</v>
      </c>
      <c r="D74" s="62">
        <v>69</v>
      </c>
      <c r="E74" s="99"/>
      <c r="F74" s="99"/>
      <c r="G74" s="99"/>
      <c r="H74" s="99"/>
      <c r="I74" s="99"/>
      <c r="J74" s="99"/>
      <c r="K74" s="99"/>
      <c r="L74" s="99"/>
      <c r="M74" s="99"/>
      <c r="N74" s="98">
        <f t="shared" si="3"/>
        <v>0</v>
      </c>
      <c r="O74" s="70" t="s">
        <v>139</v>
      </c>
    </row>
    <row r="75" spans="2:15" ht="12.75">
      <c r="B75" s="60" t="s">
        <v>140</v>
      </c>
      <c r="C75" s="70" t="s">
        <v>141</v>
      </c>
      <c r="D75" s="62">
        <v>70</v>
      </c>
      <c r="E75" s="99"/>
      <c r="F75" s="99"/>
      <c r="G75" s="99"/>
      <c r="H75" s="99"/>
      <c r="I75" s="99"/>
      <c r="J75" s="99"/>
      <c r="K75" s="99"/>
      <c r="L75" s="99"/>
      <c r="M75" s="99"/>
      <c r="N75" s="98">
        <f t="shared" si="3"/>
        <v>0</v>
      </c>
      <c r="O75" s="70" t="s">
        <v>141</v>
      </c>
    </row>
    <row r="76" spans="2:15" ht="12.75">
      <c r="B76" s="60" t="s">
        <v>142</v>
      </c>
      <c r="C76" s="70" t="s">
        <v>143</v>
      </c>
      <c r="D76" s="62">
        <v>71</v>
      </c>
      <c r="E76" s="99">
        <v>0</v>
      </c>
      <c r="F76" s="99">
        <v>73.957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/>
      <c r="M76" s="99"/>
      <c r="N76" s="98">
        <f t="shared" si="3"/>
        <v>73.957</v>
      </c>
      <c r="O76" s="70" t="s">
        <v>143</v>
      </c>
    </row>
    <row r="77" spans="2:15" ht="12.75">
      <c r="B77" s="60" t="s">
        <v>144</v>
      </c>
      <c r="C77" s="70" t="s">
        <v>145</v>
      </c>
      <c r="D77" s="62">
        <v>72</v>
      </c>
      <c r="E77" s="99"/>
      <c r="F77" s="99"/>
      <c r="G77" s="99"/>
      <c r="H77" s="99"/>
      <c r="I77" s="99"/>
      <c r="J77" s="99"/>
      <c r="K77" s="99"/>
      <c r="L77" s="99"/>
      <c r="M77" s="99"/>
      <c r="N77" s="98">
        <f t="shared" si="3"/>
        <v>0</v>
      </c>
      <c r="O77" s="70" t="s">
        <v>145</v>
      </c>
    </row>
    <row r="78" spans="2:15" ht="12.75">
      <c r="B78" s="60" t="s">
        <v>146</v>
      </c>
      <c r="C78" s="71" t="s">
        <v>175</v>
      </c>
      <c r="D78" s="62">
        <v>73</v>
      </c>
      <c r="E78" s="99">
        <v>70.941</v>
      </c>
      <c r="F78" s="99">
        <v>1392.51</v>
      </c>
      <c r="G78" s="99">
        <v>1089.505</v>
      </c>
      <c r="H78" s="99">
        <v>0</v>
      </c>
      <c r="I78" s="99">
        <v>12.249</v>
      </c>
      <c r="J78" s="99">
        <v>0</v>
      </c>
      <c r="K78" s="99">
        <v>0</v>
      </c>
      <c r="L78" s="99"/>
      <c r="M78" s="99"/>
      <c r="N78" s="98">
        <f t="shared" si="3"/>
        <v>2565.205</v>
      </c>
      <c r="O78" s="71" t="s">
        <v>175</v>
      </c>
    </row>
    <row r="79" spans="2:15" ht="12.75">
      <c r="B79" s="60" t="s">
        <v>148</v>
      </c>
      <c r="C79" s="71" t="s">
        <v>236</v>
      </c>
      <c r="D79" s="62">
        <v>74</v>
      </c>
      <c r="E79" s="99"/>
      <c r="F79" s="99"/>
      <c r="G79" s="99"/>
      <c r="H79" s="99"/>
      <c r="I79" s="99"/>
      <c r="J79" s="99"/>
      <c r="K79" s="99"/>
      <c r="L79" s="99"/>
      <c r="M79" s="99"/>
      <c r="N79" s="98">
        <f t="shared" si="3"/>
        <v>0</v>
      </c>
      <c r="O79" s="71" t="s">
        <v>236</v>
      </c>
    </row>
    <row r="80" spans="2:15" ht="12.75">
      <c r="B80" s="60" t="s">
        <v>154</v>
      </c>
      <c r="C80" s="72" t="s">
        <v>171</v>
      </c>
      <c r="D80" s="62">
        <v>75</v>
      </c>
      <c r="E80" s="100">
        <f>SUM(E81:E85)</f>
        <v>0.031</v>
      </c>
      <c r="F80" s="100">
        <f aca="true" t="shared" si="4" ref="F80:M80">SUM(F81:F85)</f>
        <v>624.075</v>
      </c>
      <c r="G80" s="100">
        <f t="shared" si="4"/>
        <v>0</v>
      </c>
      <c r="H80" s="100">
        <f t="shared" si="4"/>
        <v>0</v>
      </c>
      <c r="I80" s="100">
        <f t="shared" si="4"/>
        <v>0</v>
      </c>
      <c r="J80" s="100">
        <f t="shared" si="4"/>
        <v>0</v>
      </c>
      <c r="K80" s="100">
        <f t="shared" si="4"/>
        <v>0</v>
      </c>
      <c r="L80" s="100">
        <f t="shared" si="4"/>
        <v>0</v>
      </c>
      <c r="M80" s="100">
        <f t="shared" si="4"/>
        <v>0</v>
      </c>
      <c r="N80" s="98">
        <f t="shared" si="3"/>
        <v>624.106</v>
      </c>
      <c r="O80" s="72" t="s">
        <v>171</v>
      </c>
    </row>
    <row r="81" spans="2:15" ht="12.75">
      <c r="B81" s="60" t="s">
        <v>155</v>
      </c>
      <c r="C81" s="70" t="s">
        <v>156</v>
      </c>
      <c r="D81" s="62">
        <v>76</v>
      </c>
      <c r="E81" s="99"/>
      <c r="F81" s="99"/>
      <c r="G81" s="99"/>
      <c r="H81" s="99"/>
      <c r="I81" s="99"/>
      <c r="J81" s="99"/>
      <c r="K81" s="99"/>
      <c r="L81" s="99"/>
      <c r="M81" s="99"/>
      <c r="N81" s="98">
        <f t="shared" si="3"/>
        <v>0</v>
      </c>
      <c r="O81" s="70" t="s">
        <v>156</v>
      </c>
    </row>
    <row r="82" spans="2:15" ht="12.75">
      <c r="B82" s="60" t="s">
        <v>157</v>
      </c>
      <c r="C82" s="71" t="s">
        <v>158</v>
      </c>
      <c r="D82" s="62">
        <v>77</v>
      </c>
      <c r="E82" s="99">
        <v>0</v>
      </c>
      <c r="F82" s="99">
        <v>376.959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/>
      <c r="M82" s="99"/>
      <c r="N82" s="98">
        <f t="shared" si="3"/>
        <v>376.959</v>
      </c>
      <c r="O82" s="71" t="s">
        <v>158</v>
      </c>
    </row>
    <row r="83" spans="2:15" ht="12.75">
      <c r="B83" s="60" t="s">
        <v>159</v>
      </c>
      <c r="C83" s="71" t="s">
        <v>160</v>
      </c>
      <c r="D83" s="62">
        <v>78</v>
      </c>
      <c r="E83" s="99"/>
      <c r="F83" s="99"/>
      <c r="G83" s="99"/>
      <c r="H83" s="99"/>
      <c r="I83" s="99"/>
      <c r="J83" s="99"/>
      <c r="K83" s="99"/>
      <c r="L83" s="99"/>
      <c r="M83" s="99"/>
      <c r="N83" s="98">
        <f t="shared" si="3"/>
        <v>0</v>
      </c>
      <c r="O83" s="71" t="s">
        <v>160</v>
      </c>
    </row>
    <row r="84" spans="2:15" ht="12.75">
      <c r="B84" s="60" t="s">
        <v>161</v>
      </c>
      <c r="C84" s="70" t="s">
        <v>162</v>
      </c>
      <c r="D84" s="62">
        <v>79</v>
      </c>
      <c r="E84" s="99">
        <v>0.031</v>
      </c>
      <c r="F84" s="99">
        <v>247.116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/>
      <c r="M84" s="99"/>
      <c r="N84" s="98">
        <f t="shared" si="3"/>
        <v>247.14700000000002</v>
      </c>
      <c r="O84" s="70" t="s">
        <v>162</v>
      </c>
    </row>
    <row r="85" spans="2:15" ht="12.75">
      <c r="B85" s="60" t="s">
        <v>163</v>
      </c>
      <c r="C85" s="39" t="s">
        <v>256</v>
      </c>
      <c r="D85" s="62">
        <v>80</v>
      </c>
      <c r="E85" s="99"/>
      <c r="F85" s="99"/>
      <c r="G85" s="99"/>
      <c r="H85" s="99"/>
      <c r="I85" s="99"/>
      <c r="J85" s="99"/>
      <c r="K85" s="99"/>
      <c r="L85" s="99"/>
      <c r="M85" s="99"/>
      <c r="N85" s="98">
        <f t="shared" si="3"/>
        <v>0</v>
      </c>
      <c r="O85" s="39" t="s">
        <v>256</v>
      </c>
    </row>
    <row r="86" spans="2:15" ht="14.25">
      <c r="B86" s="60" t="s">
        <v>164</v>
      </c>
      <c r="C86" s="70" t="s">
        <v>237</v>
      </c>
      <c r="D86" s="62">
        <v>81</v>
      </c>
      <c r="E86" s="99">
        <v>8.207</v>
      </c>
      <c r="F86" s="99">
        <v>141.819</v>
      </c>
      <c r="G86" s="99">
        <v>3.323</v>
      </c>
      <c r="H86" s="99">
        <v>0</v>
      </c>
      <c r="I86" s="99">
        <v>92.133</v>
      </c>
      <c r="J86" s="99">
        <v>0</v>
      </c>
      <c r="K86" s="99">
        <v>107.09</v>
      </c>
      <c r="L86" s="99"/>
      <c r="M86" s="99"/>
      <c r="N86" s="98">
        <f t="shared" si="3"/>
        <v>245.48199999999997</v>
      </c>
      <c r="O86" s="70" t="s">
        <v>237</v>
      </c>
    </row>
    <row r="87" spans="3:15" ht="12.75">
      <c r="C87" s="41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98">
        <f t="shared" si="3"/>
        <v>0</v>
      </c>
      <c r="O87" s="41"/>
    </row>
    <row r="88" spans="2:15" s="98" customFormat="1" ht="15" thickBot="1">
      <c r="B88" s="94" t="s">
        <v>238</v>
      </c>
      <c r="C88" s="95" t="s">
        <v>172</v>
      </c>
      <c r="D88" s="96">
        <v>82</v>
      </c>
      <c r="E88" s="97">
        <f>SUM(E6:E18,E20:E54,E56:E62,E78:E80,E86)</f>
        <v>290.14599999999996</v>
      </c>
      <c r="F88" s="97">
        <f aca="true" t="shared" si="5" ref="F88:M88">SUM(F6:F18,F20:F54,F56:F62,F78:F80,F86)</f>
        <v>27498.313999999995</v>
      </c>
      <c r="G88" s="97">
        <f t="shared" si="5"/>
        <v>17024.165</v>
      </c>
      <c r="H88" s="97">
        <f t="shared" si="5"/>
        <v>4637.255</v>
      </c>
      <c r="I88" s="97">
        <f t="shared" si="5"/>
        <v>197.456</v>
      </c>
      <c r="J88" s="97">
        <f t="shared" si="5"/>
        <v>0</v>
      </c>
      <c r="K88" s="97">
        <f t="shared" si="5"/>
        <v>1616.493</v>
      </c>
      <c r="L88" s="97">
        <f t="shared" si="5"/>
        <v>0</v>
      </c>
      <c r="M88" s="97">
        <f t="shared" si="5"/>
        <v>0</v>
      </c>
      <c r="N88" s="98">
        <f t="shared" si="3"/>
        <v>49647.335999999996</v>
      </c>
      <c r="O88" s="95" t="s">
        <v>172</v>
      </c>
    </row>
    <row r="89" ht="15" thickTop="1">
      <c r="C89" s="73" t="s">
        <v>167</v>
      </c>
    </row>
    <row r="90" spans="2:3" ht="14.25">
      <c r="B90" s="60"/>
      <c r="C90" s="73" t="s">
        <v>239</v>
      </c>
    </row>
  </sheetData>
  <sheetProtection/>
  <mergeCells count="1">
    <mergeCell ref="E1:M1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Footer>&amp;LInternational Energy Agency&amp;CEnergy Statistics Division&amp;RAnnual Coal Mini Questionnaire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24"/>
  <sheetViews>
    <sheetView workbookViewId="0" topLeftCell="A1">
      <selection activeCell="I8" sqref="I8"/>
    </sheetView>
  </sheetViews>
  <sheetFormatPr defaultColWidth="9.140625" defaultRowHeight="12.75"/>
  <cols>
    <col min="1" max="1" width="9.140625" style="45" customWidth="1"/>
  </cols>
  <sheetData>
    <row r="1" spans="1:6" ht="12.75">
      <c r="A1" s="44" t="s">
        <v>245</v>
      </c>
      <c r="F1" s="44" t="s">
        <v>246</v>
      </c>
    </row>
    <row r="2" spans="1:6" ht="12.75">
      <c r="A2" s="44" t="s">
        <v>247</v>
      </c>
      <c r="F2" s="44" t="s">
        <v>249</v>
      </c>
    </row>
    <row r="3" spans="1:6" ht="12.75">
      <c r="A3" s="44" t="s">
        <v>248</v>
      </c>
      <c r="F3" s="44" t="s">
        <v>250</v>
      </c>
    </row>
    <row r="6" ht="12.75">
      <c r="B6" t="s">
        <v>300</v>
      </c>
    </row>
    <row r="7" ht="12.75">
      <c r="B7" t="s">
        <v>301</v>
      </c>
    </row>
    <row r="8" ht="12.75">
      <c r="B8" t="s">
        <v>302</v>
      </c>
    </row>
    <row r="9" ht="12.75">
      <c r="B9" t="s">
        <v>303</v>
      </c>
    </row>
    <row r="10" ht="12.75">
      <c r="B10" t="s">
        <v>304</v>
      </c>
    </row>
    <row r="11" ht="12.75">
      <c r="B11" t="s">
        <v>305</v>
      </c>
    </row>
    <row r="13" ht="12.75">
      <c r="B13" t="s">
        <v>306</v>
      </c>
    </row>
    <row r="14" ht="12.75">
      <c r="B14" t="s">
        <v>307</v>
      </c>
    </row>
    <row r="15" ht="12.75">
      <c r="B15" t="s">
        <v>308</v>
      </c>
    </row>
    <row r="16" ht="12.75">
      <c r="B16" t="s">
        <v>317</v>
      </c>
    </row>
    <row r="17" ht="12.75">
      <c r="B17" t="s">
        <v>309</v>
      </c>
    </row>
    <row r="18" ht="12.75">
      <c r="B18" t="s">
        <v>310</v>
      </c>
    </row>
    <row r="19" ht="12.75">
      <c r="B19" t="s">
        <v>311</v>
      </c>
    </row>
    <row r="20" ht="12.75">
      <c r="B20" t="s">
        <v>312</v>
      </c>
    </row>
    <row r="21" ht="12.75">
      <c r="B21" t="s">
        <v>313</v>
      </c>
    </row>
    <row r="22" ht="12.75">
      <c r="B22" t="s">
        <v>318</v>
      </c>
    </row>
    <row r="24" ht="12.75">
      <c r="C24" t="s">
        <v>314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&amp;LInternational Energy Agency&amp;CEnergy Statistics Division&amp;RAnnual Coal Mini Questionnaire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OECD/IEA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Lavagne d'Ortigue</dc:creator>
  <cp:keywords/>
  <dc:description/>
  <cp:lastModifiedBy>Paulette Young</cp:lastModifiedBy>
  <cp:lastPrinted>2007-05-07T15:21:57Z</cp:lastPrinted>
  <dcterms:created xsi:type="dcterms:W3CDTF">2003-03-23T14:44:21Z</dcterms:created>
  <dcterms:modified xsi:type="dcterms:W3CDTF">2007-05-15T18:45:13Z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-691335499</vt:i4>
  </property>
  <property fmtid="{D5CDD505-2E9C-101B-9397-08002B2CF9AE}" pid="4" name="_EmailSubje">
    <vt:lpwstr>IEA Mini-Coal Questionnaire Internet Files</vt:lpwstr>
  </property>
  <property fmtid="{D5CDD505-2E9C-101B-9397-08002B2CF9AE}" pid="5" name="_AuthorEma">
    <vt:lpwstr>Paulette.Young@eia.doe.gov</vt:lpwstr>
  </property>
  <property fmtid="{D5CDD505-2E9C-101B-9397-08002B2CF9AE}" pid="6" name="_AuthorEmailDisplayNa">
    <vt:lpwstr>Young, Paulette</vt:lpwstr>
  </property>
</Properties>
</file>