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030" activeTab="1"/>
  </bookViews>
  <sheets>
    <sheet name="PSD07-02" sheetId="1" r:id="rId1"/>
    <sheet name="psd table" sheetId="2" r:id="rId2"/>
    <sheet name="working" sheetId="3" r:id="rId3"/>
    <sheet name="final" sheetId="4" r:id="rId4"/>
  </sheets>
  <definedNames>
    <definedName name="_xlnm.Print_Area" localSheetId="0">'PSD07-02'!$A$1:$H$59</definedName>
  </definedNames>
  <calcPr fullCalcOnLoad="1"/>
</workbook>
</file>

<file path=xl/comments3.xml><?xml version="1.0" encoding="utf-8"?>
<comments xmlns="http://schemas.openxmlformats.org/spreadsheetml/2006/main">
  <authors>
    <author>A satisfied Microsoft Office User</author>
  </authors>
  <commentList>
    <comment ref="C7" authorId="0">
      <text>
        <r>
          <rPr>
            <sz val="8"/>
            <rFont val="Tahoma"/>
            <family val="0"/>
          </rPr>
          <t>Formula failed to convert</t>
        </r>
      </text>
    </comment>
    <comment ref="E7" authorId="0">
      <text>
        <r>
          <rPr>
            <sz val="8"/>
            <rFont val="Tahoma"/>
            <family val="0"/>
          </rPr>
          <t>Formula failed to convert</t>
        </r>
      </text>
    </comment>
    <comment ref="G7" authorId="0">
      <text>
        <r>
          <rPr>
            <sz val="8"/>
            <rFont val="Tahoma"/>
            <family val="0"/>
          </rPr>
          <t>Formula failed to convert</t>
        </r>
      </text>
    </comment>
    <comment ref="I7" authorId="0">
      <text>
        <r>
          <rPr>
            <sz val="8"/>
            <rFont val="Tahoma"/>
            <family val="0"/>
          </rPr>
          <t>Formula failed to convert</t>
        </r>
      </text>
    </comment>
    <comment ref="G13" authorId="0">
      <text>
        <r>
          <rPr>
            <sz val="8"/>
            <rFont val="Tahoma"/>
            <family val="0"/>
          </rPr>
          <t>Formula failed to convert</t>
        </r>
      </text>
    </comment>
    <comment ref="I13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<sst xmlns="http://schemas.openxmlformats.org/spreadsheetml/2006/main" count="258" uniqueCount="62">
  <si>
    <t>PRODUCTION SUPPLY &amp; DISTRIBUTION</t>
  </si>
  <si>
    <t>1raisin circ</t>
  </si>
  <si>
    <t/>
  </si>
  <si>
    <t>Beginning Stocks</t>
  </si>
  <si>
    <t>TOTAL Production</t>
  </si>
  <si>
    <t>Imports, Fresh</t>
  </si>
  <si>
    <t>Exports, Fresh</t>
  </si>
  <si>
    <t>Domestic Consumption</t>
  </si>
  <si>
    <t>Ending Stocks</t>
  </si>
  <si>
    <t>Greece</t>
  </si>
  <si>
    <t xml:space="preserve">   1997   </t>
  </si>
  <si>
    <t xml:space="preserve">   1998   </t>
  </si>
  <si>
    <t xml:space="preserve">   1999   </t>
  </si>
  <si>
    <t xml:space="preserve">   2000   </t>
  </si>
  <si>
    <t>Turkey</t>
  </si>
  <si>
    <t>2001</t>
  </si>
  <si>
    <t>Mexico</t>
  </si>
  <si>
    <t>United States</t>
  </si>
  <si>
    <t>Australia</t>
  </si>
  <si>
    <t>Chile</t>
  </si>
  <si>
    <t xml:space="preserve">   1996   </t>
  </si>
  <si>
    <t>South Africa; Republic of</t>
  </si>
  <si>
    <t>RAISINS: PRODUCTION, SUPPLY, AND DISTRIBUTION</t>
  </si>
  <si>
    <t>Country/ Marketing Year 1/</t>
  </si>
  <si>
    <t>Production</t>
  </si>
  <si>
    <t>Imports</t>
  </si>
  <si>
    <t>Exports</t>
  </si>
  <si>
    <t>Domestic Consumption 2/</t>
  </si>
  <si>
    <t>NORTHERN HEMISPHERE</t>
  </si>
  <si>
    <t xml:space="preserve">1997/98   </t>
  </si>
  <si>
    <t xml:space="preserve">1998/99   </t>
  </si>
  <si>
    <t xml:space="preserve">1999/2000   </t>
  </si>
  <si>
    <t xml:space="preserve">2000/01   </t>
  </si>
  <si>
    <t>2001/02</t>
  </si>
  <si>
    <t>NA</t>
  </si>
  <si>
    <t>Total Northern Hemisphere</t>
  </si>
  <si>
    <t>Total Southern Hemisphere</t>
  </si>
  <si>
    <t>Grand Total</t>
  </si>
  <si>
    <t>22-JUN-2001 15:11</t>
  </si>
  <si>
    <t>2001/2002</t>
  </si>
  <si>
    <t>(METRIC TONS)</t>
  </si>
  <si>
    <t>Marketing Years 1997/98 - 2001/2002</t>
  </si>
  <si>
    <t>--Metric Tons--</t>
  </si>
  <si>
    <t xml:space="preserve">2000/2001   </t>
  </si>
  <si>
    <t>United States  3/</t>
  </si>
  <si>
    <t xml:space="preserve">         317,515*</t>
  </si>
  <si>
    <t>South Africa</t>
  </si>
  <si>
    <t xml:space="preserve"> </t>
  </si>
  <si>
    <t>1/  Northern Hemisphere marketing years begin August 1, and September 1 in Turkey.  Marketing years for Southern</t>
  </si>
  <si>
    <t>Hemisphere raisins, (which are harvested early in the second of the split years shown) begin Jan. 1, and March 1 in Australia</t>
  </si>
  <si>
    <t>2/ Domestic consumption figures include raisins used for feed and distillation purposes.    3/ imports include currants. U.S.</t>
  </si>
  <si>
    <t>production data have been converted to a packed weight basis in order to align them with the other supply and distribution statistics.</t>
  </si>
  <si>
    <t>*FAS Estimate</t>
  </si>
  <si>
    <t>Marketing Year</t>
  </si>
  <si>
    <t>Unavailable</t>
  </si>
  <si>
    <t>Marketing Year (August/July) 1998/99 - 2002/03</t>
  </si>
  <si>
    <t>(Tons)</t>
  </si>
  <si>
    <t>2002/03  F</t>
  </si>
  <si>
    <r>
      <t xml:space="preserve">Imports </t>
    </r>
    <r>
      <rPr>
        <sz val="8"/>
        <rFont val="Times New Roman"/>
        <family val="1"/>
      </rPr>
      <t>3/</t>
    </r>
  </si>
  <si>
    <t>F = Forecast</t>
  </si>
  <si>
    <t>Source:  U.S. Agricultural Attache Reports, USDA, National Agricultural Statistics Service.</t>
  </si>
  <si>
    <t>2/ Domestic consumption figures include raisins used for feed and distillation purposes.    3/ Imports include currants. U.S.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</si>
</sst>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2"/>
      <name val="Arial"/>
      <family val="0"/>
    </font>
    <font>
      <sz val="12"/>
      <name val="Times New Roman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Tahoma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37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right"/>
      <protection/>
    </xf>
    <xf numFmtId="10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1" fillId="0" borderId="1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 horizontal="left"/>
      <protection/>
    </xf>
    <xf numFmtId="37" fontId="1" fillId="0" borderId="2" xfId="0" applyNumberFormat="1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2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9" fillId="0" borderId="1" xfId="0" applyFont="1" applyBorder="1" applyAlignment="1">
      <alignment horizontal="left" wrapText="1"/>
    </xf>
    <xf numFmtId="0" fontId="10" fillId="0" borderId="0" xfId="0" applyFont="1" applyAlignment="1">
      <alignment/>
    </xf>
    <xf numFmtId="0" fontId="9" fillId="0" borderId="0" xfId="0" applyFont="1" applyAlignment="1" quotePrefix="1">
      <alignment/>
    </xf>
    <xf numFmtId="0" fontId="11" fillId="2" borderId="3" xfId="0" applyFont="1" applyFill="1" applyBorder="1" applyAlignment="1">
      <alignment/>
    </xf>
    <xf numFmtId="37" fontId="11" fillId="2" borderId="3" xfId="0" applyNumberFormat="1" applyFont="1" applyFill="1" applyBorder="1" applyAlignment="1">
      <alignment horizontal="left"/>
    </xf>
    <xf numFmtId="37" fontId="8" fillId="2" borderId="3" xfId="0" applyNumberFormat="1" applyFont="1" applyFill="1" applyBorder="1" applyAlignment="1">
      <alignment horizontal="left"/>
    </xf>
    <xf numFmtId="37" fontId="8" fillId="2" borderId="0" xfId="0" applyNumberFormat="1" applyFont="1" applyFill="1" applyAlignment="1">
      <alignment/>
    </xf>
    <xf numFmtId="0" fontId="9" fillId="0" borderId="1" xfId="0" applyFont="1" applyBorder="1" applyAlignment="1">
      <alignment horizontal="center" wrapText="1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 applyProtection="1">
      <alignment/>
      <protection/>
    </xf>
    <xf numFmtId="3" fontId="9" fillId="0" borderId="0" xfId="0" applyNumberFormat="1" applyFont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55"/>
  <sheetViews>
    <sheetView defaultGridColor="0" zoomScale="87" zoomScaleNormal="87" colorId="22" workbookViewId="0" topLeftCell="A1">
      <pane xSplit="7" ySplit="5" topLeftCell="K19" activePane="bottomRight" state="frozen"/>
      <selection pane="topLeft" activeCell="A1" sqref="A1"/>
      <selection pane="topRight" activeCell="H1" sqref="H1"/>
      <selection pane="bottomLeft" activeCell="A6" sqref="A6"/>
      <selection pane="bottomRight" activeCell="G35" sqref="G35"/>
    </sheetView>
  </sheetViews>
  <sheetFormatPr defaultColWidth="9.77734375" defaultRowHeight="15"/>
  <cols>
    <col min="1" max="1" width="15.3359375" style="0" bestFit="1" customWidth="1"/>
  </cols>
  <sheetData>
    <row r="1" ht="15">
      <c r="A1" t="s">
        <v>0</v>
      </c>
    </row>
    <row r="2" ht="15">
      <c r="A2" t="s">
        <v>1</v>
      </c>
    </row>
    <row r="3" ht="15">
      <c r="A3" s="18">
        <v>37439.63263888889</v>
      </c>
    </row>
    <row r="5" spans="1:7" ht="15">
      <c r="A5" t="s">
        <v>53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</row>
    <row r="6" ht="15">
      <c r="A6" s="19" t="s">
        <v>9</v>
      </c>
    </row>
    <row r="7" spans="1:7" ht="15">
      <c r="A7" s="19" t="s">
        <v>10</v>
      </c>
      <c r="B7">
        <v>3930</v>
      </c>
      <c r="C7">
        <v>38000</v>
      </c>
      <c r="D7">
        <v>2000</v>
      </c>
      <c r="E7">
        <v>37000</v>
      </c>
      <c r="F7">
        <v>4000</v>
      </c>
      <c r="G7">
        <v>2930</v>
      </c>
    </row>
    <row r="8" spans="1:7" ht="15">
      <c r="A8" s="19" t="s">
        <v>11</v>
      </c>
      <c r="B8">
        <v>2930</v>
      </c>
      <c r="C8">
        <v>28000</v>
      </c>
      <c r="D8">
        <v>4000</v>
      </c>
      <c r="E8">
        <v>24000</v>
      </c>
      <c r="F8">
        <v>4500</v>
      </c>
      <c r="G8">
        <v>6430</v>
      </c>
    </row>
    <row r="9" spans="1:7" ht="15">
      <c r="A9" s="19" t="s">
        <v>12</v>
      </c>
      <c r="B9">
        <v>6430</v>
      </c>
      <c r="C9">
        <v>22500</v>
      </c>
      <c r="D9">
        <v>1000</v>
      </c>
      <c r="E9">
        <v>23000</v>
      </c>
      <c r="F9">
        <v>4500</v>
      </c>
      <c r="G9">
        <v>2430</v>
      </c>
    </row>
    <row r="10" spans="1:7" ht="15">
      <c r="A10" s="19" t="s">
        <v>13</v>
      </c>
      <c r="B10">
        <v>2430</v>
      </c>
      <c r="C10">
        <v>28000</v>
      </c>
      <c r="D10">
        <v>1000</v>
      </c>
      <c r="E10">
        <v>21500</v>
      </c>
      <c r="F10">
        <v>4000</v>
      </c>
      <c r="G10">
        <v>5930</v>
      </c>
    </row>
    <row r="11" spans="1:7" ht="15">
      <c r="A11" s="20">
        <v>2001</v>
      </c>
      <c r="B11">
        <v>5930</v>
      </c>
      <c r="C11">
        <v>28500</v>
      </c>
      <c r="D11">
        <v>500</v>
      </c>
      <c r="E11">
        <v>24000</v>
      </c>
      <c r="F11">
        <v>7430</v>
      </c>
      <c r="G11">
        <v>3500</v>
      </c>
    </row>
    <row r="12" spans="1:7" ht="15">
      <c r="A12" s="20">
        <v>2002</v>
      </c>
      <c r="B12">
        <v>3500</v>
      </c>
      <c r="C12">
        <v>2900</v>
      </c>
      <c r="D12">
        <v>500</v>
      </c>
      <c r="E12">
        <v>24000</v>
      </c>
      <c r="F12">
        <v>6700</v>
      </c>
      <c r="G12">
        <v>2300</v>
      </c>
    </row>
    <row r="13" ht="15">
      <c r="A13" s="20"/>
    </row>
    <row r="14" ht="15">
      <c r="A14" s="19" t="s">
        <v>14</v>
      </c>
    </row>
    <row r="15" spans="1:7" ht="15">
      <c r="A15" s="19" t="s">
        <v>10</v>
      </c>
      <c r="B15">
        <v>15273</v>
      </c>
      <c r="C15">
        <v>240000</v>
      </c>
      <c r="D15">
        <v>3090</v>
      </c>
      <c r="E15">
        <v>192770</v>
      </c>
      <c r="F15">
        <v>37000</v>
      </c>
      <c r="G15">
        <v>28593</v>
      </c>
    </row>
    <row r="16" spans="1:7" ht="15">
      <c r="A16" s="19" t="s">
        <v>11</v>
      </c>
      <c r="B16">
        <v>28593</v>
      </c>
      <c r="C16">
        <v>250000</v>
      </c>
      <c r="D16">
        <v>3131</v>
      </c>
      <c r="E16">
        <v>188247</v>
      </c>
      <c r="F16">
        <v>30000</v>
      </c>
      <c r="G16">
        <v>63477</v>
      </c>
    </row>
    <row r="17" spans="1:7" ht="15">
      <c r="A17" s="19" t="s">
        <v>12</v>
      </c>
      <c r="B17">
        <v>63477</v>
      </c>
      <c r="C17">
        <v>195000</v>
      </c>
      <c r="D17">
        <v>1550</v>
      </c>
      <c r="E17">
        <v>192433</v>
      </c>
      <c r="F17">
        <v>30000</v>
      </c>
      <c r="G17">
        <v>37594</v>
      </c>
    </row>
    <row r="18" spans="1:7" ht="15">
      <c r="A18" s="19" t="s">
        <v>13</v>
      </c>
      <c r="B18">
        <v>37594</v>
      </c>
      <c r="C18">
        <v>285000</v>
      </c>
      <c r="D18">
        <v>3101</v>
      </c>
      <c r="E18">
        <v>226232</v>
      </c>
      <c r="F18">
        <v>30000</v>
      </c>
      <c r="G18">
        <v>69463</v>
      </c>
    </row>
    <row r="19" spans="1:7" ht="15">
      <c r="A19" s="19" t="s">
        <v>15</v>
      </c>
      <c r="B19">
        <v>69463</v>
      </c>
      <c r="C19">
        <v>200000</v>
      </c>
      <c r="D19">
        <v>1000</v>
      </c>
      <c r="E19">
        <v>190000</v>
      </c>
      <c r="F19">
        <v>41000</v>
      </c>
      <c r="G19">
        <v>39463</v>
      </c>
    </row>
    <row r="20" spans="1:7" ht="15">
      <c r="A20" s="19">
        <v>2002</v>
      </c>
      <c r="B20">
        <v>39463</v>
      </c>
      <c r="C20">
        <v>240000</v>
      </c>
      <c r="D20">
        <v>1000</v>
      </c>
      <c r="E20">
        <v>210000</v>
      </c>
      <c r="F20">
        <v>40000</v>
      </c>
      <c r="G20">
        <v>30463</v>
      </c>
    </row>
    <row r="21" ht="15">
      <c r="A21" s="19"/>
    </row>
    <row r="22" ht="15">
      <c r="A22" s="19" t="s">
        <v>16</v>
      </c>
    </row>
    <row r="23" spans="1:7" ht="15">
      <c r="A23" s="19" t="s">
        <v>10</v>
      </c>
      <c r="B23">
        <v>0</v>
      </c>
      <c r="C23">
        <v>18000</v>
      </c>
      <c r="D23">
        <v>6130</v>
      </c>
      <c r="E23">
        <v>7265</v>
      </c>
      <c r="F23">
        <v>16865</v>
      </c>
      <c r="G23">
        <v>0</v>
      </c>
    </row>
    <row r="24" spans="1:7" ht="15">
      <c r="A24" s="19" t="s">
        <v>11</v>
      </c>
      <c r="B24">
        <v>0</v>
      </c>
      <c r="C24">
        <v>20000</v>
      </c>
      <c r="D24">
        <v>4474</v>
      </c>
      <c r="E24">
        <v>13142</v>
      </c>
      <c r="F24">
        <v>11332</v>
      </c>
      <c r="G24">
        <v>0</v>
      </c>
    </row>
    <row r="25" spans="1:7" ht="15">
      <c r="A25" s="19" t="s">
        <v>12</v>
      </c>
      <c r="B25">
        <v>0</v>
      </c>
      <c r="C25">
        <v>12000</v>
      </c>
      <c r="D25">
        <v>8278</v>
      </c>
      <c r="E25">
        <v>7783</v>
      </c>
      <c r="F25">
        <v>12495</v>
      </c>
      <c r="G25">
        <v>0</v>
      </c>
    </row>
    <row r="26" spans="1:7" ht="15">
      <c r="A26" s="19" t="s">
        <v>13</v>
      </c>
      <c r="B26">
        <v>0</v>
      </c>
      <c r="C26">
        <v>13000</v>
      </c>
      <c r="D26">
        <v>11186</v>
      </c>
      <c r="E26">
        <v>4728</v>
      </c>
      <c r="F26">
        <v>19458</v>
      </c>
      <c r="G26">
        <v>0</v>
      </c>
    </row>
    <row r="27" spans="1:7" ht="15">
      <c r="A27" s="19" t="s">
        <v>15</v>
      </c>
      <c r="B27">
        <v>0</v>
      </c>
      <c r="C27">
        <v>13500</v>
      </c>
      <c r="D27">
        <v>11200</v>
      </c>
      <c r="E27">
        <v>6000</v>
      </c>
      <c r="F27">
        <v>18700</v>
      </c>
      <c r="G27">
        <v>0</v>
      </c>
    </row>
    <row r="28" spans="1:7" ht="15">
      <c r="A28" s="19">
        <v>2002</v>
      </c>
      <c r="B28">
        <v>0</v>
      </c>
      <c r="C28">
        <v>13200</v>
      </c>
      <c r="D28">
        <v>11400</v>
      </c>
      <c r="E28">
        <v>6000</v>
      </c>
      <c r="F28">
        <v>18600</v>
      </c>
      <c r="G28">
        <v>0</v>
      </c>
    </row>
    <row r="29" ht="15">
      <c r="A29" s="19"/>
    </row>
    <row r="30" ht="15">
      <c r="A30" s="19" t="s">
        <v>17</v>
      </c>
    </row>
    <row r="31" spans="1:7" ht="15">
      <c r="A31" s="19" t="s">
        <v>10</v>
      </c>
      <c r="B31" s="23">
        <v>89940</v>
      </c>
      <c r="C31" s="23">
        <v>388729</v>
      </c>
      <c r="D31" s="23">
        <v>11194</v>
      </c>
      <c r="E31" s="23">
        <v>120614</v>
      </c>
      <c r="F31" s="23">
        <v>223157</v>
      </c>
      <c r="G31" s="23">
        <v>146273</v>
      </c>
    </row>
    <row r="32" spans="1:7" ht="15">
      <c r="A32" s="19" t="s">
        <v>11</v>
      </c>
      <c r="B32" s="23">
        <v>146273</v>
      </c>
      <c r="C32" s="23">
        <v>251290</v>
      </c>
      <c r="D32" s="23">
        <v>24579</v>
      </c>
      <c r="E32" s="23">
        <v>110591</v>
      </c>
      <c r="F32" s="23">
        <v>213341</v>
      </c>
      <c r="G32" s="23">
        <v>98210</v>
      </c>
    </row>
    <row r="33" spans="1:7" ht="15">
      <c r="A33" s="19" t="s">
        <v>12</v>
      </c>
      <c r="B33" s="23">
        <v>98210</v>
      </c>
      <c r="C33" s="23">
        <v>310653</v>
      </c>
      <c r="D33" s="23">
        <v>17370</v>
      </c>
      <c r="E33" s="23">
        <v>80251</v>
      </c>
      <c r="F33" s="23">
        <v>220761</v>
      </c>
      <c r="G33" s="23">
        <v>125221</v>
      </c>
    </row>
    <row r="34" spans="1:7" ht="15">
      <c r="A34" s="19" t="s">
        <v>13</v>
      </c>
      <c r="B34" s="23">
        <v>124918</v>
      </c>
      <c r="C34" s="23">
        <v>412770</v>
      </c>
      <c r="D34" s="23">
        <v>11000</v>
      </c>
      <c r="E34" s="23">
        <v>115000</v>
      </c>
      <c r="F34" s="23">
        <v>239272</v>
      </c>
      <c r="G34" s="23">
        <v>194719</v>
      </c>
    </row>
    <row r="35" spans="1:7" ht="15.75">
      <c r="A35" s="19" t="s">
        <v>15</v>
      </c>
      <c r="B35" s="6">
        <v>180719</v>
      </c>
      <c r="C35" s="6">
        <v>353802</v>
      </c>
      <c r="D35" s="6">
        <v>18009</v>
      </c>
      <c r="E35" s="6">
        <v>99880</v>
      </c>
      <c r="F35" s="6">
        <v>194228</v>
      </c>
      <c r="G35" s="23">
        <v>139383</v>
      </c>
    </row>
    <row r="36" spans="1:7" ht="15">
      <c r="A36" s="19">
        <v>2002</v>
      </c>
      <c r="B36" t="s">
        <v>54</v>
      </c>
      <c r="C36" t="s">
        <v>54</v>
      </c>
      <c r="D36" t="s">
        <v>54</v>
      </c>
      <c r="E36" t="s">
        <v>54</v>
      </c>
      <c r="F36" t="s">
        <v>54</v>
      </c>
      <c r="G36" t="s">
        <v>54</v>
      </c>
    </row>
    <row r="37" ht="15">
      <c r="A37" s="19" t="s">
        <v>18</v>
      </c>
    </row>
    <row r="38" spans="1:7" ht="15">
      <c r="A38" s="19" t="s">
        <v>11</v>
      </c>
      <c r="B38">
        <v>4000</v>
      </c>
      <c r="C38">
        <v>38500</v>
      </c>
      <c r="D38">
        <v>11481</v>
      </c>
      <c r="E38">
        <v>14485</v>
      </c>
      <c r="F38">
        <v>32196</v>
      </c>
      <c r="G38">
        <v>7300</v>
      </c>
    </row>
    <row r="39" spans="1:7" ht="15">
      <c r="A39" s="19" t="s">
        <v>12</v>
      </c>
      <c r="B39">
        <v>7300</v>
      </c>
      <c r="C39">
        <v>21119</v>
      </c>
      <c r="D39">
        <v>16885</v>
      </c>
      <c r="E39">
        <v>5599</v>
      </c>
      <c r="F39">
        <v>35105</v>
      </c>
      <c r="G39">
        <v>4600</v>
      </c>
    </row>
    <row r="40" spans="1:7" ht="15">
      <c r="A40" s="19" t="s">
        <v>13</v>
      </c>
      <c r="B40">
        <v>4600</v>
      </c>
      <c r="C40">
        <v>26667</v>
      </c>
      <c r="D40">
        <v>17353</v>
      </c>
      <c r="E40">
        <v>6401</v>
      </c>
      <c r="F40">
        <v>35300</v>
      </c>
      <c r="G40">
        <v>6919</v>
      </c>
    </row>
    <row r="41" spans="1:7" ht="15">
      <c r="A41" s="19" t="s">
        <v>15</v>
      </c>
      <c r="B41">
        <v>6919</v>
      </c>
      <c r="C41">
        <v>13676</v>
      </c>
      <c r="D41">
        <v>17400</v>
      </c>
      <c r="E41">
        <v>4416</v>
      </c>
      <c r="F41">
        <v>32579</v>
      </c>
      <c r="G41">
        <v>1000</v>
      </c>
    </row>
    <row r="42" spans="1:7" ht="15">
      <c r="A42" s="19">
        <v>2002</v>
      </c>
      <c r="B42">
        <v>1000</v>
      </c>
      <c r="C42">
        <v>31000</v>
      </c>
      <c r="D42">
        <v>15000</v>
      </c>
      <c r="E42">
        <v>5200</v>
      </c>
      <c r="F42">
        <v>35000</v>
      </c>
      <c r="G42">
        <v>6800</v>
      </c>
    </row>
    <row r="43" ht="15">
      <c r="A43" s="19" t="s">
        <v>19</v>
      </c>
    </row>
    <row r="44" spans="1:7" ht="15">
      <c r="A44" s="19" t="s">
        <v>11</v>
      </c>
      <c r="B44">
        <v>3041</v>
      </c>
      <c r="C44">
        <v>27820</v>
      </c>
      <c r="D44">
        <v>0</v>
      </c>
      <c r="E44">
        <v>27017</v>
      </c>
      <c r="F44">
        <v>3500</v>
      </c>
      <c r="G44">
        <v>344</v>
      </c>
    </row>
    <row r="45" spans="1:7" ht="15">
      <c r="A45" s="19" t="s">
        <v>12</v>
      </c>
      <c r="B45">
        <v>344</v>
      </c>
      <c r="C45">
        <v>36000</v>
      </c>
      <c r="D45">
        <v>0</v>
      </c>
      <c r="E45">
        <v>32563</v>
      </c>
      <c r="F45">
        <v>3500</v>
      </c>
      <c r="G45">
        <v>281</v>
      </c>
    </row>
    <row r="46" spans="1:7" ht="15">
      <c r="A46" s="19" t="s">
        <v>13</v>
      </c>
      <c r="B46">
        <v>281</v>
      </c>
      <c r="C46">
        <v>45000</v>
      </c>
      <c r="D46">
        <v>0</v>
      </c>
      <c r="E46">
        <v>41576</v>
      </c>
      <c r="F46">
        <v>3500</v>
      </c>
      <c r="G46">
        <v>205</v>
      </c>
    </row>
    <row r="47" spans="1:7" ht="15">
      <c r="A47" s="19" t="s">
        <v>15</v>
      </c>
      <c r="B47">
        <v>205</v>
      </c>
      <c r="C47">
        <v>41500</v>
      </c>
      <c r="D47">
        <v>0</v>
      </c>
      <c r="E47">
        <v>38000</v>
      </c>
      <c r="F47">
        <v>3500</v>
      </c>
      <c r="G47">
        <v>205</v>
      </c>
    </row>
    <row r="48" spans="1:7" ht="15">
      <c r="A48" s="19">
        <v>2002</v>
      </c>
      <c r="B48">
        <v>205</v>
      </c>
      <c r="C48">
        <v>42000</v>
      </c>
      <c r="D48">
        <v>0</v>
      </c>
      <c r="E48">
        <v>38400</v>
      </c>
      <c r="F48">
        <v>3500</v>
      </c>
      <c r="G48">
        <v>305</v>
      </c>
    </row>
    <row r="49" ht="15">
      <c r="A49" s="19" t="s">
        <v>21</v>
      </c>
    </row>
    <row r="50" spans="1:7" ht="15">
      <c r="A50" s="19" t="s">
        <v>10</v>
      </c>
      <c r="B50">
        <v>10306</v>
      </c>
      <c r="C50">
        <v>27063</v>
      </c>
      <c r="D50">
        <v>0</v>
      </c>
      <c r="E50">
        <v>20200</v>
      </c>
      <c r="F50">
        <v>11425</v>
      </c>
      <c r="G50">
        <v>5744</v>
      </c>
    </row>
    <row r="51" spans="1:7" ht="15">
      <c r="A51" s="19" t="s">
        <v>11</v>
      </c>
      <c r="B51">
        <v>5744</v>
      </c>
      <c r="C51">
        <v>40358</v>
      </c>
      <c r="D51">
        <v>0</v>
      </c>
      <c r="E51">
        <v>28214</v>
      </c>
      <c r="F51">
        <v>12600</v>
      </c>
      <c r="G51">
        <v>5288</v>
      </c>
    </row>
    <row r="52" spans="1:7" ht="15">
      <c r="A52" s="19" t="s">
        <v>12</v>
      </c>
      <c r="B52">
        <v>5288</v>
      </c>
      <c r="C52">
        <v>38142</v>
      </c>
      <c r="D52">
        <v>1</v>
      </c>
      <c r="E52">
        <v>20926</v>
      </c>
      <c r="F52">
        <v>13000</v>
      </c>
      <c r="G52">
        <v>9505</v>
      </c>
    </row>
    <row r="53" spans="1:7" ht="15">
      <c r="A53" s="19" t="s">
        <v>13</v>
      </c>
      <c r="B53">
        <v>9505</v>
      </c>
      <c r="C53">
        <v>34000</v>
      </c>
      <c r="D53">
        <v>1</v>
      </c>
      <c r="E53">
        <v>25900</v>
      </c>
      <c r="F53">
        <v>12000</v>
      </c>
      <c r="G53">
        <v>5606</v>
      </c>
    </row>
    <row r="54" spans="1:7" ht="15">
      <c r="A54" s="19">
        <v>2001</v>
      </c>
      <c r="B54">
        <v>5606</v>
      </c>
      <c r="C54">
        <v>37000</v>
      </c>
      <c r="D54">
        <v>1</v>
      </c>
      <c r="E54">
        <v>27000</v>
      </c>
      <c r="F54">
        <v>10500</v>
      </c>
      <c r="G54">
        <v>5107</v>
      </c>
    </row>
    <row r="55" spans="1:7" ht="15">
      <c r="A55" s="19">
        <v>2002</v>
      </c>
      <c r="B55">
        <v>5107</v>
      </c>
      <c r="C55">
        <v>39000</v>
      </c>
      <c r="D55">
        <v>1</v>
      </c>
      <c r="E55">
        <v>28800</v>
      </c>
      <c r="F55">
        <v>11200</v>
      </c>
      <c r="G55">
        <v>4108</v>
      </c>
    </row>
  </sheetData>
  <printOptions/>
  <pageMargins left="0.5" right="0.5" top="0.5" bottom="0.5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3:IU76"/>
  <sheetViews>
    <sheetView tabSelected="1" defaultGridColor="0" zoomScale="87" zoomScaleNormal="87" colorId="22" workbookViewId="0" topLeftCell="A53">
      <selection activeCell="J71" sqref="J71"/>
    </sheetView>
  </sheetViews>
  <sheetFormatPr defaultColWidth="9.77734375" defaultRowHeight="15"/>
  <cols>
    <col min="1" max="1" width="5.6640625" style="3" customWidth="1"/>
    <col min="2" max="2" width="10.77734375" style="3" customWidth="1"/>
    <col min="3" max="8" width="9.21484375" style="3" customWidth="1"/>
    <col min="9" max="9" width="9.10546875" style="3" customWidth="1"/>
    <col min="10" max="16384" width="9.77734375" style="3" customWidth="1"/>
  </cols>
  <sheetData>
    <row r="3" spans="2:9" ht="15.75">
      <c r="B3" s="31" t="s">
        <v>22</v>
      </c>
      <c r="C3" s="32"/>
      <c r="D3" s="32"/>
      <c r="E3" s="32"/>
      <c r="F3" s="32"/>
      <c r="G3" s="32"/>
      <c r="H3" s="32"/>
      <c r="I3" s="24"/>
    </row>
    <row r="4" spans="2:9" ht="15.75">
      <c r="B4" s="33" t="s">
        <v>55</v>
      </c>
      <c r="C4" s="34"/>
      <c r="D4" s="34"/>
      <c r="E4" s="34"/>
      <c r="F4" s="34"/>
      <c r="G4" s="34"/>
      <c r="H4" s="32"/>
      <c r="I4" s="24"/>
    </row>
    <row r="5" spans="2:9" ht="15.75">
      <c r="B5" s="31" t="s">
        <v>56</v>
      </c>
      <c r="C5" s="32"/>
      <c r="D5" s="32"/>
      <c r="E5" s="32"/>
      <c r="F5" s="32"/>
      <c r="G5" s="32"/>
      <c r="H5" s="32"/>
      <c r="I5" s="24"/>
    </row>
    <row r="6" spans="2:255" ht="27.75" customHeight="1" thickBot="1">
      <c r="B6" s="35" t="s">
        <v>23</v>
      </c>
      <c r="C6" s="42" t="s">
        <v>3</v>
      </c>
      <c r="D6" s="42" t="s">
        <v>24</v>
      </c>
      <c r="E6" s="42" t="s">
        <v>58</v>
      </c>
      <c r="F6" s="42" t="s">
        <v>26</v>
      </c>
      <c r="G6" s="42" t="s">
        <v>27</v>
      </c>
      <c r="H6" s="42" t="s">
        <v>8</v>
      </c>
      <c r="I6" s="2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2:9" ht="21.75" customHeight="1">
      <c r="B7" s="36" t="s">
        <v>28</v>
      </c>
      <c r="C7" s="30"/>
      <c r="D7" s="30"/>
      <c r="E7" s="30"/>
      <c r="F7" s="30"/>
      <c r="G7" s="30"/>
      <c r="H7" s="30"/>
      <c r="I7" s="24"/>
    </row>
    <row r="8" spans="2:9" ht="15.75">
      <c r="B8" s="36" t="str">
        <f>'PSD07-02'!A6</f>
        <v>Greece</v>
      </c>
      <c r="C8" s="30"/>
      <c r="D8" s="30"/>
      <c r="E8" s="30"/>
      <c r="F8" s="30"/>
      <c r="G8" s="30"/>
      <c r="H8" s="30"/>
      <c r="I8" s="24"/>
    </row>
    <row r="9" spans="2:9" ht="15.75">
      <c r="B9" s="30" t="s">
        <v>30</v>
      </c>
      <c r="C9" s="43">
        <v>2930</v>
      </c>
      <c r="D9" s="43">
        <v>28000</v>
      </c>
      <c r="E9" s="43">
        <v>4000</v>
      </c>
      <c r="F9" s="43">
        <v>24000</v>
      </c>
      <c r="G9" s="43">
        <v>4500</v>
      </c>
      <c r="H9" s="43">
        <v>6430</v>
      </c>
      <c r="I9" s="24"/>
    </row>
    <row r="10" spans="2:9" ht="15.75">
      <c r="B10" s="30" t="s">
        <v>31</v>
      </c>
      <c r="C10" s="43">
        <v>6430</v>
      </c>
      <c r="D10" s="43">
        <v>22500</v>
      </c>
      <c r="E10" s="43">
        <v>1000</v>
      </c>
      <c r="F10" s="43">
        <v>23000</v>
      </c>
      <c r="G10" s="43">
        <v>4500</v>
      </c>
      <c r="H10" s="43">
        <v>2430</v>
      </c>
      <c r="I10" s="24"/>
    </row>
    <row r="11" spans="2:9" ht="15.75">
      <c r="B11" s="30" t="s">
        <v>32</v>
      </c>
      <c r="C11" s="43">
        <v>2430</v>
      </c>
      <c r="D11" s="43">
        <v>28000</v>
      </c>
      <c r="E11" s="43">
        <v>1000</v>
      </c>
      <c r="F11" s="43">
        <v>21500</v>
      </c>
      <c r="G11" s="43">
        <v>4000</v>
      </c>
      <c r="H11" s="43">
        <v>5930</v>
      </c>
      <c r="I11" s="24"/>
    </row>
    <row r="12" spans="2:9" ht="15.75">
      <c r="B12" s="30" t="s">
        <v>33</v>
      </c>
      <c r="C12" s="43">
        <v>5930</v>
      </c>
      <c r="D12" s="43">
        <v>28500</v>
      </c>
      <c r="E12" s="43">
        <v>500</v>
      </c>
      <c r="F12" s="43">
        <v>24000</v>
      </c>
      <c r="G12" s="43">
        <v>7430</v>
      </c>
      <c r="H12" s="43">
        <v>3500</v>
      </c>
      <c r="I12" s="24"/>
    </row>
    <row r="13" spans="2:9" ht="15.75">
      <c r="B13" s="37" t="s">
        <v>57</v>
      </c>
      <c r="C13" s="43">
        <v>3500</v>
      </c>
      <c r="D13" s="43">
        <v>29000</v>
      </c>
      <c r="E13" s="43">
        <v>500</v>
      </c>
      <c r="F13" s="43">
        <v>24000</v>
      </c>
      <c r="G13" s="43">
        <v>6700</v>
      </c>
      <c r="H13" s="43">
        <v>2300</v>
      </c>
      <c r="I13" s="24"/>
    </row>
    <row r="14" spans="2:9" ht="15.75">
      <c r="B14" s="36" t="str">
        <f>'PSD07-02'!A14</f>
        <v>Turkey</v>
      </c>
      <c r="C14" s="44"/>
      <c r="D14" s="44"/>
      <c r="E14" s="44"/>
      <c r="F14" s="44"/>
      <c r="G14" s="44"/>
      <c r="H14" s="44"/>
      <c r="I14" s="24"/>
    </row>
    <row r="15" spans="2:9" ht="15.75">
      <c r="B15" s="30" t="s">
        <v>30</v>
      </c>
      <c r="C15" s="43">
        <v>28593</v>
      </c>
      <c r="D15" s="43">
        <v>250000</v>
      </c>
      <c r="E15" s="43">
        <v>3131</v>
      </c>
      <c r="F15" s="43">
        <v>188247</v>
      </c>
      <c r="G15" s="43">
        <v>30000</v>
      </c>
      <c r="H15" s="43">
        <v>63477</v>
      </c>
      <c r="I15" s="24"/>
    </row>
    <row r="16" spans="2:9" ht="15.75">
      <c r="B16" s="30" t="s">
        <v>31</v>
      </c>
      <c r="C16" s="43">
        <v>63477</v>
      </c>
      <c r="D16" s="43">
        <v>195000</v>
      </c>
      <c r="E16" s="43">
        <v>1550</v>
      </c>
      <c r="F16" s="43">
        <v>192433</v>
      </c>
      <c r="G16" s="43">
        <v>30000</v>
      </c>
      <c r="H16" s="43">
        <v>37594</v>
      </c>
      <c r="I16" s="24"/>
    </row>
    <row r="17" spans="2:9" ht="15.75">
      <c r="B17" s="30" t="s">
        <v>32</v>
      </c>
      <c r="C17" s="43">
        <v>37594</v>
      </c>
      <c r="D17" s="43">
        <v>285000</v>
      </c>
      <c r="E17" s="43">
        <v>3101</v>
      </c>
      <c r="F17" s="43">
        <v>226232</v>
      </c>
      <c r="G17" s="43">
        <v>30000</v>
      </c>
      <c r="H17" s="43">
        <v>69463</v>
      </c>
      <c r="I17" s="24"/>
    </row>
    <row r="18" spans="2:9" ht="15.75">
      <c r="B18" s="30" t="s">
        <v>33</v>
      </c>
      <c r="C18" s="43">
        <v>69463</v>
      </c>
      <c r="D18" s="43">
        <v>200000</v>
      </c>
      <c r="E18" s="43">
        <v>1000</v>
      </c>
      <c r="F18" s="43">
        <v>190000</v>
      </c>
      <c r="G18" s="43">
        <v>41000</v>
      </c>
      <c r="H18" s="43">
        <v>39463</v>
      </c>
      <c r="I18" s="24"/>
    </row>
    <row r="19" spans="2:9" ht="15.75">
      <c r="B19" s="30" t="s">
        <v>57</v>
      </c>
      <c r="C19" s="43">
        <v>39463</v>
      </c>
      <c r="D19" s="43">
        <v>240000</v>
      </c>
      <c r="E19" s="43">
        <v>1000</v>
      </c>
      <c r="F19" s="43">
        <v>210000</v>
      </c>
      <c r="G19" s="43">
        <v>40000</v>
      </c>
      <c r="H19" s="43">
        <v>30463</v>
      </c>
      <c r="I19" s="24"/>
    </row>
    <row r="20" spans="2:9" ht="15.75">
      <c r="B20" s="36" t="str">
        <f>'PSD07-02'!A22</f>
        <v>Mexico</v>
      </c>
      <c r="C20" s="44"/>
      <c r="D20" s="44"/>
      <c r="E20" s="44"/>
      <c r="F20" s="44"/>
      <c r="G20" s="44"/>
      <c r="H20" s="44"/>
      <c r="I20" s="24"/>
    </row>
    <row r="21" spans="2:9" ht="15.75">
      <c r="B21" s="30" t="s">
        <v>30</v>
      </c>
      <c r="C21" s="43">
        <v>0</v>
      </c>
      <c r="D21" s="43">
        <v>20000</v>
      </c>
      <c r="E21" s="43">
        <v>4474</v>
      </c>
      <c r="F21" s="43">
        <v>13142</v>
      </c>
      <c r="G21" s="43">
        <v>11332</v>
      </c>
      <c r="H21" s="43">
        <v>0</v>
      </c>
      <c r="I21" s="24"/>
    </row>
    <row r="22" spans="2:9" ht="15.75">
      <c r="B22" s="30" t="s">
        <v>31</v>
      </c>
      <c r="C22" s="43">
        <v>0</v>
      </c>
      <c r="D22" s="43">
        <v>12000</v>
      </c>
      <c r="E22" s="43">
        <v>8278</v>
      </c>
      <c r="F22" s="43">
        <v>7783</v>
      </c>
      <c r="G22" s="43">
        <v>12495</v>
      </c>
      <c r="H22" s="43">
        <v>0</v>
      </c>
      <c r="I22" s="24"/>
    </row>
    <row r="23" spans="2:9" ht="15.75">
      <c r="B23" s="30" t="s">
        <v>32</v>
      </c>
      <c r="C23" s="43">
        <v>0</v>
      </c>
      <c r="D23" s="43">
        <v>13000</v>
      </c>
      <c r="E23" s="43">
        <v>11186</v>
      </c>
      <c r="F23" s="43">
        <v>4728</v>
      </c>
      <c r="G23" s="43">
        <v>19458</v>
      </c>
      <c r="H23" s="43">
        <v>0</v>
      </c>
      <c r="I23" s="24"/>
    </row>
    <row r="24" spans="2:9" ht="15.75">
      <c r="B24" s="30" t="s">
        <v>33</v>
      </c>
      <c r="C24" s="43">
        <v>0</v>
      </c>
      <c r="D24" s="43">
        <v>13500</v>
      </c>
      <c r="E24" s="43">
        <v>11200</v>
      </c>
      <c r="F24" s="43">
        <v>6000</v>
      </c>
      <c r="G24" s="43">
        <v>18700</v>
      </c>
      <c r="H24" s="43">
        <v>0</v>
      </c>
      <c r="I24" s="24"/>
    </row>
    <row r="25" spans="2:9" ht="15.75">
      <c r="B25" s="30" t="s">
        <v>57</v>
      </c>
      <c r="C25" s="43">
        <v>0</v>
      </c>
      <c r="D25" s="43">
        <v>13200</v>
      </c>
      <c r="E25" s="43">
        <v>11400</v>
      </c>
      <c r="F25" s="43">
        <v>6000</v>
      </c>
      <c r="G25" s="43">
        <v>18600</v>
      </c>
      <c r="H25" s="43">
        <v>0</v>
      </c>
      <c r="I25" s="24"/>
    </row>
    <row r="26" spans="2:9" ht="15.75">
      <c r="B26" s="36" t="str">
        <f>'PSD07-02'!A30</f>
        <v>United States</v>
      </c>
      <c r="C26" s="44"/>
      <c r="D26" s="44"/>
      <c r="E26" s="44"/>
      <c r="F26" s="44"/>
      <c r="G26" s="44"/>
      <c r="H26" s="44"/>
      <c r="I26" s="24"/>
    </row>
    <row r="27" spans="2:9" ht="15.75">
      <c r="B27" s="30" t="s">
        <v>30</v>
      </c>
      <c r="C27" s="45">
        <f>'PSD07-02'!B32</f>
        <v>146273</v>
      </c>
      <c r="D27" s="45">
        <v>227703</v>
      </c>
      <c r="E27" s="45">
        <f>'PSD07-02'!D32</f>
        <v>24579</v>
      </c>
      <c r="F27" s="45">
        <f>'PSD07-02'!E32</f>
        <v>110591</v>
      </c>
      <c r="G27" s="45">
        <v>196632</v>
      </c>
      <c r="H27" s="45">
        <f>(C27+D27+E27)-(F27+G27)</f>
        <v>91332</v>
      </c>
      <c r="I27" s="24"/>
    </row>
    <row r="28" spans="2:9" ht="15.75">
      <c r="B28" s="30" t="s">
        <v>31</v>
      </c>
      <c r="C28" s="45">
        <v>91332</v>
      </c>
      <c r="D28" s="45">
        <v>310529</v>
      </c>
      <c r="E28" s="45">
        <f>'PSD07-02'!D33</f>
        <v>17370</v>
      </c>
      <c r="F28" s="45">
        <v>79995</v>
      </c>
      <c r="G28" s="45">
        <v>204252</v>
      </c>
      <c r="H28" s="45">
        <f>(C28+D28+E28)-(F28+G28)</f>
        <v>134984</v>
      </c>
      <c r="I28" s="24"/>
    </row>
    <row r="29" spans="2:9" ht="15.75">
      <c r="B29" s="30" t="s">
        <v>32</v>
      </c>
      <c r="C29" s="45">
        <v>134984</v>
      </c>
      <c r="D29" s="45">
        <v>439531</v>
      </c>
      <c r="E29" s="45">
        <v>11899</v>
      </c>
      <c r="F29" s="45">
        <v>109055</v>
      </c>
      <c r="G29" s="45">
        <v>200941</v>
      </c>
      <c r="H29" s="45">
        <f>(C29+D29+E29)-(F29+G29)</f>
        <v>276418</v>
      </c>
      <c r="I29" s="24"/>
    </row>
    <row r="30" spans="2:9" ht="15.75">
      <c r="B30" s="30" t="s">
        <v>33</v>
      </c>
      <c r="C30" s="45">
        <v>276418</v>
      </c>
      <c r="D30" s="45">
        <v>353802</v>
      </c>
      <c r="E30" s="45">
        <v>20000</v>
      </c>
      <c r="F30" s="45">
        <v>110000</v>
      </c>
      <c r="G30" s="45">
        <v>203000</v>
      </c>
      <c r="H30" s="45">
        <f>(C30+D30+E30)-(F30+G30)</f>
        <v>337220</v>
      </c>
      <c r="I30" s="24" t="s">
        <v>47</v>
      </c>
    </row>
    <row r="31" spans="2:9" ht="15.75">
      <c r="B31" s="37" t="s">
        <v>57</v>
      </c>
      <c r="C31" s="45">
        <v>337220</v>
      </c>
      <c r="D31" s="45">
        <v>368000</v>
      </c>
      <c r="E31" s="45">
        <v>18423</v>
      </c>
      <c r="F31" s="45">
        <v>111000</v>
      </c>
      <c r="G31" s="45">
        <v>202731</v>
      </c>
      <c r="H31" s="45">
        <f>(C31+D31+E31)-(F31+G31)</f>
        <v>409912</v>
      </c>
      <c r="I31" s="24"/>
    </row>
    <row r="32" spans="2:9" ht="15.75">
      <c r="B32" s="36" t="s">
        <v>35</v>
      </c>
      <c r="C32" s="44"/>
      <c r="D32" s="44"/>
      <c r="E32" s="44"/>
      <c r="F32" s="44"/>
      <c r="G32" s="44"/>
      <c r="H32" s="44"/>
      <c r="I32" s="24"/>
    </row>
    <row r="33" spans="2:9" ht="15.75">
      <c r="B33" s="30" t="s">
        <v>30</v>
      </c>
      <c r="C33" s="44">
        <f aca="true" t="shared" si="0" ref="C33:H37">C27+C21+C15+C9</f>
        <v>177796</v>
      </c>
      <c r="D33" s="44">
        <f t="shared" si="0"/>
        <v>525703</v>
      </c>
      <c r="E33" s="44">
        <f t="shared" si="0"/>
        <v>36184</v>
      </c>
      <c r="F33" s="44">
        <f t="shared" si="0"/>
        <v>335980</v>
      </c>
      <c r="G33" s="44">
        <f t="shared" si="0"/>
        <v>242464</v>
      </c>
      <c r="H33" s="44">
        <f t="shared" si="0"/>
        <v>161239</v>
      </c>
      <c r="I33" s="24"/>
    </row>
    <row r="34" spans="2:9" ht="15.75">
      <c r="B34" s="30" t="s">
        <v>31</v>
      </c>
      <c r="C34" s="44">
        <f>C28+C22+C16+C10</f>
        <v>161239</v>
      </c>
      <c r="D34" s="44">
        <f t="shared" si="0"/>
        <v>540029</v>
      </c>
      <c r="E34" s="44">
        <f t="shared" si="0"/>
        <v>28198</v>
      </c>
      <c r="F34" s="44">
        <f t="shared" si="0"/>
        <v>303211</v>
      </c>
      <c r="G34" s="44">
        <f t="shared" si="0"/>
        <v>251247</v>
      </c>
      <c r="H34" s="44">
        <f t="shared" si="0"/>
        <v>175008</v>
      </c>
      <c r="I34" s="24"/>
    </row>
    <row r="35" spans="2:9" ht="15.75">
      <c r="B35" s="30" t="s">
        <v>32</v>
      </c>
      <c r="C35" s="44">
        <f>C29+C23+C17+C11</f>
        <v>175008</v>
      </c>
      <c r="D35" s="44">
        <f t="shared" si="0"/>
        <v>765531</v>
      </c>
      <c r="E35" s="44">
        <f t="shared" si="0"/>
        <v>27186</v>
      </c>
      <c r="F35" s="44">
        <f t="shared" si="0"/>
        <v>361515</v>
      </c>
      <c r="G35" s="44">
        <f t="shared" si="0"/>
        <v>254399</v>
      </c>
      <c r="H35" s="44">
        <f t="shared" si="0"/>
        <v>351811</v>
      </c>
      <c r="I35" s="24"/>
    </row>
    <row r="36" spans="2:9" ht="15.75">
      <c r="B36" s="30" t="s">
        <v>33</v>
      </c>
      <c r="C36" s="44">
        <f>C30+C24+C18+C12</f>
        <v>351811</v>
      </c>
      <c r="D36" s="44">
        <f t="shared" si="0"/>
        <v>595802</v>
      </c>
      <c r="E36" s="44">
        <f aca="true" t="shared" si="1" ref="E36:H37">E30+E24+E18+E12</f>
        <v>32700</v>
      </c>
      <c r="F36" s="44">
        <f t="shared" si="1"/>
        <v>330000</v>
      </c>
      <c r="G36" s="44">
        <f t="shared" si="1"/>
        <v>270130</v>
      </c>
      <c r="H36" s="44">
        <f t="shared" si="1"/>
        <v>380183</v>
      </c>
      <c r="I36" s="24"/>
    </row>
    <row r="37" spans="2:9" ht="15.75">
      <c r="B37" s="30" t="s">
        <v>57</v>
      </c>
      <c r="C37" s="44">
        <f>C31+C25+C19+C13</f>
        <v>380183</v>
      </c>
      <c r="D37" s="44">
        <f t="shared" si="0"/>
        <v>650200</v>
      </c>
      <c r="E37" s="44">
        <f t="shared" si="1"/>
        <v>31323</v>
      </c>
      <c r="F37" s="44">
        <f t="shared" si="1"/>
        <v>351000</v>
      </c>
      <c r="G37" s="44">
        <f t="shared" si="1"/>
        <v>268031</v>
      </c>
      <c r="H37" s="44">
        <f t="shared" si="1"/>
        <v>442675</v>
      </c>
      <c r="I37" s="24"/>
    </row>
    <row r="38" spans="2:9" ht="15.75">
      <c r="B38" s="36" t="str">
        <f>'PSD07-02'!A37</f>
        <v>Australia</v>
      </c>
      <c r="C38" s="44"/>
      <c r="D38" s="44"/>
      <c r="E38" s="44"/>
      <c r="F38" s="44"/>
      <c r="G38" s="44"/>
      <c r="H38" s="44"/>
      <c r="I38" s="24"/>
    </row>
    <row r="39" spans="2:9" ht="15.75">
      <c r="B39" s="30" t="s">
        <v>30</v>
      </c>
      <c r="C39" s="43">
        <v>4000</v>
      </c>
      <c r="D39" s="43">
        <v>38500</v>
      </c>
      <c r="E39" s="43">
        <v>11481</v>
      </c>
      <c r="F39" s="43">
        <v>14485</v>
      </c>
      <c r="G39" s="43">
        <v>32196</v>
      </c>
      <c r="H39" s="43">
        <v>7300</v>
      </c>
      <c r="I39" s="24"/>
    </row>
    <row r="40" spans="2:9" ht="15.75">
      <c r="B40" s="30" t="s">
        <v>31</v>
      </c>
      <c r="C40" s="43">
        <v>7300</v>
      </c>
      <c r="D40" s="43">
        <v>21119</v>
      </c>
      <c r="E40" s="43">
        <v>16885</v>
      </c>
      <c r="F40" s="43">
        <v>5599</v>
      </c>
      <c r="G40" s="43">
        <v>35105</v>
      </c>
      <c r="H40" s="43">
        <v>4600</v>
      </c>
      <c r="I40" s="24"/>
    </row>
    <row r="41" spans="2:9" ht="15.75">
      <c r="B41" s="30" t="s">
        <v>32</v>
      </c>
      <c r="C41" s="43">
        <v>4600</v>
      </c>
      <c r="D41" s="43">
        <v>26667</v>
      </c>
      <c r="E41" s="43">
        <v>17353</v>
      </c>
      <c r="F41" s="43">
        <v>6401</v>
      </c>
      <c r="G41" s="43">
        <v>35300</v>
      </c>
      <c r="H41" s="43">
        <v>6919</v>
      </c>
      <c r="I41" s="24"/>
    </row>
    <row r="42" spans="2:9" ht="15.75">
      <c r="B42" s="30" t="s">
        <v>33</v>
      </c>
      <c r="C42" s="43">
        <v>6919</v>
      </c>
      <c r="D42" s="43">
        <v>13676</v>
      </c>
      <c r="E42" s="43">
        <v>17400</v>
      </c>
      <c r="F42" s="43">
        <v>4416</v>
      </c>
      <c r="G42" s="43">
        <v>32579</v>
      </c>
      <c r="H42" s="43">
        <v>1000</v>
      </c>
      <c r="I42" s="24"/>
    </row>
    <row r="43" spans="2:9" ht="15.75">
      <c r="B43" s="30" t="s">
        <v>57</v>
      </c>
      <c r="C43" s="43">
        <v>1000</v>
      </c>
      <c r="D43" s="43">
        <v>31000</v>
      </c>
      <c r="E43" s="43">
        <v>15000</v>
      </c>
      <c r="F43" s="43">
        <v>5200</v>
      </c>
      <c r="G43" s="43">
        <v>35000</v>
      </c>
      <c r="H43" s="43">
        <v>6800</v>
      </c>
      <c r="I43" s="24"/>
    </row>
    <row r="44" spans="2:9" ht="15.75">
      <c r="B44" s="36" t="str">
        <f>'PSD07-02'!A43</f>
        <v>Chile</v>
      </c>
      <c r="C44" s="44"/>
      <c r="D44" s="44"/>
      <c r="E44" s="44"/>
      <c r="F44" s="44"/>
      <c r="G44" s="44"/>
      <c r="H44" s="44"/>
      <c r="I44" s="24"/>
    </row>
    <row r="45" spans="2:9" ht="15.75">
      <c r="B45" s="30" t="s">
        <v>30</v>
      </c>
      <c r="C45" s="43">
        <v>3041</v>
      </c>
      <c r="D45" s="43">
        <v>27820</v>
      </c>
      <c r="E45" s="43">
        <v>0</v>
      </c>
      <c r="F45" s="43">
        <v>27017</v>
      </c>
      <c r="G45" s="43">
        <v>3500</v>
      </c>
      <c r="H45" s="43">
        <v>344</v>
      </c>
      <c r="I45" s="24"/>
    </row>
    <row r="46" spans="2:9" ht="15.75">
      <c r="B46" s="30" t="s">
        <v>31</v>
      </c>
      <c r="C46" s="43">
        <v>344</v>
      </c>
      <c r="D46" s="43">
        <v>36000</v>
      </c>
      <c r="E46" s="43">
        <v>0</v>
      </c>
      <c r="F46" s="43">
        <v>32563</v>
      </c>
      <c r="G46" s="43">
        <v>3500</v>
      </c>
      <c r="H46" s="43">
        <v>281</v>
      </c>
      <c r="I46" s="24"/>
    </row>
    <row r="47" spans="2:9" ht="15.75">
      <c r="B47" s="30" t="s">
        <v>32</v>
      </c>
      <c r="C47" s="43">
        <v>281</v>
      </c>
      <c r="D47" s="43">
        <v>45000</v>
      </c>
      <c r="E47" s="43">
        <v>0</v>
      </c>
      <c r="F47" s="43">
        <v>41576</v>
      </c>
      <c r="G47" s="43">
        <v>3500</v>
      </c>
      <c r="H47" s="43">
        <v>205</v>
      </c>
      <c r="I47" s="24"/>
    </row>
    <row r="48" spans="2:9" ht="15.75">
      <c r="B48" s="30" t="s">
        <v>33</v>
      </c>
      <c r="C48" s="43">
        <v>205</v>
      </c>
      <c r="D48" s="43">
        <v>41500</v>
      </c>
      <c r="E48" s="43">
        <v>0</v>
      </c>
      <c r="F48" s="43">
        <v>38000</v>
      </c>
      <c r="G48" s="43">
        <v>3500</v>
      </c>
      <c r="H48" s="43">
        <v>205</v>
      </c>
      <c r="I48" s="24"/>
    </row>
    <row r="49" spans="2:9" ht="15.75">
      <c r="B49" s="30" t="s">
        <v>57</v>
      </c>
      <c r="C49" s="43">
        <v>205</v>
      </c>
      <c r="D49" s="43">
        <v>42000</v>
      </c>
      <c r="E49" s="43">
        <v>0</v>
      </c>
      <c r="F49" s="43">
        <v>38400</v>
      </c>
      <c r="G49" s="43">
        <v>3500</v>
      </c>
      <c r="H49" s="43">
        <v>305</v>
      </c>
      <c r="I49" s="24"/>
    </row>
    <row r="50" spans="2:9" ht="15.75">
      <c r="B50" s="36" t="str">
        <f>'PSD07-02'!A49</f>
        <v>South Africa; Republic of</v>
      </c>
      <c r="C50" s="44"/>
      <c r="D50" s="44"/>
      <c r="E50" s="44"/>
      <c r="F50" s="44"/>
      <c r="G50" s="44"/>
      <c r="H50" s="44"/>
      <c r="I50" s="24"/>
    </row>
    <row r="51" spans="2:9" ht="15.75">
      <c r="B51" s="30" t="s">
        <v>30</v>
      </c>
      <c r="C51" s="43">
        <v>5744</v>
      </c>
      <c r="D51" s="43">
        <v>40358</v>
      </c>
      <c r="E51" s="43">
        <v>0</v>
      </c>
      <c r="F51" s="43">
        <v>28214</v>
      </c>
      <c r="G51" s="43">
        <v>12600</v>
      </c>
      <c r="H51" s="43">
        <v>5288</v>
      </c>
      <c r="I51" s="24"/>
    </row>
    <row r="52" spans="2:9" ht="15.75">
      <c r="B52" s="30" t="s">
        <v>31</v>
      </c>
      <c r="C52" s="43">
        <v>5288</v>
      </c>
      <c r="D52" s="43">
        <v>38142</v>
      </c>
      <c r="E52" s="43">
        <v>1</v>
      </c>
      <c r="F52" s="43">
        <v>20926</v>
      </c>
      <c r="G52" s="43">
        <v>13000</v>
      </c>
      <c r="H52" s="43">
        <v>9505</v>
      </c>
      <c r="I52" s="24"/>
    </row>
    <row r="53" spans="2:9" ht="15.75">
      <c r="B53" s="30" t="s">
        <v>32</v>
      </c>
      <c r="C53" s="43">
        <v>9505</v>
      </c>
      <c r="D53" s="43">
        <v>34000</v>
      </c>
      <c r="E53" s="43">
        <v>1</v>
      </c>
      <c r="F53" s="43">
        <v>25900</v>
      </c>
      <c r="G53" s="43">
        <v>12000</v>
      </c>
      <c r="H53" s="43">
        <v>5606</v>
      </c>
      <c r="I53" s="24"/>
    </row>
    <row r="54" spans="2:9" ht="15.75">
      <c r="B54" s="30" t="s">
        <v>33</v>
      </c>
      <c r="C54" s="43">
        <v>5606</v>
      </c>
      <c r="D54" s="43">
        <v>37000</v>
      </c>
      <c r="E54" s="43">
        <v>1</v>
      </c>
      <c r="F54" s="43">
        <v>27000</v>
      </c>
      <c r="G54" s="43">
        <v>10500</v>
      </c>
      <c r="H54" s="43">
        <v>5107</v>
      </c>
      <c r="I54" s="24"/>
    </row>
    <row r="55" spans="2:9" ht="15.75">
      <c r="B55" s="30" t="s">
        <v>57</v>
      </c>
      <c r="C55" s="43">
        <v>5107</v>
      </c>
      <c r="D55" s="43">
        <v>39000</v>
      </c>
      <c r="E55" s="43">
        <v>1</v>
      </c>
      <c r="F55" s="43">
        <v>28800</v>
      </c>
      <c r="G55" s="43">
        <v>11200</v>
      </c>
      <c r="H55" s="43">
        <v>4108</v>
      </c>
      <c r="I55" s="24"/>
    </row>
    <row r="56" spans="2:9" ht="15.75">
      <c r="B56" s="36" t="s">
        <v>36</v>
      </c>
      <c r="C56" s="43"/>
      <c r="D56" s="43"/>
      <c r="E56" s="43"/>
      <c r="F56" s="43"/>
      <c r="G56" s="43"/>
      <c r="H56" s="43"/>
      <c r="I56" s="24"/>
    </row>
    <row r="57" spans="2:9" ht="15.75">
      <c r="B57" s="30" t="s">
        <v>30</v>
      </c>
      <c r="C57" s="44">
        <f aca="true" t="shared" si="2" ref="C57:H61">C51+C45+C39</f>
        <v>12785</v>
      </c>
      <c r="D57" s="44">
        <f t="shared" si="2"/>
        <v>106678</v>
      </c>
      <c r="E57" s="44">
        <f t="shared" si="2"/>
        <v>11481</v>
      </c>
      <c r="F57" s="44">
        <f t="shared" si="2"/>
        <v>69716</v>
      </c>
      <c r="G57" s="44">
        <f t="shared" si="2"/>
        <v>48296</v>
      </c>
      <c r="H57" s="44">
        <f t="shared" si="2"/>
        <v>12932</v>
      </c>
      <c r="I57" s="24"/>
    </row>
    <row r="58" spans="2:9" ht="15.75">
      <c r="B58" s="30" t="s">
        <v>31</v>
      </c>
      <c r="C58" s="44">
        <f t="shared" si="2"/>
        <v>12932</v>
      </c>
      <c r="D58" s="44">
        <f t="shared" si="2"/>
        <v>95261</v>
      </c>
      <c r="E58" s="44">
        <f t="shared" si="2"/>
        <v>16886</v>
      </c>
      <c r="F58" s="44">
        <f t="shared" si="2"/>
        <v>59088</v>
      </c>
      <c r="G58" s="44">
        <f t="shared" si="2"/>
        <v>51605</v>
      </c>
      <c r="H58" s="44">
        <f t="shared" si="2"/>
        <v>14386</v>
      </c>
      <c r="I58" s="24"/>
    </row>
    <row r="59" spans="2:9" ht="15.75">
      <c r="B59" s="30" t="s">
        <v>32</v>
      </c>
      <c r="C59" s="44">
        <f t="shared" si="2"/>
        <v>14386</v>
      </c>
      <c r="D59" s="44">
        <f t="shared" si="2"/>
        <v>105667</v>
      </c>
      <c r="E59" s="44">
        <f t="shared" si="2"/>
        <v>17354</v>
      </c>
      <c r="F59" s="44">
        <f t="shared" si="2"/>
        <v>73877</v>
      </c>
      <c r="G59" s="44">
        <f t="shared" si="2"/>
        <v>50800</v>
      </c>
      <c r="H59" s="44">
        <f t="shared" si="2"/>
        <v>12730</v>
      </c>
      <c r="I59" s="24"/>
    </row>
    <row r="60" spans="2:9" ht="15.75">
      <c r="B60" s="30" t="s">
        <v>33</v>
      </c>
      <c r="C60" s="44">
        <f t="shared" si="2"/>
        <v>12730</v>
      </c>
      <c r="D60" s="44">
        <f t="shared" si="2"/>
        <v>92176</v>
      </c>
      <c r="E60" s="44">
        <f t="shared" si="2"/>
        <v>17401</v>
      </c>
      <c r="F60" s="44">
        <f>F54+F48+F42</f>
        <v>69416</v>
      </c>
      <c r="G60" s="44">
        <f t="shared" si="2"/>
        <v>46579</v>
      </c>
      <c r="H60" s="44">
        <f t="shared" si="2"/>
        <v>6312</v>
      </c>
      <c r="I60" s="24"/>
    </row>
    <row r="61" spans="2:9" ht="15.75">
      <c r="B61" s="30" t="s">
        <v>57</v>
      </c>
      <c r="C61" s="44">
        <f t="shared" si="2"/>
        <v>6312</v>
      </c>
      <c r="D61" s="44">
        <f t="shared" si="2"/>
        <v>112000</v>
      </c>
      <c r="E61" s="44">
        <f t="shared" si="2"/>
        <v>15001</v>
      </c>
      <c r="F61" s="44">
        <f t="shared" si="2"/>
        <v>72400</v>
      </c>
      <c r="G61" s="44">
        <f t="shared" si="2"/>
        <v>49700</v>
      </c>
      <c r="H61" s="44">
        <f t="shared" si="2"/>
        <v>11213</v>
      </c>
      <c r="I61" s="24"/>
    </row>
    <row r="62" spans="2:9" ht="15.75">
      <c r="B62" s="36" t="s">
        <v>37</v>
      </c>
      <c r="C62" s="44"/>
      <c r="D62" s="44"/>
      <c r="E62" s="44"/>
      <c r="F62" s="44"/>
      <c r="G62" s="44"/>
      <c r="H62" s="44"/>
      <c r="I62" s="24"/>
    </row>
    <row r="63" spans="2:9" ht="15.75">
      <c r="B63" s="30" t="s">
        <v>30</v>
      </c>
      <c r="C63" s="44">
        <f aca="true" t="shared" si="3" ref="C63:H63">C57+C33</f>
        <v>190581</v>
      </c>
      <c r="D63" s="44">
        <f t="shared" si="3"/>
        <v>632381</v>
      </c>
      <c r="E63" s="44">
        <f t="shared" si="3"/>
        <v>47665</v>
      </c>
      <c r="F63" s="44">
        <f t="shared" si="3"/>
        <v>405696</v>
      </c>
      <c r="G63" s="44">
        <f t="shared" si="3"/>
        <v>290760</v>
      </c>
      <c r="H63" s="44">
        <f t="shared" si="3"/>
        <v>174171</v>
      </c>
      <c r="I63" s="24"/>
    </row>
    <row r="64" spans="2:9" ht="15.75">
      <c r="B64" s="30" t="s">
        <v>31</v>
      </c>
      <c r="C64" s="44">
        <f>C58+C34</f>
        <v>174171</v>
      </c>
      <c r="D64" s="44">
        <f aca="true" t="shared" si="4" ref="D64:H67">D58+D34</f>
        <v>635290</v>
      </c>
      <c r="E64" s="44">
        <f t="shared" si="4"/>
        <v>45084</v>
      </c>
      <c r="F64" s="44">
        <f t="shared" si="4"/>
        <v>362299</v>
      </c>
      <c r="G64" s="44">
        <f t="shared" si="4"/>
        <v>302852</v>
      </c>
      <c r="H64" s="44">
        <f t="shared" si="4"/>
        <v>189394</v>
      </c>
      <c r="I64" s="24"/>
    </row>
    <row r="65" spans="2:9" ht="16.5" customHeight="1">
      <c r="B65" s="30" t="s">
        <v>32</v>
      </c>
      <c r="C65" s="44">
        <f>C59+C35</f>
        <v>189394</v>
      </c>
      <c r="D65" s="44">
        <f t="shared" si="4"/>
        <v>871198</v>
      </c>
      <c r="E65" s="44">
        <f t="shared" si="4"/>
        <v>44540</v>
      </c>
      <c r="F65" s="44">
        <f t="shared" si="4"/>
        <v>435392</v>
      </c>
      <c r="G65" s="44">
        <f t="shared" si="4"/>
        <v>305199</v>
      </c>
      <c r="H65" s="44">
        <f t="shared" si="4"/>
        <v>364541</v>
      </c>
      <c r="I65" s="24"/>
    </row>
    <row r="66" spans="2:9" ht="15.75">
      <c r="B66" s="30" t="s">
        <v>33</v>
      </c>
      <c r="C66" s="44">
        <f>C60+C36</f>
        <v>364541</v>
      </c>
      <c r="D66" s="44">
        <f t="shared" si="4"/>
        <v>687978</v>
      </c>
      <c r="E66" s="44">
        <f t="shared" si="4"/>
        <v>50101</v>
      </c>
      <c r="F66" s="44">
        <f t="shared" si="4"/>
        <v>399416</v>
      </c>
      <c r="G66" s="44">
        <f t="shared" si="4"/>
        <v>316709</v>
      </c>
      <c r="H66" s="44">
        <f t="shared" si="4"/>
        <v>386495</v>
      </c>
      <c r="I66" s="24"/>
    </row>
    <row r="67" spans="2:9" ht="16.5" thickBot="1">
      <c r="B67" s="30" t="s">
        <v>57</v>
      </c>
      <c r="C67" s="44">
        <f>C61+C37</f>
        <v>386495</v>
      </c>
      <c r="D67" s="44">
        <f t="shared" si="4"/>
        <v>762200</v>
      </c>
      <c r="E67" s="44">
        <f t="shared" si="4"/>
        <v>46324</v>
      </c>
      <c r="F67" s="44">
        <f t="shared" si="4"/>
        <v>423400</v>
      </c>
      <c r="G67" s="44">
        <f t="shared" si="4"/>
        <v>317731</v>
      </c>
      <c r="H67" s="44">
        <f t="shared" si="4"/>
        <v>453888</v>
      </c>
      <c r="I67" s="24"/>
    </row>
    <row r="68" spans="2:250" ht="17.25" thickBot="1" thickTop="1">
      <c r="B68" s="38"/>
      <c r="C68" s="39"/>
      <c r="D68" s="39"/>
      <c r="E68" s="39"/>
      <c r="F68" s="40"/>
      <c r="G68" s="40"/>
      <c r="H68" s="40"/>
      <c r="I68" s="26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</row>
    <row r="69" spans="2:250" ht="6" customHeight="1" thickTop="1">
      <c r="B69" s="29"/>
      <c r="C69" s="41"/>
      <c r="D69" s="41"/>
      <c r="E69" s="41"/>
      <c r="F69" s="41"/>
      <c r="G69" s="41"/>
      <c r="H69" s="29"/>
      <c r="I69" s="27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</row>
    <row r="70" spans="2:250" ht="15.75" customHeight="1">
      <c r="B70" s="29" t="s">
        <v>60</v>
      </c>
      <c r="C70" s="41"/>
      <c r="D70" s="41"/>
      <c r="E70" s="41"/>
      <c r="F70" s="41"/>
      <c r="G70" s="41"/>
      <c r="H70" s="29"/>
      <c r="I70" s="27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</row>
    <row r="71" spans="2:250" ht="15.75">
      <c r="B71" s="28" t="s">
        <v>48</v>
      </c>
      <c r="C71" s="28"/>
      <c r="D71" s="28"/>
      <c r="E71" s="28"/>
      <c r="F71" s="28"/>
      <c r="G71" s="28"/>
      <c r="H71" s="29"/>
      <c r="I71" s="27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</row>
    <row r="72" spans="2:250" ht="15.75">
      <c r="B72" s="28" t="s">
        <v>49</v>
      </c>
      <c r="C72" s="28"/>
      <c r="D72" s="28"/>
      <c r="E72" s="28"/>
      <c r="F72" s="28"/>
      <c r="G72" s="28"/>
      <c r="H72" s="29"/>
      <c r="I72" s="27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</row>
    <row r="73" spans="2:250" ht="15.75">
      <c r="B73" s="28" t="s">
        <v>61</v>
      </c>
      <c r="C73" s="28"/>
      <c r="D73" s="28"/>
      <c r="E73" s="28"/>
      <c r="F73" s="28"/>
      <c r="G73" s="28"/>
      <c r="H73" s="29"/>
      <c r="I73" s="27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</row>
    <row r="74" spans="2:250" ht="15.75">
      <c r="B74" s="28" t="s">
        <v>51</v>
      </c>
      <c r="C74" s="28"/>
      <c r="D74" s="28"/>
      <c r="E74" s="28"/>
      <c r="F74" s="28"/>
      <c r="G74" s="28"/>
      <c r="H74" s="28"/>
      <c r="I74" s="27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</row>
    <row r="75" spans="2:250" ht="15.75">
      <c r="B75" s="28" t="s">
        <v>59</v>
      </c>
      <c r="C75" s="29"/>
      <c r="D75" s="29"/>
      <c r="E75" s="29"/>
      <c r="F75" s="29"/>
      <c r="G75" s="29"/>
      <c r="H75" s="29"/>
      <c r="I75" s="27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</row>
    <row r="76" spans="2:9" ht="15.75">
      <c r="B76" s="30"/>
      <c r="C76" s="30"/>
      <c r="D76" s="30"/>
      <c r="E76" s="30"/>
      <c r="F76" s="30"/>
      <c r="G76" s="30"/>
      <c r="H76" s="30"/>
      <c r="I76" s="24"/>
    </row>
  </sheetData>
  <printOptions/>
  <pageMargins left="0.5" right="0.5" top="0.5" bottom="0.5" header="0.5" footer="0.5"/>
  <pageSetup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K51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sheetData>
    <row r="1" ht="15">
      <c r="A1" t="s">
        <v>0</v>
      </c>
    </row>
    <row r="2" ht="15">
      <c r="A2" t="s">
        <v>1</v>
      </c>
    </row>
    <row r="3" ht="15">
      <c r="A3" t="s">
        <v>38</v>
      </c>
    </row>
    <row r="5" spans="1:11" ht="15">
      <c r="B5" t="s">
        <v>3</v>
      </c>
      <c r="D5" t="s">
        <v>4</v>
      </c>
      <c r="F5" t="s">
        <v>5</v>
      </c>
      <c r="H5" t="s">
        <v>6</v>
      </c>
      <c r="J5" t="s">
        <v>7</v>
      </c>
      <c r="K5" t="s">
        <v>8</v>
      </c>
    </row>
    <row r="6" ht="15">
      <c r="A6" t="s">
        <v>9</v>
      </c>
    </row>
    <row r="7" spans="1:11" ht="15">
      <c r="A7" t="s">
        <v>10</v>
      </c>
      <c r="B7">
        <v>3930</v>
      </c>
      <c r="C7" s="7" t="e">
        <v>#VALUE!</v>
      </c>
      <c r="D7">
        <v>38000</v>
      </c>
      <c r="E7" s="7" t="e">
        <v>#VALUE!</v>
      </c>
      <c r="F7">
        <v>2000</v>
      </c>
      <c r="G7" s="7" t="e">
        <v>#VALUE!</v>
      </c>
      <c r="H7">
        <v>37000</v>
      </c>
      <c r="I7" s="7" t="e">
        <v>#VALUE!</v>
      </c>
      <c r="J7">
        <v>4000</v>
      </c>
      <c r="K7">
        <v>2930</v>
      </c>
    </row>
    <row r="8" spans="1:11" ht="15">
      <c r="A8" t="s">
        <v>11</v>
      </c>
      <c r="B8">
        <v>2930</v>
      </c>
      <c r="C8" s="7">
        <f>(B8-B7)/B7</f>
        <v>-0.2544529262086514</v>
      </c>
      <c r="D8">
        <v>28000</v>
      </c>
      <c r="E8" s="7">
        <f>(D8-D7)/D7</f>
        <v>-0.2631578947368421</v>
      </c>
      <c r="F8">
        <v>4000</v>
      </c>
      <c r="G8" s="7">
        <f>(F8-F7)/F7</f>
        <v>1</v>
      </c>
      <c r="H8">
        <v>24000</v>
      </c>
      <c r="I8" s="7">
        <f>(H8-H7)/H7</f>
        <v>-0.35135135135135137</v>
      </c>
      <c r="J8">
        <v>4500</v>
      </c>
      <c r="K8">
        <v>6430</v>
      </c>
    </row>
    <row r="9" spans="1:11" ht="15">
      <c r="A9" t="s">
        <v>12</v>
      </c>
      <c r="B9">
        <v>6430</v>
      </c>
      <c r="C9" s="7">
        <f>(B9-B8)/B8</f>
        <v>1.1945392491467577</v>
      </c>
      <c r="D9">
        <v>22500</v>
      </c>
      <c r="E9" s="7">
        <f>(D9-D8)/D8</f>
        <v>-0.19642857142857142</v>
      </c>
      <c r="F9">
        <v>1000</v>
      </c>
      <c r="G9" s="7">
        <f>(F9-F8)/F8</f>
        <v>-0.75</v>
      </c>
      <c r="H9">
        <v>23000</v>
      </c>
      <c r="I9" s="7">
        <f>(H9-H8)/H8</f>
        <v>-0.041666666666666664</v>
      </c>
      <c r="J9">
        <v>4500</v>
      </c>
      <c r="K9">
        <v>2430</v>
      </c>
    </row>
    <row r="10" spans="1:11" ht="15">
      <c r="A10" t="s">
        <v>13</v>
      </c>
      <c r="B10">
        <v>2430</v>
      </c>
      <c r="C10" s="7">
        <f>(B10-B9)/B9</f>
        <v>-0.6220839813374806</v>
      </c>
      <c r="D10">
        <v>29000</v>
      </c>
      <c r="E10" s="7">
        <f>(D10-D9)/D9</f>
        <v>0.28888888888888886</v>
      </c>
      <c r="F10">
        <v>500</v>
      </c>
      <c r="G10" s="7">
        <f>(F10-F9)/F9</f>
        <v>-0.5</v>
      </c>
      <c r="H10">
        <v>24000</v>
      </c>
      <c r="I10" s="7">
        <f>(H10-H9)/H9</f>
        <v>0.043478260869565216</v>
      </c>
      <c r="J10">
        <v>4000</v>
      </c>
      <c r="K10">
        <v>3930</v>
      </c>
    </row>
    <row r="11" spans="1:11" ht="15">
      <c r="A11" t="s">
        <v>33</v>
      </c>
      <c r="B11">
        <v>3930</v>
      </c>
      <c r="C11" s="7">
        <f>(B11-B10)/B10</f>
        <v>0.6172839506172839</v>
      </c>
      <c r="D11">
        <v>30000</v>
      </c>
      <c r="E11" s="7">
        <f>(D11-D10)/D10</f>
        <v>0.034482758620689655</v>
      </c>
      <c r="F11">
        <v>350</v>
      </c>
      <c r="G11" s="7">
        <f>(F11-F10)/F10</f>
        <v>-0.3</v>
      </c>
      <c r="H11">
        <v>25000</v>
      </c>
      <c r="I11" s="7">
        <f>(H11-H10)/H10</f>
        <v>0.041666666666666664</v>
      </c>
      <c r="J11">
        <v>4000</v>
      </c>
      <c r="K11">
        <v>5280</v>
      </c>
    </row>
    <row r="12" ht="15">
      <c r="A12" t="s">
        <v>14</v>
      </c>
    </row>
    <row r="13" spans="1:11" ht="15">
      <c r="A13" t="s">
        <v>10</v>
      </c>
      <c r="B13">
        <v>15273</v>
      </c>
      <c r="C13" s="7">
        <v>0</v>
      </c>
      <c r="D13">
        <v>240000</v>
      </c>
      <c r="E13" s="7">
        <v>0</v>
      </c>
      <c r="F13">
        <v>3090</v>
      </c>
      <c r="G13" s="7" t="e">
        <v>#VALUE!</v>
      </c>
      <c r="H13">
        <v>192770</v>
      </c>
      <c r="I13" s="7" t="e">
        <v>#VALUE!</v>
      </c>
      <c r="J13">
        <v>37000</v>
      </c>
      <c r="K13">
        <v>28593</v>
      </c>
    </row>
    <row r="14" spans="1:11" ht="15">
      <c r="A14" t="s">
        <v>11</v>
      </c>
      <c r="B14">
        <v>28593</v>
      </c>
      <c r="C14" s="7">
        <f>(B14-B13)/B13</f>
        <v>0.8721272834413671</v>
      </c>
      <c r="D14">
        <v>250000</v>
      </c>
      <c r="E14" s="7">
        <f>(D14-D13)/D13</f>
        <v>0.041666666666666664</v>
      </c>
      <c r="F14">
        <v>3131</v>
      </c>
      <c r="G14" s="7">
        <f>(F14-F13)/F13</f>
        <v>0.013268608414239482</v>
      </c>
      <c r="H14">
        <v>188247</v>
      </c>
      <c r="I14" s="7">
        <f>(H14-H13)/H13</f>
        <v>-0.023463194480468953</v>
      </c>
      <c r="J14">
        <v>30000</v>
      </c>
      <c r="K14">
        <v>63477</v>
      </c>
    </row>
    <row r="15" spans="1:11" ht="15">
      <c r="A15" t="s">
        <v>12</v>
      </c>
      <c r="B15">
        <v>63477</v>
      </c>
      <c r="C15" s="7">
        <f>(B15-B14)/B14</f>
        <v>1.2200188857412653</v>
      </c>
      <c r="D15">
        <v>195000</v>
      </c>
      <c r="E15" s="7">
        <f>(D15-D14)/D14</f>
        <v>-0.22</v>
      </c>
      <c r="F15">
        <v>1550</v>
      </c>
      <c r="G15" s="7">
        <f>(F15-F14)/F14</f>
        <v>-0.504950495049505</v>
      </c>
      <c r="H15">
        <v>192433</v>
      </c>
      <c r="I15" s="7">
        <f>(H15-H14)/H14</f>
        <v>0.022236742152597386</v>
      </c>
      <c r="J15">
        <v>30000</v>
      </c>
      <c r="K15">
        <v>37594</v>
      </c>
    </row>
    <row r="16" spans="1:11" ht="15">
      <c r="A16" t="s">
        <v>13</v>
      </c>
      <c r="B16">
        <v>37594</v>
      </c>
      <c r="C16" s="7">
        <f>(B16-B15)/B15</f>
        <v>-0.4077539896340407</v>
      </c>
      <c r="D16">
        <v>255000</v>
      </c>
      <c r="E16" s="7">
        <f>(D16-D15)/D15</f>
        <v>0.3076923076923077</v>
      </c>
      <c r="F16">
        <v>1000</v>
      </c>
      <c r="G16" s="7">
        <f>(F16-F15)/F15</f>
        <v>-0.3548387096774194</v>
      </c>
      <c r="H16">
        <v>210000</v>
      </c>
      <c r="I16" s="7">
        <f>(H16-H15)/H15</f>
        <v>0.09128891614224172</v>
      </c>
      <c r="J16">
        <v>30000</v>
      </c>
      <c r="K16">
        <v>53594</v>
      </c>
    </row>
    <row r="17" spans="1:11" ht="15">
      <c r="A17" t="s">
        <v>33</v>
      </c>
      <c r="B17">
        <v>53994</v>
      </c>
      <c r="C17" s="7">
        <f>(B17-B16)/B16</f>
        <v>0.4362398255040698</v>
      </c>
      <c r="D17">
        <v>250000</v>
      </c>
      <c r="E17" s="7">
        <f>(D17-D16)/D16</f>
        <v>-0.0196078431372549</v>
      </c>
      <c r="F17">
        <v>0</v>
      </c>
      <c r="G17" s="7">
        <f>(F17-F16)/F16</f>
        <v>-1</v>
      </c>
      <c r="H17">
        <v>210000</v>
      </c>
      <c r="I17" s="7">
        <f>(H17-H16)/H16</f>
        <v>0</v>
      </c>
      <c r="J17">
        <v>30000</v>
      </c>
      <c r="K17">
        <v>63594</v>
      </c>
    </row>
    <row r="18" ht="15">
      <c r="A18" t="s">
        <v>16</v>
      </c>
    </row>
    <row r="19" spans="1:11" ht="15">
      <c r="A19" t="s">
        <v>20</v>
      </c>
      <c r="B19">
        <v>0</v>
      </c>
      <c r="D19">
        <v>16000</v>
      </c>
      <c r="F19">
        <v>8000</v>
      </c>
      <c r="H19">
        <v>10000</v>
      </c>
      <c r="J19">
        <v>14000</v>
      </c>
      <c r="K19">
        <v>0</v>
      </c>
    </row>
    <row r="20" spans="1:11" ht="15">
      <c r="A20" t="s">
        <v>10</v>
      </c>
      <c r="B20">
        <v>0</v>
      </c>
      <c r="C20" s="7" t="e">
        <f>(B20-B19)/B19</f>
        <v>#DIV/0!</v>
      </c>
      <c r="D20">
        <v>18000</v>
      </c>
      <c r="E20" s="7">
        <f>(D20-D19)/D19</f>
        <v>0.125</v>
      </c>
      <c r="F20">
        <v>6130</v>
      </c>
      <c r="G20" s="7">
        <f>(F20-F19)/F19</f>
        <v>-0.23375</v>
      </c>
      <c r="H20">
        <v>7265</v>
      </c>
      <c r="I20" s="7">
        <f>(H20-H19)/H19</f>
        <v>-0.2735</v>
      </c>
      <c r="J20">
        <v>16865</v>
      </c>
      <c r="K20">
        <v>0</v>
      </c>
    </row>
    <row r="21" spans="1:11" ht="15">
      <c r="A21" t="s">
        <v>11</v>
      </c>
      <c r="B21">
        <v>0</v>
      </c>
      <c r="C21" s="7" t="e">
        <f>(B21-B20)/B20</f>
        <v>#DIV/0!</v>
      </c>
      <c r="D21">
        <v>20000</v>
      </c>
      <c r="E21" s="7">
        <f>(D21-D20)/D20</f>
        <v>0.1111111111111111</v>
      </c>
      <c r="F21">
        <v>4474</v>
      </c>
      <c r="G21" s="7">
        <f>(F21-F20)/F20</f>
        <v>-0.27014681892332787</v>
      </c>
      <c r="H21">
        <v>13142</v>
      </c>
      <c r="I21" s="7">
        <f>(H21-H20)/H20</f>
        <v>0.8089470061940812</v>
      </c>
      <c r="J21">
        <v>11332</v>
      </c>
      <c r="K21">
        <v>0</v>
      </c>
    </row>
    <row r="22" spans="1:11" ht="15">
      <c r="A22" t="s">
        <v>12</v>
      </c>
      <c r="B22">
        <v>0</v>
      </c>
      <c r="C22" s="7" t="e">
        <f>(B22-B21)/B21</f>
        <v>#DIV/0!</v>
      </c>
      <c r="D22">
        <v>12000</v>
      </c>
      <c r="E22" s="7">
        <f>(D22-D21)/D21</f>
        <v>-0.4</v>
      </c>
      <c r="F22">
        <v>8278</v>
      </c>
      <c r="G22" s="7">
        <f>(F22-F21)/F21</f>
        <v>0.8502458649977649</v>
      </c>
      <c r="H22">
        <v>7783</v>
      </c>
      <c r="I22" s="7">
        <f>(H22-H21)/H21</f>
        <v>-0.40777659412570383</v>
      </c>
      <c r="J22">
        <v>12495</v>
      </c>
      <c r="K22">
        <v>0</v>
      </c>
    </row>
    <row r="23" spans="1:11" ht="15">
      <c r="A23" t="s">
        <v>13</v>
      </c>
      <c r="B23">
        <v>0</v>
      </c>
      <c r="C23" s="7" t="e">
        <f>(B23-B22)/B22</f>
        <v>#DIV/0!</v>
      </c>
      <c r="D23">
        <v>16000</v>
      </c>
      <c r="E23" s="7">
        <f>(D23-D22)/D22</f>
        <v>0.3333333333333333</v>
      </c>
      <c r="F23">
        <v>8000</v>
      </c>
      <c r="G23" s="7">
        <f>(F23-F22)/F22</f>
        <v>-0.033582991060642664</v>
      </c>
      <c r="H23">
        <v>7500</v>
      </c>
      <c r="I23" s="7">
        <f>(H23-H22)/H22</f>
        <v>-0.03636130026981883</v>
      </c>
      <c r="J23">
        <v>16500</v>
      </c>
      <c r="K23">
        <v>0</v>
      </c>
    </row>
    <row r="24" spans="1:11" ht="15">
      <c r="A24" t="s">
        <v>39</v>
      </c>
      <c r="B24">
        <v>0</v>
      </c>
      <c r="C24" s="7" t="e">
        <f>(B24-B23)/B23</f>
        <v>#DIV/0!</v>
      </c>
      <c r="D24">
        <v>15000</v>
      </c>
      <c r="E24" s="7">
        <f>(D24-D23)/D23</f>
        <v>-0.0625</v>
      </c>
      <c r="F24">
        <v>7000</v>
      </c>
      <c r="G24" s="7">
        <f>(F24-F23)/F23</f>
        <v>-0.125</v>
      </c>
      <c r="H24">
        <v>9000</v>
      </c>
      <c r="I24" s="7">
        <f>(H24-H23)/H23</f>
        <v>0.2</v>
      </c>
      <c r="J24">
        <v>13000</v>
      </c>
      <c r="K24">
        <v>0</v>
      </c>
    </row>
    <row r="25" ht="15">
      <c r="A25" t="s">
        <v>17</v>
      </c>
    </row>
    <row r="26" spans="1:11" ht="15">
      <c r="A26" t="s">
        <v>20</v>
      </c>
      <c r="B26">
        <v>123373</v>
      </c>
      <c r="D26">
        <v>282588</v>
      </c>
      <c r="F26">
        <v>11684</v>
      </c>
      <c r="H26">
        <v>117816</v>
      </c>
      <c r="J26">
        <v>209889</v>
      </c>
      <c r="K26">
        <v>89940</v>
      </c>
    </row>
    <row r="27" spans="1:11" ht="15">
      <c r="A27" t="s">
        <v>10</v>
      </c>
      <c r="B27">
        <v>89940</v>
      </c>
      <c r="C27" s="7">
        <f>(B27-B26)/B26</f>
        <v>-0.2709912217421964</v>
      </c>
      <c r="D27">
        <v>388729</v>
      </c>
      <c r="E27" s="7">
        <f>(D27-D26)/D26</f>
        <v>0.37560335187622973</v>
      </c>
      <c r="F27">
        <v>11194</v>
      </c>
      <c r="G27" s="7">
        <f>(F27-F26)/F26</f>
        <v>-0.04193769257103731</v>
      </c>
      <c r="H27">
        <v>120614</v>
      </c>
      <c r="I27" s="7">
        <f>(H27-H26)/H26</f>
        <v>0.02374889658450465</v>
      </c>
      <c r="J27">
        <v>222976</v>
      </c>
      <c r="K27">
        <v>146273</v>
      </c>
    </row>
    <row r="28" spans="1:11" ht="15">
      <c r="A28" t="s">
        <v>11</v>
      </c>
      <c r="B28">
        <v>146273</v>
      </c>
      <c r="C28" s="7">
        <f>(B28-B27)/B27</f>
        <v>0.6263397820769402</v>
      </c>
      <c r="D28">
        <v>251290</v>
      </c>
      <c r="E28" s="7">
        <f>(D28-D27)/D27</f>
        <v>-0.35355993507044753</v>
      </c>
      <c r="F28">
        <v>24579</v>
      </c>
      <c r="G28" s="7">
        <f>(F28-F27)/F27</f>
        <v>1.195729855279614</v>
      </c>
      <c r="H28">
        <v>110591</v>
      </c>
      <c r="I28" s="7">
        <f>(H28-H27)/H27</f>
        <v>-0.08309980599267083</v>
      </c>
      <c r="J28">
        <v>213415</v>
      </c>
      <c r="K28">
        <v>98210</v>
      </c>
    </row>
    <row r="29" spans="1:11" ht="15">
      <c r="A29" t="s">
        <v>12</v>
      </c>
      <c r="B29">
        <v>98210</v>
      </c>
      <c r="C29" s="7">
        <f>(B29-B28)/B28</f>
        <v>-0.3285842226521641</v>
      </c>
      <c r="D29">
        <v>310653</v>
      </c>
      <c r="E29" s="7">
        <f>(D29-D28)/D28</f>
        <v>0.23623303752636396</v>
      </c>
      <c r="F29">
        <v>17370</v>
      </c>
      <c r="G29" s="7">
        <f>(F29-F28)/F28</f>
        <v>-0.2932991578176492</v>
      </c>
      <c r="H29">
        <v>80251</v>
      </c>
      <c r="I29" s="7">
        <f>(H29-H28)/H28</f>
        <v>-0.27434420522465663</v>
      </c>
      <c r="J29">
        <v>220761</v>
      </c>
      <c r="K29">
        <v>125221</v>
      </c>
    </row>
    <row r="30" spans="1:11" ht="15">
      <c r="A30" t="s">
        <v>13</v>
      </c>
      <c r="B30">
        <v>125221</v>
      </c>
      <c r="C30" s="7">
        <f>(B30-B29)/B29</f>
        <v>0.27503309235312084</v>
      </c>
      <c r="D30">
        <v>412770</v>
      </c>
      <c r="E30" s="7">
        <f>(D30-D29)/D29</f>
        <v>0.32871725043698274</v>
      </c>
      <c r="F30">
        <v>11000</v>
      </c>
      <c r="G30" s="7">
        <f>(F30-F29)/F29</f>
        <v>-0.3667242371905584</v>
      </c>
      <c r="H30">
        <v>115000</v>
      </c>
      <c r="I30" s="7">
        <f>(H30-H29)/H29</f>
        <v>0.43300395010654075</v>
      </c>
      <c r="J30">
        <v>239272</v>
      </c>
      <c r="K30">
        <v>194719</v>
      </c>
    </row>
    <row r="31" spans="1:9" ht="15">
      <c r="A31" t="s">
        <v>39</v>
      </c>
      <c r="C31" s="7"/>
      <c r="E31" s="7"/>
      <c r="G31" s="7"/>
      <c r="I31" s="7"/>
    </row>
    <row r="32" ht="15">
      <c r="A32" t="s">
        <v>18</v>
      </c>
    </row>
    <row r="33" spans="1:11" ht="15">
      <c r="A33" t="s">
        <v>20</v>
      </c>
      <c r="B33">
        <v>17720</v>
      </c>
      <c r="D33">
        <v>24750</v>
      </c>
      <c r="F33">
        <v>8518</v>
      </c>
      <c r="H33">
        <v>15029</v>
      </c>
      <c r="J33">
        <v>31959</v>
      </c>
      <c r="K33">
        <v>4000</v>
      </c>
    </row>
    <row r="34" spans="1:11" ht="15">
      <c r="A34" t="s">
        <v>10</v>
      </c>
      <c r="B34">
        <v>4000</v>
      </c>
      <c r="C34" s="7">
        <f>(B34-B33)/B33</f>
        <v>-0.7742663656884876</v>
      </c>
      <c r="D34">
        <v>38500</v>
      </c>
      <c r="E34" s="7">
        <f>(D34-D33)/D33</f>
        <v>0.5555555555555556</v>
      </c>
      <c r="F34">
        <v>11481</v>
      </c>
      <c r="G34" s="7">
        <f>(F34-F33)/F33</f>
        <v>0.34785160835876966</v>
      </c>
      <c r="H34">
        <v>14485</v>
      </c>
      <c r="I34" s="7">
        <f>(H34-H33)/H33</f>
        <v>-0.03619668640628119</v>
      </c>
      <c r="J34">
        <v>32196</v>
      </c>
      <c r="K34">
        <v>7300</v>
      </c>
    </row>
    <row r="35" spans="1:11" ht="15">
      <c r="A35" t="s">
        <v>11</v>
      </c>
      <c r="B35">
        <v>7300</v>
      </c>
      <c r="C35" s="7">
        <f>(B35-B34)/B34</f>
        <v>0.825</v>
      </c>
      <c r="D35">
        <v>21119</v>
      </c>
      <c r="E35" s="7">
        <f>(D35-D34)/D34</f>
        <v>-0.45145454545454544</v>
      </c>
      <c r="F35">
        <v>16885</v>
      </c>
      <c r="G35" s="7">
        <f>(F35-F34)/F34</f>
        <v>0.4706907063844613</v>
      </c>
      <c r="H35">
        <v>5599</v>
      </c>
      <c r="I35" s="7">
        <f>(H35-H34)/H34</f>
        <v>-0.6134622022782188</v>
      </c>
      <c r="J35">
        <v>35105</v>
      </c>
      <c r="K35">
        <v>4600</v>
      </c>
    </row>
    <row r="36" spans="1:11" ht="15">
      <c r="A36" t="s">
        <v>12</v>
      </c>
      <c r="B36">
        <v>4600</v>
      </c>
      <c r="C36" s="7">
        <f>(B36-B35)/B35</f>
        <v>-0.3698630136986301</v>
      </c>
      <c r="D36">
        <v>26667</v>
      </c>
      <c r="E36" s="7">
        <f>(D36-D35)/D35</f>
        <v>0.26270183247312845</v>
      </c>
      <c r="F36">
        <v>17353</v>
      </c>
      <c r="G36" s="7">
        <f>(F36-F35)/F35</f>
        <v>0.027716908498667456</v>
      </c>
      <c r="H36">
        <v>6401</v>
      </c>
      <c r="I36" s="7">
        <f>(H36-H35)/H35</f>
        <v>0.14323986426147525</v>
      </c>
      <c r="J36">
        <v>35300</v>
      </c>
      <c r="K36">
        <v>6919</v>
      </c>
    </row>
    <row r="37" spans="1:11" ht="15">
      <c r="A37" t="s">
        <v>13</v>
      </c>
      <c r="B37">
        <v>6919</v>
      </c>
      <c r="C37" s="7">
        <f>(B37-B36)/B36</f>
        <v>0.5041304347826087</v>
      </c>
      <c r="D37">
        <v>14500</v>
      </c>
      <c r="E37" s="7">
        <f>(D37-D36)/D36</f>
        <v>-0.4562567967900401</v>
      </c>
      <c r="F37">
        <v>19000</v>
      </c>
      <c r="G37" s="7">
        <f>(F37-F36)/F36</f>
        <v>0.0949115426727367</v>
      </c>
      <c r="H37">
        <v>4000</v>
      </c>
      <c r="I37" s="7">
        <f>(H37-H36)/H36</f>
        <v>-0.37509764099359477</v>
      </c>
      <c r="J37">
        <v>34419</v>
      </c>
      <c r="K37">
        <v>2000</v>
      </c>
    </row>
    <row r="38" ht="15">
      <c r="A38" t="s">
        <v>19</v>
      </c>
    </row>
    <row r="39" spans="1:11" ht="15">
      <c r="A39" t="s">
        <v>20</v>
      </c>
      <c r="B39">
        <v>1820</v>
      </c>
      <c r="D39">
        <v>33000</v>
      </c>
      <c r="F39">
        <v>0</v>
      </c>
      <c r="H39">
        <v>28279</v>
      </c>
      <c r="J39">
        <v>3500</v>
      </c>
      <c r="K39">
        <v>3041</v>
      </c>
    </row>
    <row r="40" spans="1:11" ht="15">
      <c r="A40" t="s">
        <v>10</v>
      </c>
      <c r="B40">
        <v>3041</v>
      </c>
      <c r="C40" s="7">
        <f>(B40-B39)/B39</f>
        <v>0.6708791208791208</v>
      </c>
      <c r="D40">
        <v>27820</v>
      </c>
      <c r="E40" s="7">
        <f>(D40-D39)/D39</f>
        <v>-0.15696969696969698</v>
      </c>
      <c r="F40">
        <v>0</v>
      </c>
      <c r="G40" s="7" t="e">
        <f>(F40-F39)/F39</f>
        <v>#DIV/0!</v>
      </c>
      <c r="H40">
        <v>27017</v>
      </c>
      <c r="I40" s="7">
        <f>(H40-H39)/H39</f>
        <v>-0.04462675483574384</v>
      </c>
      <c r="J40">
        <v>3500</v>
      </c>
      <c r="K40">
        <v>344</v>
      </c>
    </row>
    <row r="41" spans="1:11" ht="15">
      <c r="A41" t="s">
        <v>11</v>
      </c>
      <c r="B41">
        <v>344</v>
      </c>
      <c r="C41" s="7">
        <f>(B41-B40)/B40</f>
        <v>-0.8868793160144689</v>
      </c>
      <c r="D41">
        <v>36000</v>
      </c>
      <c r="E41" s="7">
        <f>(D41-D40)/D40</f>
        <v>0.29403306973400434</v>
      </c>
      <c r="F41">
        <v>0</v>
      </c>
      <c r="G41" s="7" t="e">
        <f>(F41-F40)/F40</f>
        <v>#DIV/0!</v>
      </c>
      <c r="H41">
        <v>32563</v>
      </c>
      <c r="I41" s="7">
        <f>(H41-H40)/H40</f>
        <v>0.20527815819669099</v>
      </c>
      <c r="J41">
        <v>3500</v>
      </c>
      <c r="K41">
        <v>281</v>
      </c>
    </row>
    <row r="42" spans="1:11" ht="15">
      <c r="A42" t="s">
        <v>12</v>
      </c>
      <c r="B42">
        <v>281</v>
      </c>
      <c r="C42" s="7">
        <f>(B42-B41)/B41</f>
        <v>-0.18313953488372092</v>
      </c>
      <c r="D42">
        <v>35000</v>
      </c>
      <c r="E42" s="7">
        <f>(D42-D41)/D41</f>
        <v>-0.027777777777777776</v>
      </c>
      <c r="F42">
        <v>0</v>
      </c>
      <c r="G42" s="7" t="e">
        <f>(F42-F41)/F41</f>
        <v>#DIV/0!</v>
      </c>
      <c r="H42">
        <v>31500</v>
      </c>
      <c r="I42" s="7">
        <f>(H42-H41)/H41</f>
        <v>-0.03264441236986764</v>
      </c>
      <c r="J42">
        <v>3500</v>
      </c>
      <c r="K42">
        <v>281</v>
      </c>
    </row>
    <row r="43" spans="1:11" ht="15">
      <c r="A43" t="s">
        <v>13</v>
      </c>
      <c r="B43">
        <v>281</v>
      </c>
      <c r="C43" s="7">
        <f>(B43-B42)/B42</f>
        <v>0</v>
      </c>
      <c r="D43">
        <v>34000</v>
      </c>
      <c r="E43" s="7">
        <f>(D43-D42)/D42</f>
        <v>-0.02857142857142857</v>
      </c>
      <c r="F43">
        <v>0</v>
      </c>
      <c r="G43" s="7" t="e">
        <f>(F43-F42)/F42</f>
        <v>#DIV/0!</v>
      </c>
      <c r="H43">
        <v>30500</v>
      </c>
      <c r="I43" s="7">
        <f>(H43-H42)/H42</f>
        <v>-0.031746031746031744</v>
      </c>
      <c r="J43">
        <v>3600</v>
      </c>
      <c r="K43">
        <v>181</v>
      </c>
    </row>
    <row r="44" ht="15">
      <c r="A44" t="s">
        <v>21</v>
      </c>
    </row>
    <row r="45" spans="1:11" ht="15">
      <c r="A45" t="s">
        <v>20</v>
      </c>
      <c r="B45">
        <v>15588</v>
      </c>
      <c r="D45">
        <v>38889</v>
      </c>
      <c r="F45">
        <v>0</v>
      </c>
      <c r="H45">
        <v>30183</v>
      </c>
      <c r="J45">
        <v>13988</v>
      </c>
      <c r="K45">
        <v>10306</v>
      </c>
    </row>
    <row r="46" spans="1:11" ht="15">
      <c r="A46" t="s">
        <v>10</v>
      </c>
      <c r="B46">
        <v>10306</v>
      </c>
      <c r="C46" s="7">
        <f>(B46-B45)/B45</f>
        <v>-0.3388503977418527</v>
      </c>
      <c r="D46">
        <v>27063</v>
      </c>
      <c r="E46" s="7">
        <f>(D46-D45)/D45</f>
        <v>-0.3040962740106457</v>
      </c>
      <c r="F46">
        <v>0</v>
      </c>
      <c r="G46" s="7" t="e">
        <f>(F46-F45)/F45</f>
        <v>#DIV/0!</v>
      </c>
      <c r="H46">
        <v>20200</v>
      </c>
      <c r="I46" s="7">
        <f>(H46-H45)/H45</f>
        <v>-0.3307490971739058</v>
      </c>
      <c r="J46">
        <v>11425</v>
      </c>
      <c r="K46">
        <v>5744</v>
      </c>
    </row>
    <row r="47" spans="1:11" ht="15">
      <c r="A47" t="s">
        <v>11</v>
      </c>
      <c r="B47">
        <v>5744</v>
      </c>
      <c r="C47" s="7">
        <f>(B47-B46)/B46</f>
        <v>-0.44265476421502037</v>
      </c>
      <c r="D47">
        <v>40358</v>
      </c>
      <c r="E47" s="7">
        <f>(D47-D46)/D46</f>
        <v>0.49126113143406125</v>
      </c>
      <c r="F47">
        <v>0</v>
      </c>
      <c r="G47" s="7" t="e">
        <f>(F47-F46)/F46</f>
        <v>#DIV/0!</v>
      </c>
      <c r="H47">
        <v>28214</v>
      </c>
      <c r="I47" s="7">
        <f>(H47-H46)/H46</f>
        <v>0.39673267326732675</v>
      </c>
      <c r="J47">
        <v>10600</v>
      </c>
      <c r="K47">
        <v>5288</v>
      </c>
    </row>
    <row r="48" spans="1:11" ht="15">
      <c r="A48" t="s">
        <v>12</v>
      </c>
      <c r="B48">
        <v>5288</v>
      </c>
      <c r="C48" s="7">
        <f>(B48-B47)/B47</f>
        <v>-0.07938718662952646</v>
      </c>
      <c r="D48">
        <v>38142</v>
      </c>
      <c r="E48" s="7">
        <f>(D48-D47)/D47</f>
        <v>-0.05490856831359334</v>
      </c>
      <c r="F48">
        <v>1</v>
      </c>
      <c r="G48" s="7" t="e">
        <f>(F48-F47)/F47</f>
        <v>#DIV/0!</v>
      </c>
      <c r="H48">
        <v>24670</v>
      </c>
      <c r="I48" s="7">
        <f>(H48-H47)/H47</f>
        <v>-0.1256113985964415</v>
      </c>
      <c r="J48">
        <v>13000</v>
      </c>
      <c r="K48">
        <v>5761</v>
      </c>
    </row>
    <row r="49" spans="1:11" ht="15">
      <c r="A49" t="s">
        <v>13</v>
      </c>
      <c r="B49">
        <v>5761</v>
      </c>
      <c r="C49" s="7">
        <f>(B49-B48)/B48</f>
        <v>0.08944780635400908</v>
      </c>
      <c r="D49">
        <v>34000</v>
      </c>
      <c r="E49" s="7">
        <f>(D49-D48)/D48</f>
        <v>-0.10859420061874049</v>
      </c>
      <c r="F49">
        <v>1</v>
      </c>
      <c r="G49" s="7">
        <f>(F49-F48)/F48</f>
        <v>0</v>
      </c>
      <c r="H49">
        <v>21000</v>
      </c>
      <c r="I49" s="7">
        <f>(H49-H48)/H48</f>
        <v>-0.1487636805837049</v>
      </c>
      <c r="J49">
        <v>13000</v>
      </c>
      <c r="K49">
        <v>5762</v>
      </c>
    </row>
    <row r="51" ht="15"/>
  </sheetData>
  <printOptions/>
  <pageMargins left="0.5" right="0.5" top="0.5" bottom="0.5" header="0.5" footer="0.5"/>
  <pageSetup horizontalDpi="600" verticalDpi="600" orientation="portrait" scale="9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Q78"/>
  <sheetViews>
    <sheetView defaultGridColor="0" zoomScale="87" zoomScaleNormal="87" colorId="22" workbookViewId="0" topLeftCell="A7">
      <selection activeCell="I77" sqref="I77"/>
    </sheetView>
  </sheetViews>
  <sheetFormatPr defaultColWidth="9.77734375" defaultRowHeight="15"/>
  <cols>
    <col min="3" max="3" width="10.77734375" style="0" customWidth="1"/>
    <col min="6" max="6" width="11.77734375" style="0" customWidth="1"/>
  </cols>
  <sheetData>
    <row r="1" spans="1:7" ht="15.75">
      <c r="A1" s="8"/>
      <c r="B1" s="8"/>
      <c r="C1" s="8"/>
      <c r="D1" s="8"/>
      <c r="E1" s="8"/>
      <c r="F1" s="8"/>
      <c r="G1" s="8"/>
    </row>
    <row r="2" spans="1:7" ht="15.75">
      <c r="A2" s="8"/>
      <c r="B2" s="8"/>
      <c r="C2" s="8"/>
      <c r="D2" s="8"/>
      <c r="E2" s="8"/>
      <c r="F2" s="8"/>
      <c r="G2" s="8"/>
    </row>
    <row r="3" spans="1:7" ht="16.5">
      <c r="A3" s="9" t="s">
        <v>22</v>
      </c>
      <c r="B3" s="10"/>
      <c r="C3" s="10"/>
      <c r="D3" s="10"/>
      <c r="E3" s="10"/>
      <c r="F3" s="10"/>
      <c r="G3" s="10"/>
    </row>
    <row r="4" spans="1:7" ht="16.5">
      <c r="A4" s="9" t="s">
        <v>40</v>
      </c>
      <c r="B4" s="10"/>
      <c r="C4" s="10"/>
      <c r="D4" s="10"/>
      <c r="E4" s="10"/>
      <c r="F4" s="10"/>
      <c r="G4" s="10"/>
    </row>
    <row r="5" spans="1:7" ht="15.75">
      <c r="A5" s="11" t="s">
        <v>41</v>
      </c>
      <c r="B5" s="10"/>
      <c r="C5" s="10"/>
      <c r="D5" s="10"/>
      <c r="E5" s="10"/>
      <c r="F5" s="10"/>
      <c r="G5" s="10"/>
    </row>
    <row r="6" spans="1:7" ht="9" customHeight="1">
      <c r="A6" s="8"/>
      <c r="B6" s="8"/>
      <c r="C6" s="8"/>
      <c r="D6" s="8"/>
      <c r="E6" s="8"/>
      <c r="F6" s="8"/>
      <c r="G6" s="8"/>
    </row>
    <row r="7" spans="1:7" ht="48" thickBot="1">
      <c r="A7" s="12" t="s">
        <v>23</v>
      </c>
      <c r="B7" s="12" t="s">
        <v>3</v>
      </c>
      <c r="C7" s="12" t="s">
        <v>24</v>
      </c>
      <c r="D7" s="12" t="s">
        <v>25</v>
      </c>
      <c r="E7" s="12" t="s">
        <v>26</v>
      </c>
      <c r="F7" s="12" t="s">
        <v>27</v>
      </c>
      <c r="G7" s="12" t="s">
        <v>8</v>
      </c>
    </row>
    <row r="8" spans="1:7" ht="15.75">
      <c r="A8" s="13" t="s">
        <v>28</v>
      </c>
      <c r="B8" s="8"/>
      <c r="C8" s="8"/>
      <c r="D8" s="8"/>
      <c r="E8" s="8"/>
      <c r="F8" s="8"/>
      <c r="G8" s="8"/>
    </row>
    <row r="9" spans="1:7" ht="13.5" customHeight="1">
      <c r="A9" s="13"/>
      <c r="B9" s="11" t="s">
        <v>42</v>
      </c>
      <c r="C9" s="10"/>
      <c r="D9" s="10"/>
      <c r="E9" s="10"/>
      <c r="F9" s="10"/>
      <c r="G9" s="10"/>
    </row>
    <row r="10" spans="1:7" ht="15.75">
      <c r="A10" s="13" t="s">
        <v>9</v>
      </c>
      <c r="B10" s="8"/>
      <c r="C10" s="8"/>
      <c r="D10" s="8"/>
      <c r="E10" s="8"/>
      <c r="F10" s="8"/>
      <c r="G10" s="8"/>
    </row>
    <row r="11" spans="1:7" ht="15.75">
      <c r="A11" s="8" t="s">
        <v>29</v>
      </c>
      <c r="B11" s="5">
        <v>3930</v>
      </c>
      <c r="C11" s="5">
        <v>38000</v>
      </c>
      <c r="D11" s="5">
        <v>2000</v>
      </c>
      <c r="E11" s="5">
        <v>37000</v>
      </c>
      <c r="F11" s="5">
        <v>4000</v>
      </c>
      <c r="G11" s="5">
        <v>2930</v>
      </c>
    </row>
    <row r="12" spans="1:7" ht="15.75">
      <c r="A12" s="8" t="s">
        <v>30</v>
      </c>
      <c r="B12" s="5">
        <v>2930</v>
      </c>
      <c r="C12" s="5">
        <v>28000</v>
      </c>
      <c r="D12" s="5">
        <v>4000</v>
      </c>
      <c r="E12" s="5">
        <v>24000</v>
      </c>
      <c r="F12" s="5">
        <v>4500</v>
      </c>
      <c r="G12" s="5">
        <v>6430</v>
      </c>
    </row>
    <row r="13" spans="1:7" ht="15.75">
      <c r="A13" s="8" t="s">
        <v>31</v>
      </c>
      <c r="B13" s="5">
        <v>6430</v>
      </c>
      <c r="C13" s="5">
        <v>22500</v>
      </c>
      <c r="D13" s="5">
        <v>1000</v>
      </c>
      <c r="E13" s="5">
        <v>23000</v>
      </c>
      <c r="F13" s="5">
        <v>4500</v>
      </c>
      <c r="G13" s="5">
        <v>2430</v>
      </c>
    </row>
    <row r="14" spans="1:7" ht="15.75">
      <c r="A14" s="8" t="s">
        <v>43</v>
      </c>
      <c r="B14" s="5">
        <v>2430</v>
      </c>
      <c r="C14" s="5">
        <v>29000</v>
      </c>
      <c r="D14" s="5">
        <v>500</v>
      </c>
      <c r="E14" s="5">
        <v>24000</v>
      </c>
      <c r="F14" s="5">
        <v>4000</v>
      </c>
      <c r="G14" s="5">
        <v>3930</v>
      </c>
    </row>
    <row r="15" spans="1:7" ht="15.75">
      <c r="A15" s="8" t="s">
        <v>39</v>
      </c>
      <c r="B15" s="5">
        <v>3930</v>
      </c>
      <c r="C15" s="5">
        <v>30000</v>
      </c>
      <c r="D15" s="5">
        <v>350</v>
      </c>
      <c r="E15" s="5">
        <v>25000</v>
      </c>
      <c r="F15" s="5">
        <v>4000</v>
      </c>
      <c r="G15" s="5">
        <v>5280</v>
      </c>
    </row>
    <row r="16" spans="1:7" ht="15.75">
      <c r="A16" s="13" t="s">
        <v>14</v>
      </c>
      <c r="B16" s="5"/>
      <c r="C16" s="5"/>
      <c r="D16" s="5"/>
      <c r="E16" s="5"/>
      <c r="F16" s="5"/>
      <c r="G16" s="5"/>
    </row>
    <row r="17" spans="1:7" ht="15.75">
      <c r="A17" s="8" t="s">
        <v>29</v>
      </c>
      <c r="B17" s="5">
        <v>15273</v>
      </c>
      <c r="C17" s="5">
        <v>240000</v>
      </c>
      <c r="D17" s="5">
        <v>3090</v>
      </c>
      <c r="E17" s="5">
        <v>192770</v>
      </c>
      <c r="F17" s="5">
        <v>37000</v>
      </c>
      <c r="G17" s="5">
        <v>28593</v>
      </c>
    </row>
    <row r="18" spans="1:7" ht="15.75">
      <c r="A18" s="8" t="s">
        <v>30</v>
      </c>
      <c r="B18" s="5">
        <v>28593</v>
      </c>
      <c r="C18" s="5">
        <v>250000</v>
      </c>
      <c r="D18" s="5">
        <v>3131</v>
      </c>
      <c r="E18" s="5">
        <v>188247</v>
      </c>
      <c r="F18" s="5">
        <v>30000</v>
      </c>
      <c r="G18" s="5">
        <v>63477</v>
      </c>
    </row>
    <row r="19" spans="1:7" ht="15.75">
      <c r="A19" s="8" t="s">
        <v>31</v>
      </c>
      <c r="B19" s="5">
        <v>63477</v>
      </c>
      <c r="C19" s="5">
        <v>195000</v>
      </c>
      <c r="D19" s="5">
        <v>1550</v>
      </c>
      <c r="E19" s="5">
        <v>192433</v>
      </c>
      <c r="F19" s="5">
        <v>30000</v>
      </c>
      <c r="G19" s="5">
        <v>37594</v>
      </c>
    </row>
    <row r="20" spans="1:7" ht="15.75">
      <c r="A20" s="8" t="s">
        <v>43</v>
      </c>
      <c r="B20" s="5">
        <v>37594</v>
      </c>
      <c r="C20" s="5">
        <v>255000</v>
      </c>
      <c r="D20" s="5">
        <v>1000</v>
      </c>
      <c r="E20" s="5">
        <v>210000</v>
      </c>
      <c r="F20" s="5">
        <v>30000</v>
      </c>
      <c r="G20" s="5">
        <v>53594</v>
      </c>
    </row>
    <row r="21" spans="1:7" ht="15.75">
      <c r="A21" s="8" t="s">
        <v>39</v>
      </c>
      <c r="B21" s="5">
        <v>53994</v>
      </c>
      <c r="C21" s="5">
        <v>250000</v>
      </c>
      <c r="D21" s="5">
        <v>0</v>
      </c>
      <c r="E21" s="5">
        <v>210000</v>
      </c>
      <c r="F21" s="5">
        <v>30000</v>
      </c>
      <c r="G21" s="5">
        <v>63594</v>
      </c>
    </row>
    <row r="22" spans="1:7" ht="15.75">
      <c r="A22" s="13" t="s">
        <v>16</v>
      </c>
      <c r="B22" s="5"/>
      <c r="C22" s="5"/>
      <c r="D22" s="5"/>
      <c r="E22" s="5"/>
      <c r="F22" s="5"/>
      <c r="G22" s="5"/>
    </row>
    <row r="23" spans="1:7" ht="15.75">
      <c r="A23" s="8" t="s">
        <v>29</v>
      </c>
      <c r="B23" s="5">
        <v>0</v>
      </c>
      <c r="C23" s="5">
        <v>18000</v>
      </c>
      <c r="D23" s="5">
        <v>6130</v>
      </c>
      <c r="E23" s="5">
        <v>7265</v>
      </c>
      <c r="F23" s="5">
        <v>16865</v>
      </c>
      <c r="G23" s="5">
        <v>0</v>
      </c>
    </row>
    <row r="24" spans="1:7" ht="15.75">
      <c r="A24" s="8" t="s">
        <v>30</v>
      </c>
      <c r="B24" s="5">
        <v>0</v>
      </c>
      <c r="C24" s="5">
        <v>20000</v>
      </c>
      <c r="D24" s="5">
        <v>4474</v>
      </c>
      <c r="E24" s="5">
        <v>13142</v>
      </c>
      <c r="F24" s="5">
        <v>11332</v>
      </c>
      <c r="G24" s="5">
        <v>0</v>
      </c>
    </row>
    <row r="25" spans="1:7" ht="15.75">
      <c r="A25" s="8" t="s">
        <v>31</v>
      </c>
      <c r="B25" s="5">
        <v>0</v>
      </c>
      <c r="C25" s="5">
        <v>12000</v>
      </c>
      <c r="D25" s="5">
        <v>8278</v>
      </c>
      <c r="E25" s="5">
        <v>7783</v>
      </c>
      <c r="F25" s="5">
        <v>12495</v>
      </c>
      <c r="G25" s="5">
        <v>0</v>
      </c>
    </row>
    <row r="26" spans="1:7" ht="15.75">
      <c r="A26" s="8" t="s">
        <v>43</v>
      </c>
      <c r="B26" s="5">
        <v>0</v>
      </c>
      <c r="C26" s="5">
        <v>16000</v>
      </c>
      <c r="D26" s="5">
        <v>8000</v>
      </c>
      <c r="E26" s="5">
        <v>7500</v>
      </c>
      <c r="F26" s="5">
        <v>16500</v>
      </c>
      <c r="G26" s="5">
        <v>0</v>
      </c>
    </row>
    <row r="27" spans="1:7" ht="15.75">
      <c r="A27" s="8" t="s">
        <v>39</v>
      </c>
      <c r="B27" s="5">
        <v>0</v>
      </c>
      <c r="C27" s="5">
        <v>15000</v>
      </c>
      <c r="D27" s="5">
        <v>7000</v>
      </c>
      <c r="E27" s="5">
        <v>9000</v>
      </c>
      <c r="F27" s="5">
        <v>13000</v>
      </c>
      <c r="G27" s="5">
        <v>0</v>
      </c>
    </row>
    <row r="28" spans="1:7" ht="15.75">
      <c r="A28" s="13" t="s">
        <v>44</v>
      </c>
      <c r="B28" s="5"/>
      <c r="C28" s="5"/>
      <c r="D28" s="5"/>
      <c r="E28" s="5"/>
      <c r="F28" s="5"/>
      <c r="G28" s="5"/>
    </row>
    <row r="29" spans="1:7" ht="15.75">
      <c r="A29" s="8" t="s">
        <v>29</v>
      </c>
      <c r="B29" s="5">
        <v>89940</v>
      </c>
      <c r="C29" s="5">
        <v>388729</v>
      </c>
      <c r="D29" s="5">
        <v>11194</v>
      </c>
      <c r="E29" s="5">
        <v>120614</v>
      </c>
      <c r="F29" s="5">
        <v>223157</v>
      </c>
      <c r="G29" s="5">
        <v>146273</v>
      </c>
    </row>
    <row r="30" spans="1:7" ht="15.75">
      <c r="A30" s="8" t="s">
        <v>30</v>
      </c>
      <c r="B30" s="5">
        <v>146273</v>
      </c>
      <c r="C30" s="5">
        <v>251290</v>
      </c>
      <c r="D30" s="5">
        <v>24579</v>
      </c>
      <c r="E30" s="5">
        <v>110591</v>
      </c>
      <c r="F30" s="5">
        <v>213341</v>
      </c>
      <c r="G30" s="5">
        <v>98210</v>
      </c>
    </row>
    <row r="31" spans="1:7" ht="15.75">
      <c r="A31" s="8" t="s">
        <v>31</v>
      </c>
      <c r="B31" s="5">
        <v>98210</v>
      </c>
      <c r="C31" s="5">
        <v>310653</v>
      </c>
      <c r="D31" s="5">
        <v>17370</v>
      </c>
      <c r="E31" s="5">
        <v>80251</v>
      </c>
      <c r="F31" s="5">
        <v>220761</v>
      </c>
      <c r="G31" s="5">
        <v>125221</v>
      </c>
    </row>
    <row r="32" spans="1:7" ht="15.75">
      <c r="A32" s="8" t="s">
        <v>43</v>
      </c>
      <c r="B32" s="5">
        <v>124918</v>
      </c>
      <c r="C32" s="5">
        <v>412770</v>
      </c>
      <c r="D32" s="5">
        <v>11000</v>
      </c>
      <c r="E32" s="5">
        <v>115000</v>
      </c>
      <c r="F32" s="5">
        <v>239272</v>
      </c>
      <c r="G32" s="5">
        <v>194719</v>
      </c>
    </row>
    <row r="33" spans="1:7" ht="15.75">
      <c r="A33" s="8" t="s">
        <v>39</v>
      </c>
      <c r="B33" s="6">
        <v>180719</v>
      </c>
      <c r="C33" s="6" t="s">
        <v>45</v>
      </c>
      <c r="D33" s="6" t="s">
        <v>34</v>
      </c>
      <c r="E33" s="6" t="s">
        <v>34</v>
      </c>
      <c r="F33" s="6" t="s">
        <v>34</v>
      </c>
      <c r="G33" s="6" t="s">
        <v>34</v>
      </c>
    </row>
    <row r="34" spans="1:7" ht="15.75">
      <c r="A34" s="8"/>
      <c r="B34" s="5"/>
      <c r="C34" s="5"/>
      <c r="D34" s="5"/>
      <c r="E34" s="5"/>
      <c r="F34" s="5"/>
      <c r="G34" s="5"/>
    </row>
    <row r="35" spans="1:7" ht="15.75">
      <c r="A35" s="13" t="s">
        <v>35</v>
      </c>
      <c r="B35" s="5"/>
      <c r="C35" s="5"/>
      <c r="D35" s="5"/>
      <c r="E35" s="5"/>
      <c r="F35" s="5"/>
      <c r="G35" s="5"/>
    </row>
    <row r="36" spans="1:7" ht="15.75">
      <c r="A36" s="8" t="s">
        <v>29</v>
      </c>
      <c r="B36" s="5">
        <f aca="true" t="shared" si="0" ref="B36:G39">B29+B23+B17+B11</f>
        <v>109143</v>
      </c>
      <c r="C36" s="5">
        <f t="shared" si="0"/>
        <v>684729</v>
      </c>
      <c r="D36" s="5">
        <f t="shared" si="0"/>
        <v>22414</v>
      </c>
      <c r="E36" s="5">
        <f t="shared" si="0"/>
        <v>357649</v>
      </c>
      <c r="F36" s="5">
        <f t="shared" si="0"/>
        <v>281022</v>
      </c>
      <c r="G36" s="5">
        <f t="shared" si="0"/>
        <v>177796</v>
      </c>
    </row>
    <row r="37" spans="1:7" ht="15.75">
      <c r="A37" s="8" t="s">
        <v>30</v>
      </c>
      <c r="B37" s="5">
        <f t="shared" si="0"/>
        <v>177796</v>
      </c>
      <c r="C37" s="5">
        <f t="shared" si="0"/>
        <v>549290</v>
      </c>
      <c r="D37" s="5">
        <f t="shared" si="0"/>
        <v>36184</v>
      </c>
      <c r="E37" s="5">
        <f t="shared" si="0"/>
        <v>335980</v>
      </c>
      <c r="F37" s="5">
        <f t="shared" si="0"/>
        <v>259173</v>
      </c>
      <c r="G37" s="5">
        <f t="shared" si="0"/>
        <v>168117</v>
      </c>
    </row>
    <row r="38" spans="1:7" ht="15.75">
      <c r="A38" s="8" t="s">
        <v>31</v>
      </c>
      <c r="B38" s="5">
        <f t="shared" si="0"/>
        <v>168117</v>
      </c>
      <c r="C38" s="5">
        <f t="shared" si="0"/>
        <v>540153</v>
      </c>
      <c r="D38" s="5">
        <f t="shared" si="0"/>
        <v>28198</v>
      </c>
      <c r="E38" s="5">
        <f t="shared" si="0"/>
        <v>303467</v>
      </c>
      <c r="F38" s="5">
        <f t="shared" si="0"/>
        <v>267756</v>
      </c>
      <c r="G38" s="5">
        <f t="shared" si="0"/>
        <v>165245</v>
      </c>
    </row>
    <row r="39" spans="1:7" ht="15.75">
      <c r="A39" s="8" t="s">
        <v>43</v>
      </c>
      <c r="B39" s="5">
        <f t="shared" si="0"/>
        <v>164942</v>
      </c>
      <c r="C39" s="5">
        <f t="shared" si="0"/>
        <v>712770</v>
      </c>
      <c r="D39" s="5">
        <f t="shared" si="0"/>
        <v>20500</v>
      </c>
      <c r="E39" s="5">
        <f t="shared" si="0"/>
        <v>356500</v>
      </c>
      <c r="F39" s="5">
        <f t="shared" si="0"/>
        <v>289772</v>
      </c>
      <c r="G39" s="5">
        <f t="shared" si="0"/>
        <v>252243</v>
      </c>
    </row>
    <row r="40" spans="1:7" ht="15.75">
      <c r="A40" s="8" t="s">
        <v>39</v>
      </c>
      <c r="B40" s="5">
        <f>B15+B21+B27+B33</f>
        <v>238643</v>
      </c>
      <c r="C40" s="5">
        <v>612515</v>
      </c>
      <c r="D40" s="5">
        <f>D33+D27+D21+D15</f>
        <v>7350</v>
      </c>
      <c r="E40" s="5">
        <f>E33+E27+E21+E15</f>
        <v>244000</v>
      </c>
      <c r="F40" s="5">
        <f>F33+F27+F21+F15</f>
        <v>47000</v>
      </c>
      <c r="G40" s="5">
        <f>G33+G27+G21+G15</f>
        <v>68874</v>
      </c>
    </row>
    <row r="41" spans="1:7" ht="15.75">
      <c r="A41" s="8"/>
      <c r="B41" s="5"/>
      <c r="C41" s="5"/>
      <c r="D41" s="5"/>
      <c r="E41" s="5"/>
      <c r="F41" s="5"/>
      <c r="G41" s="5"/>
    </row>
    <row r="42" spans="1:7" ht="15.75">
      <c r="A42" s="13" t="s">
        <v>18</v>
      </c>
      <c r="B42" s="5"/>
      <c r="C42" s="5"/>
      <c r="D42" s="5"/>
      <c r="E42" s="5"/>
      <c r="F42" s="5"/>
      <c r="G42" s="5"/>
    </row>
    <row r="43" spans="1:7" ht="15.75">
      <c r="A43" s="8" t="s">
        <v>29</v>
      </c>
      <c r="B43" s="5">
        <v>4000</v>
      </c>
      <c r="C43" s="5">
        <v>38500</v>
      </c>
      <c r="D43" s="5">
        <v>11481</v>
      </c>
      <c r="E43" s="5">
        <v>14485</v>
      </c>
      <c r="F43" s="5">
        <v>32196</v>
      </c>
      <c r="G43" s="5">
        <v>7300</v>
      </c>
    </row>
    <row r="44" spans="1:7" ht="15.75">
      <c r="A44" s="8" t="s">
        <v>30</v>
      </c>
      <c r="B44" s="5">
        <v>7300</v>
      </c>
      <c r="C44" s="5">
        <v>21119</v>
      </c>
      <c r="D44" s="5">
        <v>16885</v>
      </c>
      <c r="E44" s="5">
        <v>5599</v>
      </c>
      <c r="F44" s="5">
        <v>35105</v>
      </c>
      <c r="G44" s="5">
        <v>4600</v>
      </c>
    </row>
    <row r="45" spans="1:7" ht="15.75">
      <c r="A45" s="8" t="s">
        <v>31</v>
      </c>
      <c r="B45" s="5">
        <v>4600</v>
      </c>
      <c r="C45" s="5">
        <v>26667</v>
      </c>
      <c r="D45" s="5">
        <v>17353</v>
      </c>
      <c r="E45" s="5">
        <v>6401</v>
      </c>
      <c r="F45" s="5">
        <v>35300</v>
      </c>
      <c r="G45" s="5">
        <v>6919</v>
      </c>
    </row>
    <row r="46" spans="1:7" ht="15.75">
      <c r="A46" s="8" t="s">
        <v>43</v>
      </c>
      <c r="B46" s="5">
        <v>6919</v>
      </c>
      <c r="C46" s="5">
        <v>14500</v>
      </c>
      <c r="D46" s="5">
        <v>19000</v>
      </c>
      <c r="E46" s="5">
        <v>4000</v>
      </c>
      <c r="F46" s="5">
        <v>34419</v>
      </c>
      <c r="G46" s="5">
        <v>2000</v>
      </c>
    </row>
    <row r="47" spans="1:7" ht="15.75">
      <c r="A47" s="8"/>
      <c r="B47" s="5"/>
      <c r="C47" s="5"/>
      <c r="D47" s="5"/>
      <c r="E47" s="5"/>
      <c r="F47" s="5"/>
      <c r="G47" s="5"/>
    </row>
    <row r="48" spans="1:7" ht="15.75">
      <c r="A48" s="13" t="s">
        <v>19</v>
      </c>
      <c r="B48" s="5"/>
      <c r="C48" s="5"/>
      <c r="D48" s="5"/>
      <c r="E48" s="5"/>
      <c r="F48" s="5"/>
      <c r="G48" s="5"/>
    </row>
    <row r="49" spans="1:7" ht="15.75">
      <c r="A49" s="8" t="s">
        <v>29</v>
      </c>
      <c r="B49" s="5">
        <v>3041</v>
      </c>
      <c r="C49" s="5">
        <v>27820</v>
      </c>
      <c r="D49" s="5">
        <v>0</v>
      </c>
      <c r="E49" s="5">
        <v>27017</v>
      </c>
      <c r="F49" s="5">
        <v>3500</v>
      </c>
      <c r="G49" s="5">
        <v>344</v>
      </c>
    </row>
    <row r="50" spans="1:7" ht="15.75">
      <c r="A50" s="8" t="s">
        <v>30</v>
      </c>
      <c r="B50" s="5">
        <v>344</v>
      </c>
      <c r="C50" s="5">
        <v>36000</v>
      </c>
      <c r="D50" s="5">
        <v>0</v>
      </c>
      <c r="E50" s="5">
        <v>32563</v>
      </c>
      <c r="F50" s="5">
        <v>3500</v>
      </c>
      <c r="G50" s="5">
        <v>281</v>
      </c>
    </row>
    <row r="51" spans="1:7" ht="15.75">
      <c r="A51" s="8" t="s">
        <v>31</v>
      </c>
      <c r="B51" s="5">
        <v>281</v>
      </c>
      <c r="C51" s="5">
        <v>35000</v>
      </c>
      <c r="D51" s="5">
        <v>0</v>
      </c>
      <c r="E51" s="5">
        <v>31500</v>
      </c>
      <c r="F51" s="5">
        <v>3500</v>
      </c>
      <c r="G51" s="5">
        <v>281</v>
      </c>
    </row>
    <row r="52" spans="1:7" ht="15.75">
      <c r="A52" s="8" t="s">
        <v>43</v>
      </c>
      <c r="B52" s="5">
        <v>281</v>
      </c>
      <c r="C52" s="5">
        <v>34000</v>
      </c>
      <c r="D52" s="5">
        <v>0</v>
      </c>
      <c r="E52" s="5">
        <v>30500</v>
      </c>
      <c r="F52" s="5">
        <v>3600</v>
      </c>
      <c r="G52" s="5">
        <v>181</v>
      </c>
    </row>
    <row r="53" spans="1:7" ht="15.75">
      <c r="A53" s="8"/>
      <c r="B53" s="5"/>
      <c r="C53" s="5"/>
      <c r="D53" s="5"/>
      <c r="E53" s="5"/>
      <c r="F53" s="5"/>
      <c r="G53" s="5"/>
    </row>
    <row r="54" spans="1:7" ht="15.75">
      <c r="A54" s="13" t="s">
        <v>46</v>
      </c>
      <c r="B54" s="5"/>
      <c r="C54" s="5"/>
      <c r="D54" s="5"/>
      <c r="E54" s="5"/>
      <c r="F54" s="5"/>
      <c r="G54" s="5"/>
    </row>
    <row r="55" spans="1:7" ht="15.75">
      <c r="A55" s="8" t="s">
        <v>29</v>
      </c>
      <c r="B55" s="5">
        <v>10306</v>
      </c>
      <c r="C55" s="5">
        <v>27063</v>
      </c>
      <c r="D55" s="5">
        <v>0</v>
      </c>
      <c r="E55" s="5">
        <v>20200</v>
      </c>
      <c r="F55" s="5">
        <v>11425</v>
      </c>
      <c r="G55" s="5">
        <v>5744</v>
      </c>
    </row>
    <row r="56" spans="1:7" ht="15.75">
      <c r="A56" s="8" t="s">
        <v>30</v>
      </c>
      <c r="B56" s="5">
        <v>5744</v>
      </c>
      <c r="C56" s="5">
        <v>40358</v>
      </c>
      <c r="D56" s="5">
        <v>0</v>
      </c>
      <c r="E56" s="5">
        <v>28214</v>
      </c>
      <c r="F56" s="5">
        <v>10600</v>
      </c>
      <c r="G56" s="5">
        <v>5288</v>
      </c>
    </row>
    <row r="57" spans="1:7" ht="15.75">
      <c r="A57" s="8" t="s">
        <v>31</v>
      </c>
      <c r="B57" s="5">
        <v>5288</v>
      </c>
      <c r="C57" s="5">
        <v>38142</v>
      </c>
      <c r="D57" s="5">
        <v>1</v>
      </c>
      <c r="E57" s="5">
        <v>24670</v>
      </c>
      <c r="F57" s="5">
        <v>13000</v>
      </c>
      <c r="G57" s="5">
        <v>5761</v>
      </c>
    </row>
    <row r="58" spans="1:7" ht="15.75">
      <c r="A58" s="8" t="s">
        <v>43</v>
      </c>
      <c r="B58" s="5">
        <v>5761</v>
      </c>
      <c r="C58" s="5">
        <v>34000</v>
      </c>
      <c r="D58" s="5">
        <v>1</v>
      </c>
      <c r="E58" s="5">
        <v>21000</v>
      </c>
      <c r="F58" s="5">
        <v>13000</v>
      </c>
      <c r="G58" s="5">
        <v>5762</v>
      </c>
    </row>
    <row r="59" spans="1:7" ht="15.75">
      <c r="A59" s="8"/>
      <c r="B59" s="5"/>
      <c r="C59" s="5"/>
      <c r="D59" s="5"/>
      <c r="E59" s="5"/>
      <c r="F59" s="5"/>
      <c r="G59" s="5"/>
    </row>
    <row r="60" ht="15.75">
      <c r="A60" s="13" t="s">
        <v>36</v>
      </c>
    </row>
    <row r="61" spans="1:7" ht="15.75">
      <c r="A61" s="8" t="s">
        <v>29</v>
      </c>
      <c r="B61" s="5">
        <v>17347</v>
      </c>
      <c r="C61" s="5">
        <v>93383</v>
      </c>
      <c r="D61" s="5">
        <v>11481</v>
      </c>
      <c r="E61" s="5">
        <v>61702</v>
      </c>
      <c r="F61" s="5">
        <v>47121</v>
      </c>
      <c r="G61" s="5">
        <v>13388</v>
      </c>
    </row>
    <row r="62" spans="1:7" ht="15.75">
      <c r="A62" s="8" t="s">
        <v>30</v>
      </c>
      <c r="B62" s="5">
        <v>13388</v>
      </c>
      <c r="C62" s="5">
        <v>97477</v>
      </c>
      <c r="D62" s="5">
        <v>16885</v>
      </c>
      <c r="E62" s="5">
        <v>66376</v>
      </c>
      <c r="F62" s="5">
        <v>49205</v>
      </c>
      <c r="G62" s="5">
        <v>10169</v>
      </c>
    </row>
    <row r="63" spans="1:7" ht="15.75">
      <c r="A63" s="8" t="s">
        <v>31</v>
      </c>
      <c r="B63" s="5">
        <v>10169</v>
      </c>
      <c r="C63" s="5">
        <v>99809</v>
      </c>
      <c r="D63" s="5">
        <v>17354</v>
      </c>
      <c r="E63" s="5">
        <v>62571</v>
      </c>
      <c r="F63" s="5">
        <v>51800</v>
      </c>
      <c r="G63" s="5">
        <v>12961</v>
      </c>
    </row>
    <row r="64" spans="1:7" ht="15.75">
      <c r="A64" s="8" t="s">
        <v>43</v>
      </c>
      <c r="B64" s="5">
        <v>12961</v>
      </c>
      <c r="C64" s="5">
        <v>82500</v>
      </c>
      <c r="D64" s="5">
        <v>19001</v>
      </c>
      <c r="E64" s="5">
        <v>55500</v>
      </c>
      <c r="F64" s="5">
        <v>51019</v>
      </c>
      <c r="G64" s="5">
        <v>7943</v>
      </c>
    </row>
    <row r="65" spans="1:7" ht="15.75">
      <c r="A65" s="8"/>
      <c r="B65" s="5"/>
      <c r="C65" s="5"/>
      <c r="D65" s="5"/>
      <c r="E65" s="5"/>
      <c r="F65" s="5"/>
      <c r="G65" s="5"/>
    </row>
    <row r="66" spans="1:7" ht="15.75">
      <c r="A66" s="13" t="s">
        <v>37</v>
      </c>
      <c r="B66" s="5"/>
      <c r="C66" s="5"/>
      <c r="D66" s="5"/>
      <c r="E66" s="5"/>
      <c r="F66" s="5"/>
      <c r="G66" s="5"/>
    </row>
    <row r="67" spans="1:7" ht="15.75">
      <c r="A67" s="8" t="s">
        <v>29</v>
      </c>
      <c r="B67" s="5">
        <f aca="true" t="shared" si="1" ref="B67:G70">B61+B36</f>
        <v>126490</v>
      </c>
      <c r="C67" s="5">
        <f t="shared" si="1"/>
        <v>778112</v>
      </c>
      <c r="D67" s="5">
        <f t="shared" si="1"/>
        <v>33895</v>
      </c>
      <c r="E67" s="5">
        <f t="shared" si="1"/>
        <v>419351</v>
      </c>
      <c r="F67" s="5">
        <f t="shared" si="1"/>
        <v>328143</v>
      </c>
      <c r="G67" s="5">
        <f t="shared" si="1"/>
        <v>191184</v>
      </c>
    </row>
    <row r="68" spans="1:7" ht="15.75">
      <c r="A68" s="8" t="s">
        <v>30</v>
      </c>
      <c r="B68" s="5">
        <f t="shared" si="1"/>
        <v>191184</v>
      </c>
      <c r="C68" s="5">
        <f t="shared" si="1"/>
        <v>646767</v>
      </c>
      <c r="D68" s="5">
        <f t="shared" si="1"/>
        <v>53069</v>
      </c>
      <c r="E68" s="5">
        <f t="shared" si="1"/>
        <v>402356</v>
      </c>
      <c r="F68" s="5">
        <f t="shared" si="1"/>
        <v>308378</v>
      </c>
      <c r="G68" s="5">
        <f t="shared" si="1"/>
        <v>178286</v>
      </c>
    </row>
    <row r="69" spans="1:7" ht="15.75">
      <c r="A69" s="8" t="s">
        <v>31</v>
      </c>
      <c r="B69" s="5">
        <f t="shared" si="1"/>
        <v>178286</v>
      </c>
      <c r="C69" s="5">
        <f t="shared" si="1"/>
        <v>639962</v>
      </c>
      <c r="D69" s="5">
        <f t="shared" si="1"/>
        <v>45552</v>
      </c>
      <c r="E69" s="5">
        <f t="shared" si="1"/>
        <v>366038</v>
      </c>
      <c r="F69" s="5">
        <f t="shared" si="1"/>
        <v>319556</v>
      </c>
      <c r="G69" s="5">
        <f t="shared" si="1"/>
        <v>178206</v>
      </c>
    </row>
    <row r="70" spans="1:7" ht="15.75">
      <c r="A70" s="8" t="s">
        <v>43</v>
      </c>
      <c r="B70" s="5">
        <f t="shared" si="1"/>
        <v>177903</v>
      </c>
      <c r="C70" s="5">
        <f t="shared" si="1"/>
        <v>795270</v>
      </c>
      <c r="D70" s="5">
        <f t="shared" si="1"/>
        <v>39501</v>
      </c>
      <c r="E70" s="5">
        <f t="shared" si="1"/>
        <v>412000</v>
      </c>
      <c r="F70" s="5">
        <f t="shared" si="1"/>
        <v>340791</v>
      </c>
      <c r="G70" s="5">
        <f t="shared" si="1"/>
        <v>260186</v>
      </c>
    </row>
    <row r="71" spans="1:7" ht="16.5" thickBot="1">
      <c r="A71" s="8" t="s">
        <v>39</v>
      </c>
      <c r="B71" s="5">
        <f aca="true" t="shared" si="2" ref="B71:G71">B40+B64</f>
        <v>251604</v>
      </c>
      <c r="C71" s="5">
        <f t="shared" si="2"/>
        <v>695015</v>
      </c>
      <c r="D71" s="5">
        <f t="shared" si="2"/>
        <v>26351</v>
      </c>
      <c r="E71" s="5">
        <f t="shared" si="2"/>
        <v>299500</v>
      </c>
      <c r="F71" s="5">
        <f t="shared" si="2"/>
        <v>98019</v>
      </c>
      <c r="G71" s="5">
        <f t="shared" si="2"/>
        <v>76817</v>
      </c>
    </row>
    <row r="72" spans="1:251" ht="16.5" thickBot="1">
      <c r="A72" s="14"/>
      <c r="B72" s="15"/>
      <c r="C72" s="15"/>
      <c r="D72" s="15"/>
      <c r="E72" s="15"/>
      <c r="F72" s="16"/>
      <c r="G72" s="16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</row>
    <row r="73" spans="1:7" ht="6" customHeight="1">
      <c r="A73" s="1"/>
      <c r="B73" s="5" t="s">
        <v>47</v>
      </c>
      <c r="C73" s="5"/>
      <c r="D73" s="5"/>
      <c r="E73" s="5"/>
      <c r="F73" s="5"/>
      <c r="G73" s="5"/>
    </row>
    <row r="74" spans="1:7" ht="15.75">
      <c r="A74" s="17" t="s">
        <v>48</v>
      </c>
      <c r="B74" s="8"/>
      <c r="C74" s="8"/>
      <c r="D74" s="8"/>
      <c r="E74" s="8"/>
      <c r="F74" s="8"/>
      <c r="G74" s="8"/>
    </row>
    <row r="75" spans="1:7" ht="15.75">
      <c r="A75" s="17" t="s">
        <v>49</v>
      </c>
      <c r="B75" s="8"/>
      <c r="C75" s="8"/>
      <c r="D75" s="8"/>
      <c r="E75" s="8"/>
      <c r="F75" s="8"/>
      <c r="G75" s="8"/>
    </row>
    <row r="76" spans="1:7" ht="15.75">
      <c r="A76" s="17" t="s">
        <v>50</v>
      </c>
      <c r="B76" s="8"/>
      <c r="C76" s="8"/>
      <c r="D76" s="8"/>
      <c r="E76" s="8"/>
      <c r="F76" s="8"/>
      <c r="G76" s="8"/>
    </row>
    <row r="77" spans="1:7" ht="15.75">
      <c r="A77" s="17" t="s">
        <v>51</v>
      </c>
      <c r="B77" s="8"/>
      <c r="C77" s="8"/>
      <c r="D77" s="8"/>
      <c r="E77" s="8"/>
      <c r="F77" s="8"/>
      <c r="G77" s="8"/>
    </row>
    <row r="78" ht="15">
      <c r="A78" s="17" t="s">
        <v>52</v>
      </c>
    </row>
  </sheetData>
  <printOptions/>
  <pageMargins left="0.5" right="0.5" top="0.5" bottom="0.5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santellar</dc:creator>
  <cp:keywords/>
  <dc:description/>
  <cp:lastModifiedBy>santellar</cp:lastModifiedBy>
  <cp:lastPrinted>2002-06-27T17:03:34Z</cp:lastPrinted>
  <dcterms:created xsi:type="dcterms:W3CDTF">2002-06-10T21:56:18Z</dcterms:created>
  <dcterms:modified xsi:type="dcterms:W3CDTF">2002-06-28T15:34:36Z</dcterms:modified>
  <cp:category/>
  <cp:version/>
  <cp:contentType/>
  <cp:contentStatus/>
</cp:coreProperties>
</file>