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Scoring'!$G$33</definedName>
    <definedName name="ppurpose">'PART Qs &amp; Section Scoring'!$G$11</definedName>
    <definedName name="presults">'PART Qs &amp; Section Scoring'!$G$67</definedName>
    <definedName name="_xlnm.Print_Area" localSheetId="0">'PART Qs &amp; Section Scoring'!$A$1:$G$67</definedName>
    <definedName name="_xlnm.Print_Titles" localSheetId="0">'PART Qs &amp; Section Scoring'!$5:$5</definedName>
    <definedName name="splanning">'PART Qs &amp; Section Scoring'!$G$21</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3"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4"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 B of the R&amp;D criteria.
</t>
        </r>
      </text>
    </comment>
    <comment ref="B15"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 B of the R&amp;D criteria.</t>
        </r>
        <r>
          <rPr>
            <sz val="8"/>
            <rFont val="Tahoma"/>
            <family val="0"/>
          </rPr>
          <t xml:space="preserve">
</t>
        </r>
      </text>
    </comment>
    <comment ref="B16"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7"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18"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 B of the R&amp;D criteria.
</t>
        </r>
      </text>
    </comment>
    <comment ref="B19"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0"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3"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4"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5"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26"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27"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28"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29"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0"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3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36"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5"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 C of the R&amp;D criteria.
</t>
        </r>
        <r>
          <rPr>
            <sz val="8"/>
            <rFont val="Tahoma"/>
            <family val="0"/>
          </rPr>
          <t xml:space="preserve">
</t>
        </r>
      </text>
    </comment>
    <comment ref="B6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 C of the R&amp;D criteria.</t>
        </r>
        <r>
          <rPr>
            <b/>
            <sz val="9"/>
            <rFont val="Tahoma"/>
            <family val="2"/>
          </rPr>
          <t xml:space="preserve">
</t>
        </r>
        <r>
          <rPr>
            <sz val="8"/>
            <rFont val="Tahoma"/>
            <family val="0"/>
          </rPr>
          <t xml:space="preserve">
</t>
        </r>
      </text>
    </comment>
    <comment ref="B6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 C of the R&amp;D criteria.</t>
        </r>
        <r>
          <rPr>
            <b/>
            <sz val="9"/>
            <rFont val="Tahoma"/>
            <family val="2"/>
          </rPr>
          <t xml:space="preserve">
</t>
        </r>
        <r>
          <rPr>
            <sz val="8"/>
            <rFont val="Tahoma"/>
            <family val="0"/>
          </rPr>
          <t xml:space="preserve">
</t>
        </r>
      </text>
    </comment>
    <comment ref="B31"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2"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<sst xmlns="http://schemas.openxmlformats.org/spreadsheetml/2006/main" count="165" uniqueCount="113">
  <si>
    <t xml:space="preserve"> Because the award is retrospective, there are no prospective performance requirements. The Final Reports submitted by applicants are used to determine award amounts.  Award amounts are directly related to the performance of the applicant:  the greater the past performance (i.e., the increase in activities), the greater the award and the greater the probability of receiving an award.  Applicants must also submit an annual survey.  </t>
  </si>
  <si>
    <t xml:space="preserve">The Fund publishes on its website a list of awardees, short descriptions of their activities, as well as an overall description of the funding round.  The Fund has surveyed applicants since 1998 and has made the analysis of the results available as well.
</t>
  </si>
  <si>
    <t xml:space="preserve">The BEA Program seeks to build the capacity of FDIC-insured depository institutions to: (1) expand their community development lending and investments within severely underserved areas, and (2) increase their investment in Community Development Financial Institutions (CDFIs) in order to build self-sufficiency and capacity.   BEA encourages insured depository institutions to increase their level of activities in the form of loans, investments, services, and technical assistance within distressed communities and provides financial assistance to CDFIs through grants, stock purchases, loans, deposits, and other forms of financial and technical assistance. </t>
  </si>
  <si>
    <t>Under the  program, awardees are under no obligation to reinvest BEA program award funds in community development initiatives.  While program surveys indicate that 87-percent of awardees have used program grants to reinvest in community development initiatives, these surveys are not verified.  Under the Community Reinvestment Act (CRA) banks are required by law to make similar types of investments.  While the Fund asserts that awards are used by banks to engage in less profitable investments (such as below market rate or riskier loans) in distressed communities then they otherwise would have under the CRA, it cannot be determined how the banks would have behaved in absence of the award.  The Fund has proposed restructuring the program in order to achieve a greater impact by amending the law to allow the Fund to select awardees based on a qualitative evaluation of proposals to engage in high priority activities.</t>
  </si>
  <si>
    <t xml:space="preserve">CRA requires that banks engage in many of the activities promoted by the BEA.  BEA uses a different incentive structure than the CRA.  BEA offers awards based on past investment activity in distressed communities.  BEA is also more targeted toward the most distressed communities than CRA, which is wider in its demographic scope.   Because the CRA and BEA complement each other, BEA is not unique in encouraging investments in distressed communities.  BEA may also duplicate certain aspects of other Federal programs including the Small Business Administration's (SBA )microloan program. </t>
  </si>
  <si>
    <t xml:space="preserve">BEA uses an indirect incentive structure to promote investment. The current statute calls for BEA awards to be based on community development activities that have already occurred with no requirements to reinvest award funds in community development initiatives.  The Fund has acknowledged this weakness in the statute and has proposed increasing the impact of the program by amending the law to allow it to make awards based on prospective commitments to engage in innovative investment activities.  Another option that could acheive similar goals to the BEA without outlaying Federal dollars would be to increase enforcement of CRA.  Currently, enforcement of the CRA is through the application process and thus is a significant factor for only a small portion of banks (i.e., those institutions that are active in mergers and acquisitions).  The majority of BEA awardees are small to mid-sized community banks that are not actively growing.  As BEA awards are based on prior community investment activities, the BEA givesincentives to small and mid-size community banks where limited enforcement of the CRA does not.    </t>
  </si>
  <si>
    <t>BEA staff routinely communicate with the regulatory agencies regarding the CRA.  The regulatory agencies also regularly communicate with BEA staff regarding the Program.   Fund staff has presented training to examiners on the BEA and CDFIs.  In addition, the Fund engages in regular coordination with the regulatory agencies for marketing purposes.  The regulators’ field staff attend the sessions as well.</t>
  </si>
  <si>
    <t xml:space="preserve">In its FY 2004 budget submission, the Fund took steps to closely link funding with performance goals. </t>
  </si>
  <si>
    <t>The program has recently adopted more outcome based performance measures and has matched its budget activities with performance goals in their FY2004 budget submission.</t>
  </si>
  <si>
    <t>The Fund collects performance information which it uses to make the award decisions.  This data is verified as part of the application review process.  The Fund has also surveyed applicants since 1998, however, this information is not audited nor verifiable.  The Fund used this survey data along with the results of focus groups conducted across the county to inform its management decisions.</t>
  </si>
  <si>
    <t>The Fund is independently audited.  In the FY 2001 report, the Fund received an unqualified opinion on its FY 2001 financial statements.  In addition, the auditors did not identify any material weaknesses, reportable conditions , nor any areas of non-compliance.</t>
  </si>
  <si>
    <t xml:space="preserve">While program awards are based on prior investments in low income areas and the promise to increase that investment, the Fund cannot determine whether the additional investment would have taken place in the absence of a government program. </t>
  </si>
  <si>
    <t>Documents submitted to OMB during PART review process.</t>
  </si>
  <si>
    <t>There have been no recent independent evaluations of BEA.  The last independent evaluation of the agency was performed by GAO in 1998, who found that the impact of the BEA program is difficult to assess because of incomplete data and lack of monitoring over the banks.  This finding was based on one year of experience and the program has since issued new regulations and  has collected additional data.  The Fund has performed surveys of previous awardees to obtain feedback on the program design and implementation. Also, the Fund conducted focus groups through out the country regarding program performance and potential changes.  Finally, the Fund hired a private consultant to conduct an evaluation of training needs of CDFIs, which included CDFI banks.  There have been no independent evaluations of the program since the implementation of these program changes.</t>
  </si>
  <si>
    <t>Audited Financial Statements of CDFI - January 2002.</t>
  </si>
  <si>
    <t xml:space="preserve">FY 2004 Budget Submission to OMB.  </t>
  </si>
  <si>
    <t>FY 2004 Budget Submission to OMB.  Documents submitted to OMB during PART review process.</t>
  </si>
  <si>
    <t>FY 2004 Budget Submission to OMB</t>
  </si>
  <si>
    <t>FY 2004 OMB Budget Submission</t>
  </si>
  <si>
    <t>Recent budget submission reflects full annual costs of operating the program.</t>
  </si>
  <si>
    <t xml:space="preserve">In the last year, program management  decreased from 1 manager, 1 advisor, and 3 analysts to 1 manager and 1 analyst.  The review process moved online in the FY 2002 round, which reduced staff time involved.  Several new forms were completed to facilitate the application process for applicants.
</t>
  </si>
  <si>
    <t>FY2004 Budget Submission to OMB</t>
  </si>
  <si>
    <t xml:space="preserve">Manager's current performance plan on </t>
  </si>
  <si>
    <t xml:space="preserve">The BEA program may subsidize lending required under the Community Reinvestment Act.   However, the program also appears to be more cost-effective than SBA's microloan program, which yields about $30 million in investment at a cost of $30 million.  The BEA Program focuses on investing and service activities as well as lending.  The types of lending encouraged include housing, small business, commercial real estate, multifamily.  It also encourages applicants to engage in activities not specifically required or incentives by the CRA.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</si>
  <si>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</si>
  <si>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</si>
  <si>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</si>
  <si>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</si>
  <si>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</si>
  <si>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</si>
  <si>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</si>
  <si>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</si>
  <si>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</si>
  <si>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</si>
  <si>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</si>
  <si>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</si>
  <si>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</si>
  <si>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</si>
  <si>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</si>
  <si>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</si>
  <si>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</si>
  <si>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</si>
  <si>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</si>
  <si>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</si>
  <si>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</si>
  <si>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</si>
  <si>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</si>
  <si>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</si>
  <si>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</si>
  <si>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</si>
  <si>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</si>
  <si>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</si>
  <si>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</si>
  <si>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</si>
  <si>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</si>
  <si>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</si>
  <si>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</si>
  <si>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</si>
  <si>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</si>
  <si>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</si>
  <si>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</si>
  <si>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</si>
  <si>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</si>
  <si>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</si>
  <si>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</si>
  <si>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</si>
  <si>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</si>
  <si>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</si>
  <si>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</si>
  <si>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</si>
  <si>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</si>
  <si>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</si>
  <si>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</si>
  <si>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</si>
  <si>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Annual carryover balances are minimal</t>
  </si>
  <si>
    <t>The Fund has not had carryover for the BEA Program since 1998.</t>
  </si>
  <si>
    <t>CDFI Performance plan, Authorizing legislation and the BEA Program regulations.</t>
  </si>
  <si>
    <t>Authorizing legislation - PL 103-325, BEA Program regulations.</t>
  </si>
  <si>
    <t>BEA Program Annual Survey, various research on the CRA, CRA regulations and examiner guidance</t>
  </si>
  <si>
    <t>CDFI Annual Performance Plan - FY 2003 Performance Plan</t>
  </si>
  <si>
    <t>CDFI 2000-2005 Strategic Plan, CDFI Fund 2003 Strategic Plan</t>
  </si>
  <si>
    <t>Annual Survey of BEA Program Recipients, CDFI Annual Report.</t>
  </si>
  <si>
    <t>There have been no recent independent evaluations of the program.</t>
  </si>
  <si>
    <t>Name of Program:  Bank Enterprise Award</t>
  </si>
  <si>
    <t>The Fund has recently streamlined the program operation and review.  It has also improved the program database in order to reduce errors and increase efficiency.</t>
  </si>
  <si>
    <t xml:space="preserve">The program manager is directly accountable for ensuring that the program is implemented in a timely and cost effective manner.  </t>
  </si>
  <si>
    <t xml:space="preserve">Hearing before the House Subcommittee on Financial Institutions and Consumer Credit. June17, 1998.  GAO testimony.  </t>
  </si>
  <si>
    <r>
      <t xml:space="preserve">Section I:  Program Purpose &amp; Design  </t>
    </r>
    <r>
      <rPr>
        <b/>
        <sz val="11"/>
        <color indexed="10"/>
        <rFont val="Arial"/>
        <family val="2"/>
      </rPr>
      <t xml:space="preserve"> (Yes, No, N/A)</t>
    </r>
  </si>
  <si>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</si>
  <si>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</si>
  <si>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Salary and expenses relative to resources appear to be reasonable</t>
  </si>
  <si>
    <t>FY 2002 Performance Plan and BEA Annual Survey.</t>
  </si>
  <si>
    <t>BEA Program Regulations, Policies and Procedures, Application (Parts I and II).</t>
  </si>
  <si>
    <t>2000 Annual Survey of BEA Program Recipients, CRA Regulations, Agency Questions and Answers</t>
  </si>
  <si>
    <t>CDFI Annual Report, BEA Applications, BEA Survey data, Memo on Focus Group Findings.</t>
  </si>
  <si>
    <t>The Fund recently adopted outcome based performance goals and measures for the entire agency, including the BEA Program.  These new annual performance goals show movement toward achievement of the Fund’s strategic goal (a corollary to a long-term goal).</t>
  </si>
  <si>
    <t xml:space="preserve">The program addresses the lack of a private-sector financial infrastructure to address unemployment, poverty, and other problems associated with distressed communities.  </t>
  </si>
  <si>
    <t>Authorizing legislation - PL 103-325, BEA Program regulations, BEA Program Annual Survey, and Documents submitted to OMB during the PART review.</t>
  </si>
  <si>
    <t>For FY 2004, the Fund changed its performance plan from focusing on outputs (e.g., number and dollar amount of awards) to the benefits that will be produced in underserved communities: job creation, homeownership, affordable housing creation, and critical consumer financial services.  BEA performance goals are to:  (1) expand the community development lending, services, and investments of banks within severely underserved areas, and (2) increase bank investment in CDFIs in order to build their self-sufficiency and capacity.</t>
  </si>
  <si>
    <t xml:space="preserve">Key Goal IV:                                                                                                                          </t>
  </si>
  <si>
    <t>Increase financing to businesses (including non-profit businesses) and individuals that are low wealth, have limited collateral, are located in underserved communities, or have other characteristics that inhibit them from getting business or commercial real estate loans or equity investments from traditional financial resources.</t>
  </si>
  <si>
    <t>4,930 jobs in underserved communities created or maintained by businesses financed by BEA Program applicants;</t>
  </si>
  <si>
    <t>Not Available.  The Fund will begin collecting relevant data in FY 2003.</t>
  </si>
  <si>
    <t>1,510 commercial real-estate properties financed by BEA Program applicants that provide access to essential community products and services in underserved communities;</t>
  </si>
  <si>
    <t xml:space="preserve"> Expand the supply and quality of housing units in underserved communities and increase homeownership in these markets by increasing the availability of housing financing that leverages conforming mortgages or that would not likely be made by traditional financial institutions</t>
  </si>
  <si>
    <t xml:space="preserve">391 affordable housing units (including rental units) in underserved communities whose development or rehabilitation is financed by BEA Program applicants with financing not available from traditional financial institutions or that leverages additional financing from traditional financial resources. </t>
  </si>
  <si>
    <t>204 homebuyers in underserved markets who obtain non-conforming purchase money mortgages, including subordinated financing, or financing that leverages conforming mortgages from BEA Program applicants.</t>
  </si>
  <si>
    <t>Expand access to affordable financial services for the “unbanked,” “low-income people and others.</t>
  </si>
  <si>
    <t>102,000 accounts opened at insured depository institutions that are BEA Program applicants in underserved communities.</t>
  </si>
  <si>
    <t xml:space="preserve">425,000 individuals provided financial literacy, home ownership, business and other training or technical assistance that counters predatory lending.  </t>
  </si>
  <si>
    <t>Build on the self-sufficiency and capacity of CDFI Program awardees and certified CDFIs.</t>
  </si>
  <si>
    <t>$95 million in private and non-CDFI Fund investments that CDFI Fund awardees were able to leverage because of their CDFI assistance.</t>
  </si>
  <si>
    <t>Refer to goals listed below.  Program goals are outcome-oriented, but goals are new and data on progress toward meeting goals will be collected in FY 2003.  FY 2002 goals were output-oriented.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</si>
</sst>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7">
    <font>
      <sz val="10"/>
      <name val="Arial"/>
      <family val="0"/>
    </font>
    <font>
      <b/>
      <sz val="11"/>
      <name val="Arial"/>
      <family val="2"/>
    </font>
    <font>
      <sz val="11"/>
      <name val="Arial"/>
      <family val="2"/>
    </font>
    <font>
      <b/>
      <sz val="11"/>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9"/>
      <name val="Arial"/>
      <family val="2"/>
    </font>
    <font>
      <b/>
      <i/>
      <sz val="11"/>
      <name val="Arial"/>
      <family val="2"/>
    </font>
    <font>
      <b/>
      <sz val="11"/>
      <color indexed="12"/>
      <name val="Arial"/>
      <family val="2"/>
    </font>
    <font>
      <b/>
      <sz val="8"/>
      <name val="Arial"/>
      <family val="2"/>
    </font>
  </fonts>
  <fills count="4">
    <fill>
      <patternFill/>
    </fill>
    <fill>
      <patternFill patternType="gray125"/>
    </fill>
    <fill>
      <patternFill patternType="solid">
        <fgColor indexed="24"/>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xf>
    <xf numFmtId="37" fontId="1" fillId="2" borderId="1" xfId="0" applyNumberFormat="1" applyFont="1" applyFill="1" applyBorder="1" applyAlignment="1" applyProtection="1">
      <alignment horizontal="left"/>
      <protection/>
    </xf>
    <xf numFmtId="37" fontId="3" fillId="2" borderId="1" xfId="0" applyNumberFormat="1" applyFont="1" applyFill="1" applyBorder="1" applyAlignment="1" applyProtection="1">
      <alignment horizontal="center"/>
      <protection/>
    </xf>
    <xf numFmtId="37" fontId="3" fillId="2" borderId="1" xfId="0" applyNumberFormat="1" applyFont="1" applyFill="1" applyBorder="1" applyAlignment="1" applyProtection="1">
      <alignment horizontal="left"/>
      <protection/>
    </xf>
    <xf numFmtId="37" fontId="3" fillId="2" borderId="1" xfId="0" applyNumberFormat="1" applyFont="1" applyFill="1" applyBorder="1" applyAlignment="1" applyProtection="1">
      <alignment horizontal="left" wrapText="1"/>
      <protection/>
    </xf>
    <xf numFmtId="0" fontId="8" fillId="2" borderId="1" xfId="0" applyFont="1" applyFill="1" applyBorder="1" applyAlignment="1">
      <alignment horizontal="left"/>
    </xf>
    <xf numFmtId="0" fontId="4" fillId="0" borderId="1" xfId="0" applyFont="1" applyBorder="1" applyAlignment="1">
      <alignment horizontal="center" vertical="top"/>
    </xf>
    <xf numFmtId="0" fontId="5" fillId="0" borderId="1" xfId="0" applyFont="1" applyBorder="1" applyAlignment="1">
      <alignment horizontal="left" vertical="top" wrapText="1"/>
    </xf>
    <xf numFmtId="0" fontId="6" fillId="0" borderId="1" xfId="0" applyFont="1" applyBorder="1" applyAlignment="1" applyProtection="1">
      <alignment horizontal="center" vertical="top"/>
      <protection locked="0"/>
    </xf>
    <xf numFmtId="0" fontId="6" fillId="0" borderId="1" xfId="0" applyFont="1" applyBorder="1" applyAlignment="1" applyProtection="1">
      <alignment horizontal="left" vertical="top" wrapText="1"/>
      <protection locked="0"/>
    </xf>
    <xf numFmtId="165" fontId="7" fillId="0" borderId="1" xfId="21" applyNumberFormat="1" applyFont="1" applyBorder="1" applyAlignment="1" applyProtection="1">
      <alignment horizontal="center" vertical="top"/>
      <protection locked="0"/>
    </xf>
    <xf numFmtId="165" fontId="0" fillId="0" borderId="1" xfId="0" applyNumberFormat="1" applyFont="1" applyBorder="1" applyAlignment="1">
      <alignment horizontal="center" vertical="top"/>
    </xf>
    <xf numFmtId="0" fontId="1" fillId="2" borderId="1" xfId="0" applyFont="1" applyFill="1" applyBorder="1" applyAlignment="1">
      <alignment/>
    </xf>
    <xf numFmtId="0" fontId="3" fillId="2" borderId="1" xfId="0" applyFont="1" applyFill="1" applyBorder="1" applyAlignment="1">
      <alignment wrapText="1"/>
    </xf>
    <xf numFmtId="0" fontId="3" fillId="2" borderId="1" xfId="0" applyFont="1" applyFill="1" applyBorder="1" applyAlignment="1">
      <alignment horizontal="center"/>
    </xf>
    <xf numFmtId="0" fontId="3" fillId="2" borderId="1" xfId="0" applyFont="1" applyFill="1" applyBorder="1" applyAlignment="1">
      <alignment horizontal="center" wrapText="1"/>
    </xf>
    <xf numFmtId="9" fontId="1" fillId="2" borderId="1" xfId="21" applyFont="1" applyFill="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center" wrapText="1"/>
    </xf>
    <xf numFmtId="37" fontId="3" fillId="2" borderId="1" xfId="0" applyNumberFormat="1" applyFont="1" applyFill="1" applyBorder="1" applyAlignment="1" applyProtection="1">
      <alignment horizontal="center" wrapText="1"/>
      <protection/>
    </xf>
    <xf numFmtId="0" fontId="8" fillId="2" borderId="1" xfId="0" applyFont="1" applyFill="1" applyBorder="1" applyAlignment="1">
      <alignment horizontal="center"/>
    </xf>
    <xf numFmtId="9" fontId="7" fillId="0" borderId="1" xfId="21" applyNumberFormat="1" applyFont="1" applyBorder="1" applyAlignment="1" applyProtection="1">
      <alignment horizontal="center" vertical="top"/>
      <protection locked="0"/>
    </xf>
    <xf numFmtId="2" fontId="0" fillId="0" borderId="1" xfId="0" applyNumberFormat="1" applyFont="1" applyBorder="1" applyAlignment="1">
      <alignment horizontal="center" vertical="top"/>
    </xf>
    <xf numFmtId="164" fontId="0" fillId="0" borderId="1" xfId="0" applyNumberFormat="1" applyFont="1" applyBorder="1" applyAlignment="1">
      <alignment horizontal="center" vertical="top"/>
    </xf>
    <xf numFmtId="37" fontId="10" fillId="2" borderId="1" xfId="0" applyNumberFormat="1" applyFont="1" applyFill="1" applyBorder="1" applyAlignment="1" applyProtection="1">
      <alignment horizontal="center"/>
      <protection/>
    </xf>
    <xf numFmtId="37" fontId="10" fillId="2" borderId="1" xfId="0" applyNumberFormat="1" applyFont="1" applyFill="1" applyBorder="1" applyAlignment="1" applyProtection="1">
      <alignment horizontal="center" wrapText="1"/>
      <protection/>
    </xf>
    <xf numFmtId="0" fontId="11" fillId="0" borderId="1" xfId="0" applyFont="1" applyBorder="1" applyAlignment="1">
      <alignment horizontal="left" vertical="top" wrapText="1"/>
    </xf>
    <xf numFmtId="10" fontId="0" fillId="0" borderId="1" xfId="0" applyNumberFormat="1" applyFont="1" applyBorder="1" applyAlignment="1">
      <alignment horizontal="center" vertical="top"/>
    </xf>
    <xf numFmtId="0" fontId="12" fillId="0" borderId="1" xfId="0" applyFont="1" applyBorder="1" applyAlignment="1">
      <alignment horizontal="right" vertical="top" wrapText="1"/>
    </xf>
    <xf numFmtId="0" fontId="6" fillId="0" borderId="1" xfId="0" applyFont="1" applyBorder="1" applyAlignment="1" applyProtection="1">
      <alignment horizontal="center" vertical="top" wrapText="1"/>
      <protection locked="0"/>
    </xf>
    <xf numFmtId="0" fontId="0" fillId="0" borderId="1" xfId="0" applyFont="1" applyBorder="1" applyAlignment="1">
      <alignment horizontal="right" vertical="top" wrapText="1"/>
    </xf>
    <xf numFmtId="0" fontId="7" fillId="0" borderId="1" xfId="0" applyFont="1" applyBorder="1" applyAlignment="1" applyProtection="1">
      <alignment horizontal="center" vertical="top"/>
      <protection locked="0"/>
    </xf>
    <xf numFmtId="0" fontId="7" fillId="0" borderId="1" xfId="0" applyFont="1" applyBorder="1" applyAlignment="1">
      <alignment vertical="top" wrapText="1"/>
    </xf>
    <xf numFmtId="0" fontId="0" fillId="0" borderId="1" xfId="0" applyFont="1" applyBorder="1" applyAlignment="1">
      <alignment horizontal="center" vertical="top"/>
    </xf>
    <xf numFmtId="0" fontId="1" fillId="2" borderId="1" xfId="0" applyFont="1" applyFill="1" applyBorder="1" applyAlignment="1">
      <alignment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pplyProtection="1">
      <alignment vertical="top" wrapText="1"/>
      <protection locked="0"/>
    </xf>
    <xf numFmtId="165" fontId="7" fillId="0" borderId="1" xfId="21" applyNumberFormat="1" applyFont="1" applyBorder="1" applyAlignment="1" applyProtection="1">
      <alignment vertical="top" wrapText="1"/>
      <protection locked="0"/>
    </xf>
    <xf numFmtId="165" fontId="0" fillId="0" borderId="1" xfId="0" applyNumberFormat="1" applyFont="1" applyBorder="1" applyAlignment="1">
      <alignment vertical="top" wrapText="1"/>
    </xf>
    <xf numFmtId="37" fontId="23" fillId="3" borderId="1" xfId="0" applyNumberFormat="1" applyFont="1" applyFill="1" applyBorder="1" applyAlignment="1" applyProtection="1">
      <alignment horizontal="center" vertical="center" wrapText="1"/>
      <protection/>
    </xf>
    <xf numFmtId="37" fontId="1" fillId="3" borderId="1" xfId="0" applyNumberFormat="1" applyFont="1" applyFill="1" applyBorder="1" applyAlignment="1" applyProtection="1">
      <alignment horizontal="center" vertical="center" wrapText="1"/>
      <protection/>
    </xf>
    <xf numFmtId="0" fontId="9" fillId="3" borderId="1" xfId="0" applyFont="1" applyFill="1" applyBorder="1" applyAlignment="1">
      <alignment horizontal="center" vertical="center" wrapText="1"/>
    </xf>
    <xf numFmtId="0" fontId="0" fillId="0" borderId="0" xfId="0" applyAlignment="1">
      <alignment horizontal="center" vertical="center"/>
    </xf>
    <xf numFmtId="0" fontId="12" fillId="0" borderId="1" xfId="0" applyFont="1" applyBorder="1" applyAlignment="1" applyProtection="1">
      <alignment horizontal="left" vertical="top"/>
      <protection locked="0"/>
    </xf>
    <xf numFmtId="0" fontId="12" fillId="0" borderId="1" xfId="0" applyFont="1" applyBorder="1" applyAlignment="1">
      <alignment horizontal="left" vertical="top"/>
    </xf>
    <xf numFmtId="49" fontId="6" fillId="0" borderId="1" xfId="0" applyNumberFormat="1" applyFont="1" applyBorder="1" applyAlignment="1">
      <alignment vertical="top" wrapText="1"/>
    </xf>
    <xf numFmtId="0" fontId="6" fillId="0" borderId="2"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6" fillId="0" borderId="1"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shrinkToFit="1"/>
      <protection locked="0"/>
    </xf>
    <xf numFmtId="0" fontId="1" fillId="0" borderId="0" xfId="0" applyFont="1" applyBorder="1" applyAlignment="1">
      <alignment horizontal="center" wrapText="1"/>
    </xf>
    <xf numFmtId="0" fontId="24" fillId="0" borderId="0" xfId="0" applyFont="1" applyBorder="1" applyAlignment="1">
      <alignment horizontal="center" wrapText="1"/>
    </xf>
    <xf numFmtId="0" fontId="1" fillId="3" borderId="1" xfId="0" applyFont="1" applyFill="1" applyBorder="1" applyAlignment="1">
      <alignment horizontal="center" vertical="center" wrapText="1"/>
    </xf>
    <xf numFmtId="0" fontId="6" fillId="0" borderId="3" xfId="0" applyFont="1" applyBorder="1" applyAlignment="1" applyProtection="1">
      <alignment horizontal="left" vertical="top" wrapText="1" shrinkToFit="1"/>
      <protection locked="0"/>
    </xf>
    <xf numFmtId="0" fontId="0" fillId="0" borderId="4" xfId="0" applyBorder="1" applyAlignment="1">
      <alignment horizontal="left" vertical="top" wrapText="1" shrinkToFit="1"/>
    </xf>
    <xf numFmtId="0" fontId="0" fillId="0" borderId="5" xfId="0" applyBorder="1" applyAlignment="1">
      <alignment horizontal="left" vertical="top" wrapText="1" shrinkToFit="1"/>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 xfId="0" applyFont="1" applyBorder="1" applyAlignment="1" applyProtection="1">
      <alignment horizontal="left" vertical="top"/>
      <protection locked="0"/>
    </xf>
    <xf numFmtId="0" fontId="7"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protection locked="0"/>
    </xf>
    <xf numFmtId="0" fontId="12" fillId="0" borderId="1" xfId="0" applyFont="1" applyBorder="1" applyAlignment="1">
      <alignment horizontal="left" vertical="top"/>
    </xf>
    <xf numFmtId="0" fontId="25" fillId="0" borderId="6" xfId="0" applyFont="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75" zoomScaleNormal="75" zoomScaleSheetLayoutView="50" workbookViewId="0" topLeftCell="A1">
      <selection activeCell="A1" sqref="A1:G1"/>
    </sheetView>
  </sheetViews>
  <sheetFormatPr defaultColWidth="9.140625" defaultRowHeight="12.75"/>
  <cols>
    <col min="1" max="1" width="6.421875" style="0" customWidth="1"/>
    <col min="2" max="2" width="28.28125" style="0" customWidth="1"/>
    <col min="3" max="3" width="5.8515625" style="0" customWidth="1"/>
    <col min="4" max="4" width="67.00390625" style="0" customWidth="1"/>
    <col min="5" max="5" width="20.140625" style="0" customWidth="1"/>
    <col min="6" max="6" width="13.7109375" style="0" customWidth="1"/>
    <col min="7" max="7" width="22.00390625" style="0" customWidth="1"/>
  </cols>
  <sheetData>
    <row r="1" spans="1:7" s="1" customFormat="1" ht="15">
      <c r="A1" s="58" t="s">
        <v>31</v>
      </c>
      <c r="B1" s="58"/>
      <c r="C1" s="58"/>
      <c r="D1" s="58"/>
      <c r="E1" s="58"/>
      <c r="F1" s="58"/>
      <c r="G1" s="58"/>
    </row>
    <row r="2" spans="1:7" s="1" customFormat="1" ht="14.25">
      <c r="A2" s="59" t="s">
        <v>57</v>
      </c>
      <c r="B2" s="59"/>
      <c r="C2" s="59"/>
      <c r="D2" s="59"/>
      <c r="E2" s="59"/>
      <c r="F2" s="59"/>
      <c r="G2" s="59"/>
    </row>
    <row r="3" spans="1:7" s="1" customFormat="1" ht="15">
      <c r="A3" s="71" t="s">
        <v>83</v>
      </c>
      <c r="B3" s="71"/>
      <c r="C3" s="71"/>
      <c r="D3" s="71"/>
      <c r="E3" s="71"/>
      <c r="F3" s="71"/>
      <c r="G3" s="71"/>
    </row>
    <row r="4" spans="1:7" s="1" customFormat="1" ht="15">
      <c r="A4" s="2" t="s">
        <v>87</v>
      </c>
      <c r="B4" s="3"/>
      <c r="C4" s="4"/>
      <c r="D4" s="5"/>
      <c r="E4" s="5"/>
      <c r="F4" s="5"/>
      <c r="G4" s="6"/>
    </row>
    <row r="5" spans="1:7" s="48" customFormat="1" ht="15">
      <c r="A5" s="60" t="s">
        <v>25</v>
      </c>
      <c r="B5" s="60"/>
      <c r="C5" s="45" t="s">
        <v>26</v>
      </c>
      <c r="D5" s="46" t="s">
        <v>46</v>
      </c>
      <c r="E5" s="46" t="s">
        <v>47</v>
      </c>
      <c r="F5" s="47" t="s">
        <v>44</v>
      </c>
      <c r="G5" s="47" t="s">
        <v>24</v>
      </c>
    </row>
    <row r="6" spans="1:7" ht="120">
      <c r="A6" s="7">
        <v>1</v>
      </c>
      <c r="B6" s="8" t="s">
        <v>27</v>
      </c>
      <c r="C6" s="9" t="s">
        <v>72</v>
      </c>
      <c r="D6" s="10" t="s">
        <v>2</v>
      </c>
      <c r="E6" s="10" t="s">
        <v>76</v>
      </c>
      <c r="F6" s="11">
        <v>0.2</v>
      </c>
      <c r="G6" s="12">
        <f>IF(C6="yes",(1*F6),IF(C6="no",(0*F6),""))</f>
        <v>0.2</v>
      </c>
    </row>
    <row r="7" spans="1:7" ht="36">
      <c r="A7" s="7">
        <v>2</v>
      </c>
      <c r="B7" s="8" t="s">
        <v>48</v>
      </c>
      <c r="C7" s="9" t="s">
        <v>72</v>
      </c>
      <c r="D7" s="10" t="s">
        <v>96</v>
      </c>
      <c r="E7" s="10" t="s">
        <v>77</v>
      </c>
      <c r="F7" s="11">
        <v>0.2</v>
      </c>
      <c r="G7" s="12">
        <f>IF(C7="yes",(1*F7),IF(C7="no",(0*F7),""))</f>
        <v>0.2</v>
      </c>
    </row>
    <row r="8" spans="1:7" ht="156">
      <c r="A8" s="7">
        <v>3</v>
      </c>
      <c r="B8" s="8" t="s">
        <v>49</v>
      </c>
      <c r="C8" s="9" t="s">
        <v>73</v>
      </c>
      <c r="D8" s="10" t="s">
        <v>3</v>
      </c>
      <c r="E8" s="10" t="s">
        <v>97</v>
      </c>
      <c r="F8" s="11">
        <v>0.2</v>
      </c>
      <c r="G8" s="12">
        <f>IF(C8="yes",(1*F8),IF(C8="no",(0*F8),""))</f>
        <v>0</v>
      </c>
    </row>
    <row r="9" spans="1:7" ht="108">
      <c r="A9" s="7">
        <v>4</v>
      </c>
      <c r="B9" s="8" t="s">
        <v>50</v>
      </c>
      <c r="C9" s="9" t="s">
        <v>73</v>
      </c>
      <c r="D9" s="10" t="s">
        <v>4</v>
      </c>
      <c r="E9" s="10" t="s">
        <v>78</v>
      </c>
      <c r="F9" s="11">
        <v>0.2</v>
      </c>
      <c r="G9" s="12">
        <f>IF(C9="yes",(1*F9),IF(C9="no",(0*F9),""))</f>
        <v>0</v>
      </c>
    </row>
    <row r="10" spans="1:7" ht="203.25" customHeight="1">
      <c r="A10" s="40">
        <v>5</v>
      </c>
      <c r="B10" s="41" t="s">
        <v>51</v>
      </c>
      <c r="C10" s="42" t="s">
        <v>73</v>
      </c>
      <c r="D10" s="57" t="s">
        <v>5</v>
      </c>
      <c r="E10" s="42" t="s">
        <v>78</v>
      </c>
      <c r="F10" s="43">
        <v>0.2</v>
      </c>
      <c r="G10" s="44">
        <f>IF(C10="yes",(1*F10),IF(C10="no",(0*F10),""))</f>
        <v>0</v>
      </c>
    </row>
    <row r="11" spans="1:7" ht="15">
      <c r="A11" s="13" t="s">
        <v>28</v>
      </c>
      <c r="B11" s="14"/>
      <c r="C11" s="15"/>
      <c r="D11" s="16"/>
      <c r="E11" s="16"/>
      <c r="F11" s="17" t="str">
        <f>IF(SUM(F6:F10)&lt;&gt;100%,"ERROR","100%")</f>
        <v>100%</v>
      </c>
      <c r="G11" s="17">
        <f>SUM(G6:G10)</f>
        <v>0.4</v>
      </c>
    </row>
    <row r="12" spans="1:7" ht="14.25">
      <c r="A12" s="18"/>
      <c r="B12" s="19"/>
      <c r="C12" s="20"/>
      <c r="D12" s="21"/>
      <c r="E12" s="21"/>
      <c r="F12" s="18"/>
      <c r="G12" s="18"/>
    </row>
    <row r="13" spans="1:7" ht="15">
      <c r="A13" s="2" t="s">
        <v>88</v>
      </c>
      <c r="B13" s="5"/>
      <c r="C13" s="3"/>
      <c r="D13" s="22"/>
      <c r="E13" s="22"/>
      <c r="F13" s="23"/>
      <c r="G13" s="23"/>
    </row>
    <row r="14" spans="1:7" ht="138" customHeight="1">
      <c r="A14" s="7">
        <v>1</v>
      </c>
      <c r="B14" s="8" t="s">
        <v>52</v>
      </c>
      <c r="C14" s="9" t="s">
        <v>72</v>
      </c>
      <c r="D14" s="10" t="s">
        <v>98</v>
      </c>
      <c r="E14" s="10" t="s">
        <v>80</v>
      </c>
      <c r="F14" s="11">
        <v>0.1428</v>
      </c>
      <c r="G14" s="12">
        <f aca="true" t="shared" si="0" ref="G14:G20">IF(C14="yes",(1*F14),IF(C14="no",(0*F14),""))</f>
        <v>0.1428</v>
      </c>
    </row>
    <row r="15" spans="1:7" ht="60">
      <c r="A15" s="7">
        <v>2</v>
      </c>
      <c r="B15" s="8" t="s">
        <v>53</v>
      </c>
      <c r="C15" s="9" t="s">
        <v>72</v>
      </c>
      <c r="D15" s="10" t="s">
        <v>95</v>
      </c>
      <c r="E15" s="10" t="s">
        <v>79</v>
      </c>
      <c r="F15" s="11">
        <v>0.1428</v>
      </c>
      <c r="G15" s="12">
        <f t="shared" si="0"/>
        <v>0.1428</v>
      </c>
    </row>
    <row r="16" spans="1:7" ht="72">
      <c r="A16" s="7">
        <v>3</v>
      </c>
      <c r="B16" s="8" t="s">
        <v>54</v>
      </c>
      <c r="C16" s="9" t="s">
        <v>73</v>
      </c>
      <c r="D16" s="10" t="s">
        <v>0</v>
      </c>
      <c r="E16" s="10" t="s">
        <v>81</v>
      </c>
      <c r="F16" s="11">
        <v>0.1428</v>
      </c>
      <c r="G16" s="12">
        <f t="shared" si="0"/>
        <v>0</v>
      </c>
    </row>
    <row r="17" spans="1:7" ht="72">
      <c r="A17" s="7">
        <v>4</v>
      </c>
      <c r="B17" s="8" t="s">
        <v>55</v>
      </c>
      <c r="C17" s="9" t="s">
        <v>72</v>
      </c>
      <c r="D17" s="10" t="s">
        <v>6</v>
      </c>
      <c r="E17" s="10" t="s">
        <v>12</v>
      </c>
      <c r="F17" s="11">
        <v>0.143</v>
      </c>
      <c r="G17" s="12">
        <f t="shared" si="0"/>
        <v>0.143</v>
      </c>
    </row>
    <row r="18" spans="1:7" ht="84">
      <c r="A18" s="7">
        <v>5</v>
      </c>
      <c r="B18" s="8" t="s">
        <v>56</v>
      </c>
      <c r="C18" s="9" t="s">
        <v>73</v>
      </c>
      <c r="D18" s="10" t="s">
        <v>82</v>
      </c>
      <c r="E18" s="10"/>
      <c r="F18" s="11">
        <v>0.1428</v>
      </c>
      <c r="G18" s="12">
        <f t="shared" si="0"/>
        <v>0</v>
      </c>
    </row>
    <row r="19" spans="1:7" ht="66.75" customHeight="1">
      <c r="A19" s="7">
        <v>6</v>
      </c>
      <c r="B19" s="8" t="s">
        <v>29</v>
      </c>
      <c r="C19" s="9" t="s">
        <v>72</v>
      </c>
      <c r="D19" s="10" t="s">
        <v>7</v>
      </c>
      <c r="E19" s="10" t="s">
        <v>15</v>
      </c>
      <c r="F19" s="11">
        <v>0.143</v>
      </c>
      <c r="G19" s="12">
        <f t="shared" si="0"/>
        <v>0.143</v>
      </c>
    </row>
    <row r="20" spans="1:7" ht="60">
      <c r="A20" s="7">
        <v>7</v>
      </c>
      <c r="B20" s="8" t="s">
        <v>32</v>
      </c>
      <c r="C20" s="9" t="s">
        <v>72</v>
      </c>
      <c r="D20" s="10" t="s">
        <v>8</v>
      </c>
      <c r="E20" s="10" t="s">
        <v>16</v>
      </c>
      <c r="F20" s="11">
        <v>0.1428</v>
      </c>
      <c r="G20" s="12">
        <f t="shared" si="0"/>
        <v>0.1428</v>
      </c>
    </row>
    <row r="21" spans="1:7" ht="15">
      <c r="A21" s="13" t="s">
        <v>28</v>
      </c>
      <c r="B21" s="14"/>
      <c r="C21" s="15"/>
      <c r="D21" s="16"/>
      <c r="E21" s="16"/>
      <c r="F21" s="17" t="str">
        <f>IF(SUM(F14:F20)&lt;&gt;100%,"ERROR","100%")</f>
        <v>100%</v>
      </c>
      <c r="G21" s="17">
        <f>SUM(G14:G20)</f>
        <v>0.7144</v>
      </c>
    </row>
    <row r="22" spans="1:7" ht="14.25">
      <c r="A22" s="18"/>
      <c r="B22" s="19"/>
      <c r="C22" s="20"/>
      <c r="D22" s="21"/>
      <c r="E22" s="21"/>
      <c r="F22" s="18"/>
      <c r="G22" s="18"/>
    </row>
    <row r="23" spans="1:7" ht="15">
      <c r="A23" s="2" t="s">
        <v>89</v>
      </c>
      <c r="B23" s="5"/>
      <c r="C23" s="3"/>
      <c r="D23" s="22"/>
      <c r="E23" s="22"/>
      <c r="F23" s="23"/>
      <c r="G23" s="23"/>
    </row>
    <row r="24" spans="1:7" ht="84">
      <c r="A24" s="7">
        <v>1</v>
      </c>
      <c r="B24" s="8" t="s">
        <v>58</v>
      </c>
      <c r="C24" s="9" t="s">
        <v>73</v>
      </c>
      <c r="D24" s="10" t="s">
        <v>9</v>
      </c>
      <c r="E24" s="10" t="s">
        <v>94</v>
      </c>
      <c r="F24" s="24">
        <v>0.1112</v>
      </c>
      <c r="G24" s="25">
        <f aca="true" t="shared" si="1" ref="G24:G32">IF(C24="yes",(1*F24),IF(C24="no",(0*F24),""))</f>
        <v>0</v>
      </c>
    </row>
    <row r="25" spans="1:7" ht="72">
      <c r="A25" s="7">
        <v>2</v>
      </c>
      <c r="B25" s="8" t="s">
        <v>59</v>
      </c>
      <c r="C25" s="9" t="s">
        <v>72</v>
      </c>
      <c r="D25" s="10" t="s">
        <v>85</v>
      </c>
      <c r="E25" s="10" t="s">
        <v>22</v>
      </c>
      <c r="F25" s="24">
        <v>0.1111</v>
      </c>
      <c r="G25" s="25">
        <f t="shared" si="1"/>
        <v>0.1111</v>
      </c>
    </row>
    <row r="26" spans="1:7" ht="48">
      <c r="A26" s="7">
        <v>3</v>
      </c>
      <c r="B26" s="8" t="s">
        <v>33</v>
      </c>
      <c r="C26" s="9" t="s">
        <v>72</v>
      </c>
      <c r="D26" s="10" t="s">
        <v>74</v>
      </c>
      <c r="E26" s="10" t="s">
        <v>75</v>
      </c>
      <c r="F26" s="24">
        <v>0.1111</v>
      </c>
      <c r="G26" s="25">
        <f t="shared" si="1"/>
        <v>0.1111</v>
      </c>
    </row>
    <row r="27" spans="1:7" ht="96">
      <c r="A27" s="7">
        <v>4</v>
      </c>
      <c r="B27" s="8" t="s">
        <v>60</v>
      </c>
      <c r="C27" s="9" t="s">
        <v>72</v>
      </c>
      <c r="D27" s="10" t="s">
        <v>90</v>
      </c>
      <c r="E27" s="10" t="s">
        <v>18</v>
      </c>
      <c r="F27" s="24">
        <v>0.1111</v>
      </c>
      <c r="G27" s="25">
        <f t="shared" si="1"/>
        <v>0.1111</v>
      </c>
    </row>
    <row r="28" spans="1:7" ht="96">
      <c r="A28" s="7">
        <v>5</v>
      </c>
      <c r="B28" s="8" t="s">
        <v>45</v>
      </c>
      <c r="C28" s="9" t="s">
        <v>72</v>
      </c>
      <c r="D28" s="10" t="s">
        <v>19</v>
      </c>
      <c r="E28" s="10" t="s">
        <v>17</v>
      </c>
      <c r="F28" s="24">
        <v>0.1111</v>
      </c>
      <c r="G28" s="25">
        <f t="shared" si="1"/>
        <v>0.1111</v>
      </c>
    </row>
    <row r="29" spans="1:7" ht="48">
      <c r="A29" s="7">
        <v>6</v>
      </c>
      <c r="B29" s="8" t="s">
        <v>30</v>
      </c>
      <c r="C29" s="9" t="s">
        <v>72</v>
      </c>
      <c r="D29" s="10" t="s">
        <v>10</v>
      </c>
      <c r="E29" s="10" t="s">
        <v>14</v>
      </c>
      <c r="F29" s="24">
        <v>0.1111</v>
      </c>
      <c r="G29" s="26">
        <f t="shared" si="1"/>
        <v>0.1111</v>
      </c>
    </row>
    <row r="30" spans="1:7" ht="60">
      <c r="A30" s="7">
        <v>7</v>
      </c>
      <c r="B30" s="8" t="s">
        <v>34</v>
      </c>
      <c r="C30" s="9" t="s">
        <v>72</v>
      </c>
      <c r="D30" s="10" t="s">
        <v>84</v>
      </c>
      <c r="E30" s="10" t="s">
        <v>92</v>
      </c>
      <c r="F30" s="24">
        <v>0.1111</v>
      </c>
      <c r="G30" s="12">
        <f t="shared" si="1"/>
        <v>0.1111</v>
      </c>
    </row>
    <row r="31" spans="1:7" ht="60">
      <c r="A31" s="7" t="s">
        <v>35</v>
      </c>
      <c r="B31" s="8" t="s">
        <v>70</v>
      </c>
      <c r="C31" s="9" t="s">
        <v>73</v>
      </c>
      <c r="D31" s="10" t="s">
        <v>11</v>
      </c>
      <c r="E31" s="10" t="s">
        <v>92</v>
      </c>
      <c r="F31" s="24">
        <v>0.1111</v>
      </c>
      <c r="G31" s="12">
        <f t="shared" si="1"/>
        <v>0</v>
      </c>
    </row>
    <row r="32" spans="1:7" ht="72">
      <c r="A32" s="7" t="s">
        <v>36</v>
      </c>
      <c r="B32" s="8" t="s">
        <v>71</v>
      </c>
      <c r="C32" s="9" t="s">
        <v>72</v>
      </c>
      <c r="D32" s="10" t="s">
        <v>1</v>
      </c>
      <c r="E32" s="10" t="s">
        <v>91</v>
      </c>
      <c r="F32" s="24">
        <v>0.1111</v>
      </c>
      <c r="G32" s="12">
        <f t="shared" si="1"/>
        <v>0.1111</v>
      </c>
    </row>
    <row r="33" spans="1:7" ht="15">
      <c r="A33" s="13" t="s">
        <v>28</v>
      </c>
      <c r="B33" s="14"/>
      <c r="C33" s="15"/>
      <c r="D33" s="16"/>
      <c r="E33" s="16"/>
      <c r="F33" s="17" t="str">
        <f>IF(SUM(F24:F32)&lt;&gt;100%,"ERROR","100%")</f>
        <v>100%</v>
      </c>
      <c r="G33" s="17">
        <f>SUM(G24:G32)</f>
        <v>0.7777</v>
      </c>
    </row>
    <row r="34" spans="1:7" ht="14.25">
      <c r="A34" s="18"/>
      <c r="B34" s="19"/>
      <c r="C34" s="20"/>
      <c r="D34" s="21"/>
      <c r="E34" s="21"/>
      <c r="F34" s="21"/>
      <c r="G34" s="18"/>
    </row>
    <row r="35" spans="1:7" ht="15">
      <c r="A35" s="2" t="s">
        <v>61</v>
      </c>
      <c r="B35" s="5"/>
      <c r="C35" s="27"/>
      <c r="D35" s="28"/>
      <c r="E35" s="22"/>
      <c r="F35" s="23"/>
      <c r="G35" s="23"/>
    </row>
    <row r="36" spans="1:7" ht="36">
      <c r="A36" s="7">
        <v>1</v>
      </c>
      <c r="B36" s="29" t="s">
        <v>37</v>
      </c>
      <c r="C36" s="32" t="s">
        <v>73</v>
      </c>
      <c r="D36" s="10" t="s">
        <v>112</v>
      </c>
      <c r="E36" s="51" t="s">
        <v>21</v>
      </c>
      <c r="F36" s="11">
        <v>0.2</v>
      </c>
      <c r="G36" s="30">
        <f>IF(C36="yes",(1*F36),IF(C36="no",(0*F36),IF(C36="small extent",(0.33*F36),IF(C36="large extent",(0.67*F36),""))))</f>
        <v>0</v>
      </c>
    </row>
    <row r="37" spans="1:7" ht="37.5" customHeight="1">
      <c r="A37" s="7"/>
      <c r="B37" s="31" t="s">
        <v>62</v>
      </c>
      <c r="C37" s="61" t="s">
        <v>100</v>
      </c>
      <c r="D37" s="62"/>
      <c r="E37" s="62"/>
      <c r="F37" s="62"/>
      <c r="G37" s="63"/>
    </row>
    <row r="38" spans="1:7" ht="25.5" customHeight="1">
      <c r="A38" s="7"/>
      <c r="B38" s="31" t="s">
        <v>38</v>
      </c>
      <c r="C38" s="64" t="s">
        <v>101</v>
      </c>
      <c r="D38" s="65"/>
      <c r="E38" s="65"/>
      <c r="F38" s="65"/>
      <c r="G38" s="66"/>
    </row>
    <row r="39" spans="1:7" ht="22.5">
      <c r="A39" s="7"/>
      <c r="B39" s="31" t="s">
        <v>63</v>
      </c>
      <c r="C39" s="67" t="s">
        <v>102</v>
      </c>
      <c r="D39" s="67"/>
      <c r="E39" s="67"/>
      <c r="F39" s="67"/>
      <c r="G39" s="67"/>
    </row>
    <row r="40" spans="1:8" ht="12.75">
      <c r="A40" s="7"/>
      <c r="B40" s="31" t="s">
        <v>38</v>
      </c>
      <c r="C40" s="64" t="s">
        <v>103</v>
      </c>
      <c r="D40" s="65"/>
      <c r="E40" s="65"/>
      <c r="F40" s="65"/>
      <c r="G40" s="65"/>
      <c r="H40" s="52"/>
    </row>
    <row r="41" spans="1:7" ht="22.5">
      <c r="A41" s="7"/>
      <c r="B41" s="31" t="s">
        <v>63</v>
      </c>
      <c r="C41" s="67" t="s">
        <v>102</v>
      </c>
      <c r="D41" s="67"/>
      <c r="E41" s="67"/>
      <c r="F41" s="67"/>
      <c r="G41" s="67"/>
    </row>
    <row r="42" spans="1:7" ht="12.75">
      <c r="A42" s="7"/>
      <c r="B42" s="31" t="s">
        <v>64</v>
      </c>
      <c r="C42" s="67" t="s">
        <v>110</v>
      </c>
      <c r="D42" s="67"/>
      <c r="E42" s="67"/>
      <c r="F42" s="67"/>
      <c r="G42" s="67"/>
    </row>
    <row r="43" spans="1:7" ht="12.75">
      <c r="A43" s="7"/>
      <c r="B43" s="31" t="s">
        <v>38</v>
      </c>
      <c r="C43" s="54" t="s">
        <v>111</v>
      </c>
      <c r="D43" s="54"/>
      <c r="E43" s="54"/>
      <c r="F43" s="54"/>
      <c r="G43" s="54"/>
    </row>
    <row r="44" spans="1:7" ht="22.5" customHeight="1">
      <c r="A44" s="7"/>
      <c r="B44" s="31" t="s">
        <v>63</v>
      </c>
      <c r="C44" s="67" t="s">
        <v>102</v>
      </c>
      <c r="D44" s="67"/>
      <c r="E44" s="67"/>
      <c r="F44" s="67"/>
      <c r="G44" s="67"/>
    </row>
    <row r="45" spans="1:7" ht="36">
      <c r="A45" s="7">
        <v>2</v>
      </c>
      <c r="B45" s="29" t="s">
        <v>39</v>
      </c>
      <c r="C45" s="32" t="s">
        <v>73</v>
      </c>
      <c r="D45" s="10" t="s">
        <v>112</v>
      </c>
      <c r="E45" s="51" t="s">
        <v>21</v>
      </c>
      <c r="F45" s="24">
        <v>0.2</v>
      </c>
      <c r="G45" s="12">
        <f>IF(C45="yes",(1*F45),IF(C45="no",(0*F45),IF(C45="small extent",(0.33*F45),IF(C45="large extent",(0.67*F45),""))))</f>
        <v>0</v>
      </c>
    </row>
    <row r="46" spans="1:7" ht="41.25" customHeight="1">
      <c r="A46" s="7"/>
      <c r="B46" s="31" t="s">
        <v>65</v>
      </c>
      <c r="C46" s="55" t="s">
        <v>104</v>
      </c>
      <c r="D46" s="56"/>
      <c r="E46" s="56"/>
      <c r="F46" s="56"/>
      <c r="G46" s="68"/>
    </row>
    <row r="47" spans="1:7" ht="41.25" customHeight="1">
      <c r="A47" s="7"/>
      <c r="B47" s="31" t="s">
        <v>40</v>
      </c>
      <c r="C47" s="55" t="s">
        <v>105</v>
      </c>
      <c r="D47" s="56"/>
      <c r="E47" s="56"/>
      <c r="F47" s="56"/>
      <c r="G47" s="68"/>
    </row>
    <row r="48" spans="1:7" ht="30" customHeight="1">
      <c r="A48" s="7"/>
      <c r="B48" s="31" t="s">
        <v>41</v>
      </c>
      <c r="C48" s="67" t="s">
        <v>102</v>
      </c>
      <c r="D48" s="67"/>
      <c r="E48" s="67"/>
      <c r="F48" s="67"/>
      <c r="G48" s="67"/>
    </row>
    <row r="49" spans="1:7" ht="27.75" customHeight="1">
      <c r="A49" s="7"/>
      <c r="B49" s="31" t="s">
        <v>40</v>
      </c>
      <c r="C49" s="55" t="s">
        <v>106</v>
      </c>
      <c r="D49" s="56"/>
      <c r="E49" s="56"/>
      <c r="F49" s="56"/>
      <c r="G49" s="68"/>
    </row>
    <row r="50" spans="1:7" ht="12.75">
      <c r="A50" s="7"/>
      <c r="B50" s="31" t="s">
        <v>41</v>
      </c>
      <c r="C50" s="67" t="s">
        <v>102</v>
      </c>
      <c r="D50" s="67"/>
      <c r="E50" s="67"/>
      <c r="F50" s="67"/>
      <c r="G50" s="67"/>
    </row>
    <row r="51" spans="1:7" ht="12.75">
      <c r="A51" s="7"/>
      <c r="B51" s="31" t="s">
        <v>66</v>
      </c>
      <c r="C51" s="67" t="s">
        <v>107</v>
      </c>
      <c r="D51" s="67"/>
      <c r="E51" s="67"/>
      <c r="F51" s="67"/>
      <c r="G51" s="67"/>
    </row>
    <row r="52" spans="1:7" ht="12.75">
      <c r="A52" s="7"/>
      <c r="B52" s="31" t="s">
        <v>40</v>
      </c>
      <c r="C52" s="53" t="s">
        <v>108</v>
      </c>
      <c r="D52" s="53"/>
      <c r="E52" s="53"/>
      <c r="F52" s="53"/>
      <c r="G52" s="53"/>
    </row>
    <row r="53" spans="1:7" ht="12.75">
      <c r="A53" s="7"/>
      <c r="B53" s="31" t="s">
        <v>41</v>
      </c>
      <c r="C53" s="55" t="s">
        <v>102</v>
      </c>
      <c r="D53" s="56"/>
      <c r="E53" s="56"/>
      <c r="F53" s="56"/>
      <c r="G53" s="68"/>
    </row>
    <row r="54" spans="1:7" ht="30.75" customHeight="1">
      <c r="A54" s="7"/>
      <c r="B54" s="31" t="s">
        <v>40</v>
      </c>
      <c r="C54" s="55" t="s">
        <v>109</v>
      </c>
      <c r="D54" s="56"/>
      <c r="E54" s="56"/>
      <c r="F54" s="56"/>
      <c r="G54" s="68"/>
    </row>
    <row r="55" spans="1:7" ht="12.75">
      <c r="A55" s="7"/>
      <c r="B55" s="31" t="s">
        <v>41</v>
      </c>
      <c r="C55" s="67" t="s">
        <v>102</v>
      </c>
      <c r="D55" s="67"/>
      <c r="E55" s="67"/>
      <c r="F55" s="67"/>
      <c r="G55" s="67"/>
    </row>
    <row r="56" spans="1:7" ht="12.75">
      <c r="A56" s="7"/>
      <c r="B56" s="31" t="s">
        <v>67</v>
      </c>
      <c r="C56" s="67"/>
      <c r="D56" s="67"/>
      <c r="E56" s="67"/>
      <c r="F56" s="67"/>
      <c r="G56" s="67"/>
    </row>
    <row r="57" spans="1:7" ht="12.75">
      <c r="A57" s="7"/>
      <c r="B57" s="31" t="s">
        <v>40</v>
      </c>
      <c r="C57" s="53"/>
      <c r="D57" s="53"/>
      <c r="E57" s="53"/>
      <c r="F57" s="53"/>
      <c r="G57" s="53"/>
    </row>
    <row r="58" spans="1:7" ht="12.75">
      <c r="A58" s="7"/>
      <c r="B58" s="31" t="s">
        <v>41</v>
      </c>
      <c r="C58" s="53"/>
      <c r="D58" s="53"/>
      <c r="E58" s="53"/>
      <c r="F58" s="53"/>
      <c r="G58" s="53"/>
    </row>
    <row r="59" spans="1:7" ht="12.75">
      <c r="A59" s="7"/>
      <c r="B59" s="31" t="s">
        <v>99</v>
      </c>
      <c r="C59" s="67"/>
      <c r="D59" s="67"/>
      <c r="E59" s="67"/>
      <c r="F59" s="67"/>
      <c r="G59" s="67"/>
    </row>
    <row r="60" spans="1:7" ht="12.75">
      <c r="A60" s="7"/>
      <c r="B60" s="31" t="s">
        <v>40</v>
      </c>
      <c r="C60" s="53"/>
      <c r="D60" s="53"/>
      <c r="E60" s="53"/>
      <c r="F60" s="53"/>
      <c r="G60" s="53"/>
    </row>
    <row r="61" spans="1:7" ht="12.75">
      <c r="A61" s="7"/>
      <c r="B61" s="31" t="s">
        <v>41</v>
      </c>
      <c r="C61" s="53"/>
      <c r="D61" s="53"/>
      <c r="E61" s="53"/>
      <c r="F61" s="53"/>
      <c r="G61" s="53"/>
    </row>
    <row r="62" spans="1:7" ht="12.75">
      <c r="A62" s="7"/>
      <c r="B62" s="33"/>
      <c r="C62" s="69" t="s">
        <v>68</v>
      </c>
      <c r="D62" s="70"/>
      <c r="E62" s="70"/>
      <c r="F62" s="70"/>
      <c r="G62" s="70"/>
    </row>
    <row r="63" spans="1:7" ht="12.75">
      <c r="A63" s="7"/>
      <c r="B63" s="33"/>
      <c r="C63" s="49"/>
      <c r="D63" s="50"/>
      <c r="E63" s="50"/>
      <c r="F63" s="50"/>
      <c r="G63" s="50"/>
    </row>
    <row r="64" spans="1:7" ht="63.75">
      <c r="A64" s="7">
        <v>3</v>
      </c>
      <c r="B64" s="8" t="s">
        <v>69</v>
      </c>
      <c r="C64" s="34" t="s">
        <v>72</v>
      </c>
      <c r="D64" s="35" t="s">
        <v>20</v>
      </c>
      <c r="E64" s="10" t="s">
        <v>92</v>
      </c>
      <c r="F64" s="24">
        <v>0.2</v>
      </c>
      <c r="G64" s="25">
        <f>IF(C64="yes",(1*F64),IF(C64="no",(0*F64),""))</f>
        <v>0.2</v>
      </c>
    </row>
    <row r="65" spans="1:7" ht="96">
      <c r="A65" s="7">
        <v>4</v>
      </c>
      <c r="B65" s="8" t="s">
        <v>42</v>
      </c>
      <c r="C65" s="9" t="s">
        <v>72</v>
      </c>
      <c r="D65" s="10" t="s">
        <v>23</v>
      </c>
      <c r="E65" s="10" t="s">
        <v>93</v>
      </c>
      <c r="F65" s="24">
        <v>0.2</v>
      </c>
      <c r="G65" s="25">
        <f>IF(C65="yes",(1*F65),IF(C65="no",(0*F65),""))</f>
        <v>0.2</v>
      </c>
    </row>
    <row r="66" spans="1:7" ht="144">
      <c r="A66" s="36">
        <v>5</v>
      </c>
      <c r="B66" s="8" t="s">
        <v>43</v>
      </c>
      <c r="C66" s="9" t="s">
        <v>73</v>
      </c>
      <c r="D66" s="10" t="s">
        <v>13</v>
      </c>
      <c r="E66" s="10" t="s">
        <v>86</v>
      </c>
      <c r="F66" s="24">
        <v>0.2</v>
      </c>
      <c r="G66" s="25">
        <f>IF(C66="yes",(1*F66),IF(C66="no",(0*F66),""))</f>
        <v>0</v>
      </c>
    </row>
    <row r="67" spans="1:7" ht="15">
      <c r="A67" s="13" t="s">
        <v>28</v>
      </c>
      <c r="B67" s="37"/>
      <c r="C67" s="38"/>
      <c r="D67" s="39"/>
      <c r="E67" s="39"/>
      <c r="F67" s="17" t="str">
        <f>IF(F66+F65+F64+F45+F36&lt;&gt;100%,"ERROR","100%")</f>
        <v>100%</v>
      </c>
      <c r="G67" s="17">
        <f>G66+G65+G64+G45+G36</f>
        <v>0.4</v>
      </c>
    </row>
  </sheetData>
  <mergeCells count="29">
    <mergeCell ref="C62:G62"/>
    <mergeCell ref="C46:G46"/>
    <mergeCell ref="C47:G47"/>
    <mergeCell ref="C48:G48"/>
    <mergeCell ref="C52:G52"/>
    <mergeCell ref="C53:G53"/>
    <mergeCell ref="C56:G56"/>
    <mergeCell ref="C61:G61"/>
    <mergeCell ref="C51:G51"/>
    <mergeCell ref="C58:G58"/>
    <mergeCell ref="C59:G59"/>
    <mergeCell ref="C60:G60"/>
    <mergeCell ref="C43:G43"/>
    <mergeCell ref="C44:G44"/>
    <mergeCell ref="C50:G50"/>
    <mergeCell ref="C54:G54"/>
    <mergeCell ref="C55:G55"/>
    <mergeCell ref="C57:G57"/>
    <mergeCell ref="C49:G49"/>
    <mergeCell ref="C37:G37"/>
    <mergeCell ref="C38:G38"/>
    <mergeCell ref="C39:G39"/>
    <mergeCell ref="C42:G42"/>
    <mergeCell ref="C40:G40"/>
    <mergeCell ref="C41:G41"/>
    <mergeCell ref="A1:G1"/>
    <mergeCell ref="A2:G2"/>
    <mergeCell ref="A3:G3"/>
    <mergeCell ref="A5:B5"/>
  </mergeCells>
  <printOptions horizontalCentered="1"/>
  <pageMargins left="0.2" right="0.23" top="0.5" bottom="0.5" header="0" footer="0.25"/>
  <pageSetup horizontalDpi="600" verticalDpi="600" orientation="landscape" scale="75" r:id="rId3"/>
  <headerFooter alignWithMargins="0">
    <oddFooter>&amp;L&amp;"Arial,Bold"DRAFT&amp;C&amp;9&amp;P&amp;R&amp;"Arial,Italic"&amp;9CDFI Response to FY 2002 Spring Review</oddFooter>
  </headerFooter>
  <rowBreaks count="3" manualBreakCount="3">
    <brk id="11" max="9" man="1"/>
    <brk id="21" max="9" man="1"/>
    <brk id="33"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2003-01-23T22:09:51Z</cp:lastPrinted>
  <dcterms:created xsi:type="dcterms:W3CDTF">2002-04-18T17:14:40Z</dcterms:created>
  <dcterms:modified xsi:type="dcterms:W3CDTF">2003-01-24T22:26:43Z</dcterms:modified>
  <cp:category/>
  <cp:version/>
  <cp:contentType/>
  <cp:contentStatus/>
</cp:coreProperties>
</file>