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ransport Factors" sheetId="1" r:id="rId1"/>
    <sheet name="Source Factors" sheetId="2" r:id="rId2"/>
    <sheet name="Vulnerability Rating" sheetId="3" r:id="rId3"/>
  </sheets>
  <definedNames>
    <definedName name="_xlnm.Print_Area" localSheetId="0">'Transport Factors'!$A$1:$H$8</definedName>
  </definedNames>
  <calcPr fullCalcOnLoad="1"/>
</workbook>
</file>

<file path=xl/sharedStrings.xml><?xml version="1.0" encoding="utf-8"?>
<sst xmlns="http://schemas.openxmlformats.org/spreadsheetml/2006/main" count="134" uniqueCount="104">
  <si>
    <t>Commercial P Fertilizer Application Rate</t>
  </si>
  <si>
    <t>Commercial P Fertilizer Application Method</t>
  </si>
  <si>
    <t>Organic P Source Application Rate</t>
  </si>
  <si>
    <t>Organic P Source Application Method for solids</t>
  </si>
  <si>
    <t>Organic P Source Application Method for liquids</t>
  </si>
  <si>
    <t>Sediment from  Irrigation induced erosion</t>
  </si>
  <si>
    <t xml:space="preserve">Ephemeral gully erosion, including furrowed fields </t>
  </si>
  <si>
    <t>Irrigation Tailwater</t>
  </si>
  <si>
    <t xml:space="preserve">Runoff Class </t>
  </si>
  <si>
    <t>Subsurface Drainage</t>
  </si>
  <si>
    <t>Soil Erosion – tons/ac/yr (RUSLE)</t>
  </si>
  <si>
    <t>&lt; 1                                     (0)</t>
  </si>
  <si>
    <t>1 – 3                    (1)</t>
  </si>
  <si>
    <t>Occurs annually        (8)</t>
  </si>
  <si>
    <t>No irrigation or all tailwater is captured.   (0)</t>
  </si>
  <si>
    <t>No tile drains, no groundwater pumping from &lt;50’ depth, and no seepage to surface water occurs within 500’ of the field.                                                                                   (0)</t>
  </si>
  <si>
    <t xml:space="preserve">High                         (4) </t>
  </si>
  <si>
    <t>Very low or low (1)</t>
  </si>
  <si>
    <t>Runoff from rainfall is insignificant, or Negligible runoff class (0)</t>
  </si>
  <si>
    <t>Use of drainage system discharging to impacted surface water</t>
  </si>
  <si>
    <t>Soil Test P  0-12”, ppm</t>
  </si>
  <si>
    <t>Current</t>
  </si>
  <si>
    <t>Planned</t>
  </si>
  <si>
    <t>None Applied               (0)</t>
  </si>
  <si>
    <t xml:space="preserve">Application rate based on UC accepted manure nutrient level estimates and crop needs, and record keeping.                (2) </t>
  </si>
  <si>
    <t>Manure application rate decisions are not constrained by estimated crop needs or manure nutrient levels.      (8)</t>
  </si>
  <si>
    <t>No irrigation or negligible sediment loss off site.                (0)</t>
  </si>
  <si>
    <t>Negligible                    (0)</t>
  </si>
  <si>
    <t>Surface applied fertilizer is incorporated less than 2” prior to the rainy season                      (2)</t>
  </si>
  <si>
    <t>Application rate based on UC accepted manure nutrient level estimates and crop needs.                                           (4)</t>
  </si>
  <si>
    <t>High organic solids load applied with irrigation water during irrigation.  Poor separation system in place.                                    (2)</t>
  </si>
  <si>
    <t>Very high organic solids  load applied with irrigation when accumulated solids are being cleaned from pond, annually or less often.       (4)</t>
  </si>
  <si>
    <t>Application rate based on lab analysis of all sources of manure, consideration of all nutrient sources, soil or tissue tests, record keeping, and historic yields.                               (1)</t>
  </si>
  <si>
    <t>Solids from corrals, stalls, lanes, settling basins, separators, or ponds not incorporated before typical onset of rainy season or irrigation.                                             (4)</t>
  </si>
  <si>
    <t>4 – 6                               (2)</t>
  </si>
  <si>
    <t>7 – 15                               (4)</t>
  </si>
  <si>
    <t>Sediment reduction from conservation practices at least 40%                               (4)</t>
  </si>
  <si>
    <t>Sediment reduction from conservation practices at least 80%                           (2)</t>
  </si>
  <si>
    <t>Sediment reduction from conservation  practices at least 90%                       (1)</t>
  </si>
  <si>
    <t>Occurs  1 in 4 years                       (1)</t>
  </si>
  <si>
    <t>Occurs in 3 of 4 years                            (4)</t>
  </si>
  <si>
    <t>Occasional discharge of tailwater off farm                                                              (4)</t>
  </si>
  <si>
    <t>None</t>
  </si>
  <si>
    <t>Low</t>
  </si>
  <si>
    <t>Medium</t>
  </si>
  <si>
    <t>High</t>
  </si>
  <si>
    <t>Very High</t>
  </si>
  <si>
    <r>
      <t>Annual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applied:</t>
    </r>
    <r>
      <rPr>
        <sz val="10"/>
        <rFont val="Arial"/>
        <family val="0"/>
      </rPr>
      <t xml:space="preserve"> 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lbs/ac/50   ____________ /50  = _______</t>
    </r>
  </si>
  <si>
    <r>
      <t xml:space="preserve">(Soil Test P – Threshold ) / 10 = Point Value </t>
    </r>
    <r>
      <rPr>
        <sz val="10"/>
        <rFont val="Arial"/>
        <family val="0"/>
      </rPr>
      <t xml:space="preserve">       ( _________ - (    )) / 10 = _______                                                Threshold = 20 for Olsen,  40 for Bray         (Minimum Point Value = 0)      </t>
    </r>
  </si>
  <si>
    <t xml:space="preserve">Medium                  </t>
  </si>
  <si>
    <t>&gt; 15                             (8)</t>
  </si>
  <si>
    <t>Occurs twice in 4 years                                       (2)</t>
  </si>
  <si>
    <t>Frequent discharge of tailwater off farm                                                     (8)</t>
  </si>
  <si>
    <t>Medium                                (2)</t>
  </si>
  <si>
    <t>Score</t>
  </si>
  <si>
    <t>Sediment reduction from conservation practices &lt; 40%             (8)</t>
  </si>
  <si>
    <t>Very High                     (8)</t>
  </si>
  <si>
    <t>Surface applied – not incorporated prior to irrigation or winter rain  (8)</t>
  </si>
  <si>
    <t xml:space="preserve">None applied, or phosphorus fertilizer is injected, banded, or incorporated to greater than 2” prior to the rainy season                                               (0) </t>
  </si>
  <si>
    <t>Interpretation of Risk Ratings:</t>
  </si>
  <si>
    <t>Commercial P fertilizer should be applied based on soil or tissue</t>
  </si>
  <si>
    <t>Risk Rating</t>
  </si>
  <si>
    <t>Risk Rating category chart</t>
  </si>
  <si>
    <t>sampling as recommended by UC guidelines.</t>
  </si>
  <si>
    <t>A conservation plan must be in place to lower the Risk Rating to "Medium".</t>
  </si>
  <si>
    <t xml:space="preserve">Risk Rating for leachable P Loss: </t>
  </si>
  <si>
    <t xml:space="preserve">Irrigation occurs.  Tile drains, seepage, or pumping from &lt;50’ occurs within 500’ of the field.                                                                      (8) </t>
  </si>
  <si>
    <r>
      <t xml:space="preserve">If water containing particulate, dissolved, or suspended phosphorus discharges from tile line, direct seepage, shallow groundwater extraction, tailwater ditch, field drain ditch, etc., into a drainage system that provides no substantial filtering and drains without significant impediment into the impacted water body or it’s tributary use a Discharge Rating of </t>
    </r>
    <r>
      <rPr>
        <b/>
        <sz val="10"/>
        <rFont val="Arial"/>
        <family val="2"/>
      </rPr>
      <t>1.5.</t>
    </r>
    <r>
      <rPr>
        <sz val="10"/>
        <rFont val="Arial"/>
        <family val="0"/>
      </rPr>
      <t xml:space="preserve">  Such conveyances  may be a  pipeline, free flowing ditch, or direct sheet flow into the water body or it’s tributary.  For other situations use a Discharge Rating of </t>
    </r>
    <r>
      <rPr>
        <b/>
        <sz val="10"/>
        <rFont val="Arial"/>
        <family val="2"/>
      </rPr>
      <t>1.0</t>
    </r>
    <r>
      <rPr>
        <sz val="10"/>
        <rFont val="Arial"/>
        <family val="0"/>
      </rPr>
      <t>.</t>
    </r>
  </si>
  <si>
    <t>Low organic solids load with wastewater application.  Very effective settling and separation system in place.                              (.5)</t>
  </si>
  <si>
    <t xml:space="preserve">Moderate organic solids load with wastewater application.   Agitation on a consistent basis during irrigation.          (1)  </t>
  </si>
  <si>
    <t>&lt; 20</t>
  </si>
  <si>
    <t>20 - 60</t>
  </si>
  <si>
    <t>&lt; 30</t>
  </si>
  <si>
    <t>30 - 100</t>
  </si>
  <si>
    <t>&lt; 40</t>
  </si>
  <si>
    <t>40 - 80</t>
  </si>
  <si>
    <t>Solids from corrals, stalls, lanes, settling basins, separators, or ponds incorporated &gt;3” before typical onset of the rainy season or irrigation.                                                 (1)</t>
  </si>
  <si>
    <t>None Applied, or all solids are incorporated &gt; 3" prior to runoff and application system is calibrated.                      (0)</t>
  </si>
  <si>
    <t>60 - 300</t>
  </si>
  <si>
    <t>&gt;300</t>
  </si>
  <si>
    <t>100 - 300</t>
  </si>
  <si>
    <t>80 -120</t>
  </si>
  <si>
    <t>&gt;120</t>
  </si>
  <si>
    <r>
      <t>Risk Rating for erosion P loss:</t>
    </r>
    <r>
      <rPr>
        <sz val="14"/>
        <rFont val="Arial"/>
        <family val="2"/>
      </rPr>
      <t xml:space="preserve"> </t>
    </r>
  </si>
  <si>
    <t xml:space="preserve">Risk Rating for  runoff P loss: </t>
  </si>
  <si>
    <t>Erosion</t>
  </si>
  <si>
    <t>Runoff</t>
  </si>
  <si>
    <t>Leachable</t>
  </si>
  <si>
    <r>
      <t>High</t>
    </r>
    <r>
      <rPr>
        <sz val="12"/>
        <rFont val="Arial"/>
        <family val="2"/>
      </rPr>
      <t xml:space="preserve"> - </t>
    </r>
    <r>
      <rPr>
        <sz val="11"/>
        <rFont val="Arial"/>
        <family val="2"/>
      </rPr>
      <t>Apply manure at a rate to match P requirements of the crops.</t>
    </r>
  </si>
  <si>
    <r>
      <t>Very High</t>
    </r>
    <r>
      <rPr>
        <sz val="12"/>
        <rFont val="Arial"/>
        <family val="2"/>
      </rPr>
      <t xml:space="preserve"> - </t>
    </r>
    <r>
      <rPr>
        <sz val="11"/>
        <rFont val="Arial"/>
        <family val="2"/>
      </rPr>
      <t>Apply no manure.  A conservation plan is being enacted</t>
    </r>
  </si>
  <si>
    <t>Commercial P fertilizers should be applied based on</t>
  </si>
  <si>
    <t>soil or tissue sampling as recommended by UC guidelines.</t>
  </si>
  <si>
    <t>soil and tissue sampling.</t>
  </si>
  <si>
    <t>of commercial P fertilizer, apply using UC  guidelines based on</t>
  </si>
  <si>
    <t xml:space="preserve">If a refined manure derived form of P is used to substitiute for the use </t>
  </si>
  <si>
    <t>Fields in this category should be monitored to assure risk of P loss</t>
  </si>
  <si>
    <t>does not increase.  Appropriate practices should be considered to limit risk.</t>
  </si>
  <si>
    <t>should be applied based on soil or tissue sampling as recommended by</t>
  </si>
  <si>
    <t>UC guidelines.  Apply no P from any source if Soil Test P level exceeds</t>
  </si>
  <si>
    <r>
      <t>Medium</t>
    </r>
    <r>
      <rPr>
        <sz val="12"/>
        <rFont val="Arial"/>
        <family val="2"/>
      </rPr>
      <t xml:space="preserve"> - </t>
    </r>
    <r>
      <rPr>
        <sz val="11"/>
        <rFont val="Arial"/>
        <family val="2"/>
      </rPr>
      <t>Apply manure at a rate to match N requirements of the crops</t>
    </r>
    <r>
      <rPr>
        <sz val="12"/>
        <rFont val="Arial"/>
        <family val="2"/>
      </rPr>
      <t>.</t>
    </r>
  </si>
  <si>
    <r>
      <t>Low</t>
    </r>
    <r>
      <rPr>
        <sz val="12"/>
        <rFont val="Arial"/>
        <family val="2"/>
      </rPr>
      <t xml:space="preserve"> -</t>
    </r>
    <r>
      <rPr>
        <sz val="11"/>
        <rFont val="Arial"/>
        <family val="2"/>
      </rPr>
      <t xml:space="preserve"> Apply manure at a rate to match N requirements of the crops.</t>
    </r>
  </si>
  <si>
    <r>
      <t>80 PPM (Olsen) or 120 PPM (Bray).  A starter of up to 30 lbs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/ac may be</t>
    </r>
  </si>
  <si>
    <t xml:space="preserve"> injected into soils below 55 degress fahrenheit when seeding winter vegetables.</t>
  </si>
  <si>
    <t>to lower the Risk Rating to "High" or lower.  Commercial P fertilizer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</si>
</sst>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H6" sqref="H6"/>
    </sheetView>
  </sheetViews>
  <sheetFormatPr defaultColWidth="9.140625" defaultRowHeight="12.75"/>
  <cols>
    <col min="1" max="1" width="18.28125" style="0" customWidth="1"/>
    <col min="2" max="2" width="19.140625" style="0" customWidth="1"/>
    <col min="3" max="3" width="15.421875" style="0" customWidth="1"/>
    <col min="4" max="4" width="19.8515625" style="0" customWidth="1"/>
    <col min="5" max="6" width="18.00390625" style="0" customWidth="1"/>
    <col min="8" max="8" width="10.00390625" style="0" customWidth="1"/>
    <col min="10" max="10" width="9.00390625" style="0" customWidth="1"/>
  </cols>
  <sheetData>
    <row r="1" spans="1:8" ht="15" customHeight="1">
      <c r="A1" s="16"/>
      <c r="B1" s="12" t="s">
        <v>42</v>
      </c>
      <c r="C1" s="12" t="s">
        <v>43</v>
      </c>
      <c r="D1" s="12" t="s">
        <v>49</v>
      </c>
      <c r="E1" s="12" t="s">
        <v>45</v>
      </c>
      <c r="F1" s="12" t="s">
        <v>46</v>
      </c>
      <c r="G1" s="13" t="s">
        <v>21</v>
      </c>
      <c r="H1" s="14" t="s">
        <v>22</v>
      </c>
    </row>
    <row r="2" spans="1:8" ht="39.75" customHeight="1">
      <c r="A2" s="9" t="s">
        <v>10</v>
      </c>
      <c r="B2" s="10" t="s">
        <v>11</v>
      </c>
      <c r="C2" s="10" t="s">
        <v>12</v>
      </c>
      <c r="D2" s="10" t="s">
        <v>34</v>
      </c>
      <c r="E2" s="10" t="s">
        <v>35</v>
      </c>
      <c r="F2" s="10" t="s">
        <v>50</v>
      </c>
      <c r="G2" s="17">
        <v>4</v>
      </c>
      <c r="H2" s="18">
        <v>1</v>
      </c>
    </row>
    <row r="3" spans="1:8" ht="82.5" customHeight="1">
      <c r="A3" s="3" t="s">
        <v>5</v>
      </c>
      <c r="B3" s="7" t="s">
        <v>26</v>
      </c>
      <c r="C3" s="7" t="s">
        <v>38</v>
      </c>
      <c r="D3" s="7" t="s">
        <v>37</v>
      </c>
      <c r="E3" s="7" t="s">
        <v>36</v>
      </c>
      <c r="F3" s="7" t="s">
        <v>55</v>
      </c>
      <c r="G3" s="19">
        <v>4</v>
      </c>
      <c r="H3" s="20">
        <v>1</v>
      </c>
    </row>
    <row r="4" spans="1:8" ht="50.25" customHeight="1">
      <c r="A4" s="3" t="s">
        <v>6</v>
      </c>
      <c r="B4" s="7" t="s">
        <v>27</v>
      </c>
      <c r="C4" s="7" t="s">
        <v>39</v>
      </c>
      <c r="D4" s="7" t="s">
        <v>51</v>
      </c>
      <c r="E4" s="7" t="s">
        <v>40</v>
      </c>
      <c r="F4" s="7" t="s">
        <v>13</v>
      </c>
      <c r="G4" s="19">
        <v>4</v>
      </c>
      <c r="H4" s="20">
        <v>1</v>
      </c>
    </row>
    <row r="5" spans="1:8" ht="38.25" customHeight="1">
      <c r="A5" s="3" t="s">
        <v>7</v>
      </c>
      <c r="B5" s="4" t="s">
        <v>14</v>
      </c>
      <c r="C5" s="49" t="s">
        <v>41</v>
      </c>
      <c r="D5" s="50"/>
      <c r="E5" s="49" t="s">
        <v>52</v>
      </c>
      <c r="F5" s="50"/>
      <c r="G5" s="19">
        <v>8</v>
      </c>
      <c r="H5" s="20">
        <v>0</v>
      </c>
    </row>
    <row r="6" spans="1:8" ht="51">
      <c r="A6" s="3" t="s">
        <v>8</v>
      </c>
      <c r="B6" s="7" t="s">
        <v>18</v>
      </c>
      <c r="C6" s="7" t="s">
        <v>17</v>
      </c>
      <c r="D6" s="7" t="s">
        <v>53</v>
      </c>
      <c r="E6" s="7" t="s">
        <v>16</v>
      </c>
      <c r="F6" s="7" t="s">
        <v>56</v>
      </c>
      <c r="G6" s="19">
        <v>4</v>
      </c>
      <c r="H6" s="20">
        <v>4</v>
      </c>
    </row>
    <row r="7" spans="1:8" ht="54" customHeight="1">
      <c r="A7" s="3" t="s">
        <v>9</v>
      </c>
      <c r="B7" s="51" t="s">
        <v>15</v>
      </c>
      <c r="C7" s="51"/>
      <c r="D7" s="51"/>
      <c r="E7" s="51" t="s">
        <v>66</v>
      </c>
      <c r="F7" s="51"/>
      <c r="G7" s="19">
        <v>8</v>
      </c>
      <c r="H7" s="20">
        <v>8</v>
      </c>
    </row>
    <row r="8" spans="1:8" ht="76.5" customHeight="1" thickBot="1">
      <c r="A8" s="5" t="s">
        <v>19</v>
      </c>
      <c r="B8" s="46" t="s">
        <v>67</v>
      </c>
      <c r="C8" s="47"/>
      <c r="D8" s="47"/>
      <c r="E8" s="47"/>
      <c r="F8" s="48"/>
      <c r="G8" s="21">
        <v>1.5</v>
      </c>
      <c r="H8" s="22">
        <v>1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mergeCells count="5">
    <mergeCell ref="B8:F8"/>
    <mergeCell ref="C5:D5"/>
    <mergeCell ref="E5:F5"/>
    <mergeCell ref="B7:D7"/>
    <mergeCell ref="E7:F7"/>
  </mergeCells>
  <printOptions/>
  <pageMargins left="0.73" right="1" top="2.28" bottom="0.75" header="0.81" footer="0.5"/>
  <pageSetup horizontalDpi="600" verticalDpi="600" orientation="landscape" scale="88" r:id="rId1"/>
  <headerFooter alignWithMargins="0">
    <oddHeader>&amp;L&amp;36California Phosphorus Index
&amp;"Arial,Bold"&amp;28Transport Factors     &amp;RProducer: ________________________
Field (s): _______________________
Date: _______________________</oddHeader>
    <oddFooter>&amp;L&amp;8Cal P Index.xls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2" width="20.140625" style="2" customWidth="1"/>
    <col min="3" max="3" width="19.140625" style="2" customWidth="1"/>
    <col min="4" max="4" width="17.00390625" style="2" customWidth="1"/>
    <col min="5" max="5" width="19.00390625" style="2" customWidth="1"/>
    <col min="6" max="6" width="16.421875" style="2" customWidth="1"/>
    <col min="7" max="16384" width="9.140625" style="2" customWidth="1"/>
  </cols>
  <sheetData>
    <row r="1" spans="1:8" ht="13.5" customHeight="1">
      <c r="A1" s="15"/>
      <c r="B1" s="11" t="s">
        <v>42</v>
      </c>
      <c r="C1" s="11" t="s">
        <v>43</v>
      </c>
      <c r="D1" s="11" t="s">
        <v>44</v>
      </c>
      <c r="E1" s="11" t="s">
        <v>45</v>
      </c>
      <c r="F1" s="11" t="s">
        <v>46</v>
      </c>
      <c r="G1" s="13" t="s">
        <v>21</v>
      </c>
      <c r="H1" s="14" t="s">
        <v>22</v>
      </c>
    </row>
    <row r="2" spans="1:8" ht="30.75" customHeight="1">
      <c r="A2" s="9" t="s">
        <v>20</v>
      </c>
      <c r="B2" s="52" t="s">
        <v>48</v>
      </c>
      <c r="C2" s="53"/>
      <c r="D2" s="53"/>
      <c r="E2" s="53"/>
      <c r="F2" s="53"/>
      <c r="G2" s="17">
        <v>4</v>
      </c>
      <c r="H2" s="18">
        <v>4</v>
      </c>
    </row>
    <row r="3" spans="1:8" ht="38.25">
      <c r="A3" s="3" t="s">
        <v>0</v>
      </c>
      <c r="B3" s="54" t="s">
        <v>47</v>
      </c>
      <c r="C3" s="55"/>
      <c r="D3" s="55"/>
      <c r="E3" s="55"/>
      <c r="F3" s="55"/>
      <c r="G3" s="19">
        <v>2</v>
      </c>
      <c r="H3" s="20">
        <v>1</v>
      </c>
    </row>
    <row r="4" spans="1:8" ht="54" customHeight="1">
      <c r="A4" s="3" t="s">
        <v>1</v>
      </c>
      <c r="B4" s="51" t="s">
        <v>58</v>
      </c>
      <c r="C4" s="51"/>
      <c r="D4" s="51" t="s">
        <v>28</v>
      </c>
      <c r="E4" s="51"/>
      <c r="F4" s="7" t="s">
        <v>57</v>
      </c>
      <c r="G4" s="19">
        <v>2</v>
      </c>
      <c r="H4" s="20">
        <v>0</v>
      </c>
    </row>
    <row r="5" spans="1:8" ht="114.75" customHeight="1">
      <c r="A5" s="3" t="s">
        <v>2</v>
      </c>
      <c r="B5" s="4" t="s">
        <v>23</v>
      </c>
      <c r="C5" s="7" t="s">
        <v>32</v>
      </c>
      <c r="D5" s="7" t="s">
        <v>24</v>
      </c>
      <c r="E5" s="7" t="s">
        <v>29</v>
      </c>
      <c r="F5" s="7" t="s">
        <v>25</v>
      </c>
      <c r="G5" s="19">
        <v>4</v>
      </c>
      <c r="H5" s="20">
        <v>1</v>
      </c>
    </row>
    <row r="6" spans="1:8" ht="78" customHeight="1">
      <c r="A6" s="3" t="s">
        <v>3</v>
      </c>
      <c r="B6" s="4" t="s">
        <v>77</v>
      </c>
      <c r="C6" s="51" t="s">
        <v>76</v>
      </c>
      <c r="D6" s="51"/>
      <c r="E6" s="51" t="s">
        <v>33</v>
      </c>
      <c r="F6" s="51"/>
      <c r="G6" s="19">
        <v>1</v>
      </c>
      <c r="H6" s="20">
        <v>1</v>
      </c>
    </row>
    <row r="7" spans="1:8" ht="115.5" customHeight="1" thickBot="1">
      <c r="A7" s="5" t="s">
        <v>4</v>
      </c>
      <c r="B7" s="6" t="s">
        <v>23</v>
      </c>
      <c r="C7" s="8" t="s">
        <v>68</v>
      </c>
      <c r="D7" s="8" t="s">
        <v>69</v>
      </c>
      <c r="E7" s="8" t="s">
        <v>30</v>
      </c>
      <c r="F7" s="8" t="s">
        <v>31</v>
      </c>
      <c r="G7" s="21">
        <v>1</v>
      </c>
      <c r="H7" s="22">
        <v>0.5</v>
      </c>
    </row>
  </sheetData>
  <mergeCells count="6">
    <mergeCell ref="C6:D6"/>
    <mergeCell ref="E6:F6"/>
    <mergeCell ref="B2:F2"/>
    <mergeCell ref="B3:F3"/>
    <mergeCell ref="B4:C4"/>
    <mergeCell ref="D4:E4"/>
  </mergeCells>
  <printOptions/>
  <pageMargins left="0.75" right="0.75" top="1.91" bottom="0.75" header="0.7" footer="0.5"/>
  <pageSetup horizontalDpi="600" verticalDpi="600" orientation="landscape" scale="91" r:id="rId1"/>
  <headerFooter alignWithMargins="0">
    <oddHeader>&amp;L&amp;36California Phosphorus Index
&amp;"Arial,Bold"&amp;28Source Factors         &amp;RProducer: ________________________
Field(s): ________________________
Date: ________________________</oddHeader>
    <oddFooter>&amp;L&amp;8Cal P Index.xls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A1" sqref="A1"/>
    </sheetView>
  </sheetViews>
  <sheetFormatPr defaultColWidth="9.140625" defaultRowHeight="12.75"/>
  <cols>
    <col min="1" max="4" width="12.8515625" style="0" customWidth="1"/>
    <col min="5" max="5" width="5.140625" style="0" customWidth="1"/>
    <col min="6" max="6" width="4.140625" style="0" customWidth="1"/>
    <col min="15" max="15" width="9.00390625" style="0" customWidth="1"/>
  </cols>
  <sheetData>
    <row r="1" ht="8.25" customHeight="1"/>
    <row r="2" spans="1:8" ht="18">
      <c r="A2" s="23" t="s">
        <v>83</v>
      </c>
      <c r="H2" s="23" t="s">
        <v>59</v>
      </c>
    </row>
    <row r="3" ht="15.75" customHeight="1" thickBot="1"/>
    <row r="4" spans="1:4" ht="15.75" customHeight="1" thickTop="1">
      <c r="A4" s="57" t="s">
        <v>54</v>
      </c>
      <c r="B4" s="59"/>
      <c r="C4" s="57" t="s">
        <v>61</v>
      </c>
      <c r="D4" s="58"/>
    </row>
    <row r="5" spans="1:8" ht="15.75" customHeight="1" thickBot="1">
      <c r="A5" s="26" t="s">
        <v>21</v>
      </c>
      <c r="B5" s="27" t="s">
        <v>22</v>
      </c>
      <c r="C5" s="26" t="s">
        <v>21</v>
      </c>
      <c r="D5" s="28" t="s">
        <v>22</v>
      </c>
      <c r="G5" s="43" t="s">
        <v>100</v>
      </c>
      <c r="H5" s="24"/>
    </row>
    <row r="6" spans="1:8" ht="15.75" customHeight="1" thickBot="1" thickTop="1">
      <c r="A6" s="35">
        <f>+('Transport Factors'!G2+'Transport Factors'!G3+'Transport Factors'!G4)*('Source Factors'!G2+'Source Factors'!G3+'Source Factors'!G4+'Source Factors'!G5+'Source Factors'!G6+'Source Factors'!G7)*'Transport Factors'!G8</f>
        <v>252</v>
      </c>
      <c r="B6" s="36">
        <f>+('Transport Factors'!H2+'Transport Factors'!H3+'Transport Factors'!H4)*('Source Factors'!H2+'Source Factors'!H3+'Source Factors'!H4+'Source Factors'!H5+'Source Factors'!H6+'Source Factors'!H7)*'Transport Factors'!H8</f>
        <v>22.5</v>
      </c>
      <c r="C6" s="35" t="str">
        <f>IF(A6&lt;=20,"Low",IF(A6&lt;=60,"Medium",IF(A6&lt;=300,"High","Very High")))</f>
        <v>High</v>
      </c>
      <c r="D6" s="39" t="str">
        <f>IF(B6&lt;=20,"Low",IF(B6&lt;=60,"Medium",IF(B6&lt;=300,"High","Very High")))</f>
        <v>Medium</v>
      </c>
      <c r="G6" s="44" t="s">
        <v>60</v>
      </c>
      <c r="H6" s="24"/>
    </row>
    <row r="7" spans="7:12" ht="15.75" thickTop="1">
      <c r="G7" s="44" t="s">
        <v>63</v>
      </c>
      <c r="H7" s="24"/>
      <c r="I7" s="24"/>
      <c r="J7" s="24"/>
      <c r="K7" s="24"/>
      <c r="L7" s="24"/>
    </row>
    <row r="8" spans="7:12" ht="15">
      <c r="G8" s="45"/>
      <c r="H8" s="24"/>
      <c r="I8" s="24"/>
      <c r="J8" s="24"/>
      <c r="K8" s="24"/>
      <c r="L8" s="24"/>
    </row>
    <row r="9" spans="1:8" ht="18">
      <c r="A9" s="23" t="s">
        <v>84</v>
      </c>
      <c r="G9" s="43" t="s">
        <v>99</v>
      </c>
      <c r="H9" s="24"/>
    </row>
    <row r="10" spans="7:13" ht="15.75" thickBot="1">
      <c r="G10" s="44" t="s">
        <v>60</v>
      </c>
      <c r="H10" s="24"/>
      <c r="I10" s="24"/>
      <c r="J10" s="24"/>
      <c r="K10" s="24"/>
      <c r="L10" s="24"/>
      <c r="M10" s="24"/>
    </row>
    <row r="11" spans="1:13" ht="15.75" customHeight="1" thickTop="1">
      <c r="A11" s="57" t="s">
        <v>54</v>
      </c>
      <c r="B11" s="59"/>
      <c r="C11" s="57" t="s">
        <v>61</v>
      </c>
      <c r="D11" s="58"/>
      <c r="G11" s="44" t="s">
        <v>63</v>
      </c>
      <c r="I11" s="24"/>
      <c r="J11" s="24"/>
      <c r="K11" s="24"/>
      <c r="L11" s="24"/>
      <c r="M11" s="24"/>
    </row>
    <row r="12" spans="1:13" ht="15.75" customHeight="1" thickBot="1">
      <c r="A12" s="26" t="s">
        <v>21</v>
      </c>
      <c r="B12" s="27" t="s">
        <v>22</v>
      </c>
      <c r="C12" s="26" t="s">
        <v>21</v>
      </c>
      <c r="D12" s="28" t="s">
        <v>22</v>
      </c>
      <c r="G12" s="44" t="s">
        <v>95</v>
      </c>
      <c r="H12" s="24"/>
      <c r="I12" s="24"/>
      <c r="J12" s="24"/>
      <c r="K12" s="24"/>
      <c r="L12" s="24"/>
      <c r="M12" s="24"/>
    </row>
    <row r="13" spans="1:8" ht="15.75" customHeight="1" thickBot="1" thickTop="1">
      <c r="A13" s="35">
        <f>+('Transport Factors'!G5+'Transport Factors'!G6)*('Source Factors'!G2+'Source Factors'!G3+'Source Factors'!G4+'Source Factors'!G5+'Source Factors'!G6+'Source Factors'!G7)*'Transport Factors'!G8</f>
        <v>252</v>
      </c>
      <c r="B13" s="36">
        <f>+('Transport Factors'!H5+'Transport Factors'!H6)*('Source Factors'!H2+'Source Factors'!H3+'Source Factors'!H4+'Source Factors'!H5+'Source Factors'!H6+'Source Factors'!H7)*'Transport Factors'!H8</f>
        <v>30</v>
      </c>
      <c r="C13" s="35" t="str">
        <f>IF(A13&lt;=30,"Low",IF(A13&lt;=100,"Medium",IF(A13&lt;=300,"High","Very High")))</f>
        <v>High</v>
      </c>
      <c r="D13" s="39" t="str">
        <f>IF(B13&lt;=30,"Low",IF(B13&lt;=100,"Medium",IF(B13&lt;=300,"High","Very High")))</f>
        <v>Low</v>
      </c>
      <c r="G13" s="44" t="s">
        <v>96</v>
      </c>
      <c r="H13" s="24"/>
    </row>
    <row r="14" spans="7:13" ht="10.5" customHeight="1" thickTop="1">
      <c r="G14" s="45"/>
      <c r="H14" s="24"/>
      <c r="I14" s="24"/>
      <c r="J14" s="24"/>
      <c r="K14" s="24"/>
      <c r="L14" s="24"/>
      <c r="M14" s="24"/>
    </row>
    <row r="15" spans="7:13" ht="11.25" customHeight="1">
      <c r="G15" s="45"/>
      <c r="H15" s="24"/>
      <c r="I15" s="24"/>
      <c r="J15" s="24"/>
      <c r="K15" s="24"/>
      <c r="L15" s="24"/>
      <c r="M15" s="24"/>
    </row>
    <row r="16" spans="1:13" ht="18">
      <c r="A16" s="23" t="s">
        <v>65</v>
      </c>
      <c r="G16" s="43" t="s">
        <v>88</v>
      </c>
      <c r="I16" s="24"/>
      <c r="J16" s="24"/>
      <c r="K16" s="24"/>
      <c r="L16" s="24"/>
      <c r="M16" s="24"/>
    </row>
    <row r="17" spans="7:13" ht="15.75" thickBot="1">
      <c r="G17" s="44" t="s">
        <v>64</v>
      </c>
      <c r="H17" s="24"/>
      <c r="I17" s="24"/>
      <c r="J17" s="24"/>
      <c r="K17" s="24"/>
      <c r="L17" s="24"/>
      <c r="M17" s="24"/>
    </row>
    <row r="18" spans="1:8" ht="15.75" customHeight="1" thickTop="1">
      <c r="A18" s="57" t="s">
        <v>54</v>
      </c>
      <c r="B18" s="59"/>
      <c r="C18" s="57" t="s">
        <v>61</v>
      </c>
      <c r="D18" s="58"/>
      <c r="G18" s="44" t="s">
        <v>90</v>
      </c>
      <c r="H18" s="24"/>
    </row>
    <row r="19" spans="1:13" ht="15.75" customHeight="1" thickBot="1">
      <c r="A19" s="26" t="s">
        <v>21</v>
      </c>
      <c r="B19" s="27" t="s">
        <v>22</v>
      </c>
      <c r="C19" s="26" t="s">
        <v>21</v>
      </c>
      <c r="D19" s="28" t="s">
        <v>22</v>
      </c>
      <c r="G19" s="44" t="s">
        <v>91</v>
      </c>
      <c r="H19" s="24"/>
      <c r="I19" s="24"/>
      <c r="J19" s="24"/>
      <c r="K19" s="24"/>
      <c r="L19" s="24"/>
      <c r="M19" s="24"/>
    </row>
    <row r="20" spans="1:13" ht="15.75" customHeight="1" thickBot="1" thickTop="1">
      <c r="A20" s="35">
        <f>+'Transport Factors'!G7*('Source Factors'!G2+'Source Factors'!G3+'Source Factors'!G5)*'Transport Factors'!G8</f>
        <v>120</v>
      </c>
      <c r="B20" s="37">
        <f>+'Transport Factors'!H7*('Source Factors'!H2+'Source Factors'!H3+'Source Factors'!H5)*'Transport Factors'!H8</f>
        <v>48</v>
      </c>
      <c r="C20" s="35" t="str">
        <f>IF(A20&lt;=40,"Low",IF(A20&lt;=80,"Medium",IF(A20&lt;=120,"High","Very High")))</f>
        <v>High</v>
      </c>
      <c r="D20" s="39" t="str">
        <f>IF(B20&lt;=40,"Low",IF(B20&lt;=80,"Medium",IF(B20&lt;=120,"High","Very High")))</f>
        <v>Medium</v>
      </c>
      <c r="G20" s="44" t="s">
        <v>94</v>
      </c>
      <c r="H20" s="24"/>
      <c r="I20" s="24"/>
      <c r="J20" s="24"/>
      <c r="K20" s="24"/>
      <c r="L20" s="24"/>
      <c r="M20" s="24"/>
    </row>
    <row r="21" spans="7:13" ht="15.75" thickTop="1">
      <c r="G21" s="44" t="s">
        <v>93</v>
      </c>
      <c r="H21" s="38"/>
      <c r="I21" s="24"/>
      <c r="J21" s="24"/>
      <c r="K21" s="24"/>
      <c r="L21" s="24"/>
      <c r="M21" s="24"/>
    </row>
    <row r="22" spans="7:13" ht="15.75" customHeight="1">
      <c r="G22" s="44" t="s">
        <v>92</v>
      </c>
      <c r="H22" s="38"/>
      <c r="I22" s="24"/>
      <c r="J22" s="24"/>
      <c r="K22" s="24"/>
      <c r="L22" s="24"/>
      <c r="M22" s="24"/>
    </row>
    <row r="23" spans="1:14" ht="18">
      <c r="A23" s="56" t="s">
        <v>62</v>
      </c>
      <c r="B23" s="56"/>
      <c r="C23" s="56"/>
      <c r="D23" s="56"/>
      <c r="G23" s="45"/>
      <c r="H23" s="24"/>
      <c r="I23" s="40"/>
      <c r="J23" s="40"/>
      <c r="K23" s="40"/>
      <c r="L23" s="40"/>
      <c r="M23" s="40"/>
      <c r="N23" s="40"/>
    </row>
    <row r="24" spans="7:14" ht="15.75" customHeight="1" thickBot="1">
      <c r="G24" s="43" t="s">
        <v>89</v>
      </c>
      <c r="H24" s="24"/>
      <c r="I24" s="40"/>
      <c r="J24" s="40"/>
      <c r="K24" s="40"/>
      <c r="L24" s="40"/>
      <c r="M24" s="40"/>
      <c r="N24" s="40"/>
    </row>
    <row r="25" spans="1:14" ht="15.75" customHeight="1" thickTop="1">
      <c r="A25" s="29"/>
      <c r="B25" s="30" t="s">
        <v>85</v>
      </c>
      <c r="C25" s="30" t="s">
        <v>86</v>
      </c>
      <c r="D25" s="25" t="s">
        <v>87</v>
      </c>
      <c r="G25" s="44" t="s">
        <v>103</v>
      </c>
      <c r="H25" s="24"/>
      <c r="I25" s="24"/>
      <c r="J25" s="24"/>
      <c r="K25" s="24"/>
      <c r="L25" s="24"/>
      <c r="M25" s="24"/>
      <c r="N25" s="24"/>
    </row>
    <row r="26" spans="1:14" ht="15.75" customHeight="1">
      <c r="A26" s="41" t="s">
        <v>43</v>
      </c>
      <c r="B26" s="31" t="s">
        <v>70</v>
      </c>
      <c r="C26" s="31" t="s">
        <v>72</v>
      </c>
      <c r="D26" s="32" t="s">
        <v>74</v>
      </c>
      <c r="G26" s="44" t="s">
        <v>97</v>
      </c>
      <c r="H26" s="24"/>
      <c r="I26" s="24"/>
      <c r="J26" s="24"/>
      <c r="K26" s="24"/>
      <c r="L26" s="24"/>
      <c r="M26" s="24"/>
      <c r="N26" s="24"/>
    </row>
    <row r="27" spans="1:14" ht="15.75" customHeight="1">
      <c r="A27" s="41" t="s">
        <v>44</v>
      </c>
      <c r="B27" s="31" t="s">
        <v>71</v>
      </c>
      <c r="C27" s="31" t="s">
        <v>73</v>
      </c>
      <c r="D27" s="32" t="s">
        <v>75</v>
      </c>
      <c r="G27" s="44" t="s">
        <v>98</v>
      </c>
      <c r="H27" s="24"/>
      <c r="I27" s="24"/>
      <c r="J27" s="24"/>
      <c r="K27" s="24"/>
      <c r="L27" s="24"/>
      <c r="M27" s="24"/>
      <c r="N27" s="24"/>
    </row>
    <row r="28" spans="1:14" ht="15.75" customHeight="1">
      <c r="A28" s="41" t="s">
        <v>45</v>
      </c>
      <c r="B28" s="31" t="s">
        <v>78</v>
      </c>
      <c r="C28" s="31" t="s">
        <v>80</v>
      </c>
      <c r="D28" s="32" t="s">
        <v>81</v>
      </c>
      <c r="G28" s="44" t="s">
        <v>101</v>
      </c>
      <c r="H28" s="24"/>
      <c r="I28" s="24"/>
      <c r="J28" s="24"/>
      <c r="K28" s="24"/>
      <c r="L28" s="24"/>
      <c r="M28" s="24"/>
      <c r="N28" s="24"/>
    </row>
    <row r="29" spans="1:14" ht="15.75" thickBot="1">
      <c r="A29" s="42" t="s">
        <v>46</v>
      </c>
      <c r="B29" s="33" t="s">
        <v>79</v>
      </c>
      <c r="C29" s="33" t="s">
        <v>79</v>
      </c>
      <c r="D29" s="34" t="s">
        <v>82</v>
      </c>
      <c r="G29" s="44" t="s">
        <v>102</v>
      </c>
      <c r="H29" s="24"/>
      <c r="I29" s="24"/>
      <c r="J29" s="24"/>
      <c r="K29" s="24"/>
      <c r="L29" s="24"/>
      <c r="M29" s="24"/>
      <c r="N29" s="24"/>
    </row>
    <row r="30" ht="13.5" thickTop="1"/>
  </sheetData>
  <mergeCells count="7">
    <mergeCell ref="A23:D23"/>
    <mergeCell ref="C11:D11"/>
    <mergeCell ref="C18:D18"/>
    <mergeCell ref="A4:B4"/>
    <mergeCell ref="A11:B11"/>
    <mergeCell ref="A18:B18"/>
    <mergeCell ref="C4:D4"/>
  </mergeCells>
  <printOptions/>
  <pageMargins left="0.75" right="0.25" top="1.46" bottom="0.33" header="0.47" footer="0.22"/>
  <pageSetup horizontalDpi="600" verticalDpi="600" orientation="landscape" scale="96" r:id="rId1"/>
  <headerFooter alignWithMargins="0">
    <oddHeader>&amp;L&amp;36California Phosphorus Index&amp;10
&amp;28Field Risk Ratings      &amp;RProducer: ________________________
Field(s): ________________________
Date: ________________________</oddHeader>
    <oddFooter>&amp;L&amp;8Cal P Index.xls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Fry</dc:creator>
  <cp:keywords/>
  <dc:description/>
  <cp:lastModifiedBy>robert.fry</cp:lastModifiedBy>
  <cp:lastPrinted>2004-09-08T16:24:30Z</cp:lastPrinted>
  <dcterms:created xsi:type="dcterms:W3CDTF">2001-08-30T14:54:32Z</dcterms:created>
  <dcterms:modified xsi:type="dcterms:W3CDTF">2004-09-08T16:24:39Z</dcterms:modified>
  <cp:category/>
  <cp:version/>
  <cp:contentType/>
  <cp:contentStatus/>
</cp:coreProperties>
</file>