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6" windowWidth="15180" windowHeight="8080" activeTab="0"/>
  </bookViews>
  <sheets>
    <sheet name="Table 8" sheetId="1" r:id="rId1"/>
  </sheets>
  <externalReferences>
    <externalReference r:id="rId4"/>
  </externalReferences>
  <definedNames>
    <definedName name="ExternalData2_1" localSheetId="0">'Table 8'!$B$84:$B$85</definedName>
    <definedName name="ExternalData7_1" localSheetId="0">'Table 8'!$E$85:$E$87</definedName>
    <definedName name="ExternalData8_1" localSheetId="0">'Table 8'!$E$88:$F$90</definedName>
    <definedName name="_xlnm.Print_Titles" localSheetId="0">'Table 8'!$1:$2</definedName>
    <definedName name="Query_from_Reportcard_2003" localSheetId="0">'Table 8'!$A$2:$K$82</definedName>
  </definedNames>
  <calcPr fullCalcOnLoad="1"/>
</workbook>
</file>

<file path=xl/sharedStrings.xml><?xml version="1.0" encoding="utf-8"?>
<sst xmlns="http://schemas.openxmlformats.org/spreadsheetml/2006/main" count="42" uniqueCount="27">
  <si>
    <t>AGENCY</t>
  </si>
  <si>
    <t>STATE</t>
  </si>
  <si>
    <t>AGENCY TYPE</t>
  </si>
  <si>
    <t>REGION</t>
  </si>
  <si>
    <t>TOTAL CASES - TRIAL WORK THRU CLOSURE (RSA 113)</t>
  </si>
  <si>
    <t>TOTAL ANNUAL EXPENDITURES (RSA2)</t>
  </si>
  <si>
    <t>PERCENT CLOSED VISUALLY IMPAIRED (RSA911)</t>
  </si>
  <si>
    <t>TOTAL NUMBER COMP EMPL OUTCOMES (RSA 911)</t>
  </si>
  <si>
    <t>TOTAL NUMBER HOURS WORKED PER WEEK (RSA911)</t>
  </si>
  <si>
    <t>TOTAL WEEKLY WAGES (RSA911)</t>
  </si>
  <si>
    <t>MEAN HOURLY WAGE (CALC)</t>
  </si>
  <si>
    <t>DIFF FROM NATIONAL MEAN OF AGENCIES</t>
  </si>
  <si>
    <t>DIFF FROM NATIONAL MEDIAN OF AGENCIES</t>
  </si>
  <si>
    <t>DIFF FROM MEAN VALUE OF AGENCIES BY TYPE</t>
  </si>
  <si>
    <t>DIFF FROM MEDIAN VALUE OF AGENCIES BY TYPE</t>
  </si>
  <si>
    <t>NATIONAL RANK</t>
  </si>
  <si>
    <t>RANK BY TYPE OF AGENCY</t>
  </si>
  <si>
    <t>NATIONAL</t>
  </si>
  <si>
    <t>OVERALL NATIONAL MEAN</t>
  </si>
  <si>
    <t>MEAN VALUE OF AGENCIES</t>
  </si>
  <si>
    <t>MEDIAN FOR AGENCIES</t>
  </si>
  <si>
    <t>MAX VALUE FOR AGENCIES</t>
  </si>
  <si>
    <t>MIN VALUE FOR AGENCIES</t>
  </si>
  <si>
    <t>GEN/CMBN</t>
  </si>
  <si>
    <t>BLIND</t>
  </si>
  <si>
    <t>TERRITORIES</t>
  </si>
  <si>
    <t>Table 8 - MEAN HOURLY WAGE AT CLOSURE -- COMPETITIVE EMPLOYMENT OUTCOMES - FY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</si>
</sst>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card\Reportcard_Underlying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ry1"/>
      <sheetName val="qry2"/>
      <sheetName val="qry3"/>
      <sheetName val="qry4"/>
      <sheetName val="qry5"/>
      <sheetName val="qry6"/>
      <sheetName val="qry7"/>
      <sheetName val="qry8"/>
      <sheetName val="qry9"/>
      <sheetName val="qry10"/>
      <sheetName val="qry11"/>
      <sheetName val="qry12"/>
      <sheetName val="qry13"/>
      <sheetName val="qry14"/>
      <sheetName val="qry15"/>
      <sheetName val="qry16"/>
      <sheetName val="qry17"/>
      <sheetName val="qry18"/>
      <sheetName val="qry19"/>
      <sheetName val="qry20"/>
      <sheetName val="qry21"/>
      <sheetName val="qry22"/>
      <sheetName val="qry23"/>
      <sheetName val="qry24"/>
      <sheetName val="qry25"/>
      <sheetName val="qry26"/>
      <sheetName val="qry27"/>
      <sheetName val="qry28"/>
      <sheetName val="qry29"/>
      <sheetName val="qry30"/>
      <sheetName val="qry31"/>
      <sheetName val="qry32"/>
      <sheetName val="qry33"/>
      <sheetName val="qry34"/>
      <sheetName val="qry35"/>
      <sheetName val="qry36"/>
      <sheetName val="qry38"/>
      <sheetName val="qry39"/>
      <sheetName val="qry41"/>
      <sheetName val="qry42"/>
      <sheetName val="qry43"/>
      <sheetName val="qry45"/>
      <sheetName val="qry46"/>
      <sheetName val="qry47"/>
      <sheetName val="qry48"/>
      <sheetName val="qry49"/>
      <sheetName val="qry50"/>
      <sheetName val="qry51"/>
      <sheetName val="qry52"/>
      <sheetName val="qry53"/>
      <sheetName val="qry54"/>
      <sheetName val="qry55"/>
      <sheetName val="qry56"/>
      <sheetName val="qry57"/>
      <sheetName val="qry58"/>
      <sheetName val="qry59"/>
      <sheetName val="qry60"/>
      <sheetName val="qry61"/>
      <sheetName val="qry62"/>
      <sheetName val="qry63"/>
      <sheetName val="qry64"/>
      <sheetName val="qry65"/>
      <sheetName val="qry66"/>
      <sheetName val="qry67"/>
      <sheetName val="qry68"/>
      <sheetName val="qry69"/>
      <sheetName val="qry70"/>
      <sheetName val="qry71"/>
      <sheetName val="qry72"/>
      <sheetName val="qry73"/>
      <sheetName val="qry74"/>
      <sheetName val="qry75"/>
      <sheetName val="qry76"/>
      <sheetName val="qry77"/>
      <sheetName val="qry78"/>
      <sheetName val="qry79"/>
      <sheetName val="qry80"/>
      <sheetName val="qry81"/>
      <sheetName val="qry82"/>
      <sheetName val="qry83"/>
      <sheetName val="qry84"/>
      <sheetName val="qry85"/>
      <sheetName val="qry86"/>
      <sheetName val="qry87"/>
      <sheetName val="qry88"/>
      <sheetName val="qry90"/>
      <sheetName val="qry91"/>
      <sheetName val="qry92"/>
      <sheetName val="qry93"/>
      <sheetName val="qry94"/>
      <sheetName val="qry95"/>
    </sheetNames>
    <sheetDataSet>
      <sheetData sheetId="36">
        <row r="2">
          <cell r="A2" t="str">
            <v>001</v>
          </cell>
          <cell r="B2" t="str">
            <v>ALABAMA</v>
          </cell>
          <cell r="C2" t="str">
            <v>C</v>
          </cell>
          <cell r="D2" t="str">
            <v>04</v>
          </cell>
          <cell r="E2">
            <v>41919</v>
          </cell>
          <cell r="F2">
            <v>73902629</v>
          </cell>
          <cell r="G2">
            <v>4.842970355151159</v>
          </cell>
          <cell r="H2">
            <v>7576</v>
          </cell>
          <cell r="I2">
            <v>261040</v>
          </cell>
          <cell r="J2">
            <v>2251492</v>
          </cell>
          <cell r="K2">
            <v>8.62508427827153</v>
          </cell>
        </row>
        <row r="3">
          <cell r="A3" t="str">
            <v>002</v>
          </cell>
          <cell r="B3" t="str">
            <v>ALASKA</v>
          </cell>
          <cell r="C3" t="str">
            <v>C</v>
          </cell>
          <cell r="D3" t="str">
            <v>10</v>
          </cell>
          <cell r="E3">
            <v>3512</v>
          </cell>
          <cell r="F3">
            <v>12863920</v>
          </cell>
          <cell r="G3">
            <v>3.2035175879396984</v>
          </cell>
          <cell r="H3">
            <v>508</v>
          </cell>
          <cell r="I3">
            <v>16823</v>
          </cell>
          <cell r="J3">
            <v>220155</v>
          </cell>
          <cell r="K3">
            <v>13.08654817808952</v>
          </cell>
        </row>
        <row r="4">
          <cell r="A4" t="str">
            <v>004</v>
          </cell>
          <cell r="B4" t="str">
            <v>ARIZONA</v>
          </cell>
          <cell r="C4" t="str">
            <v>C</v>
          </cell>
          <cell r="D4" t="str">
            <v>09</v>
          </cell>
          <cell r="E4">
            <v>18419</v>
          </cell>
          <cell r="F4">
            <v>59276602</v>
          </cell>
          <cell r="G4">
            <v>2.340702210663199</v>
          </cell>
          <cell r="H4">
            <v>1761</v>
          </cell>
          <cell r="I4">
            <v>58513</v>
          </cell>
          <cell r="J4">
            <v>587175</v>
          </cell>
          <cell r="K4">
            <v>10.034949498402064</v>
          </cell>
        </row>
        <row r="5">
          <cell r="A5" t="str">
            <v>005</v>
          </cell>
          <cell r="B5" t="str">
            <v>ARKANSAS</v>
          </cell>
          <cell r="C5" t="str">
            <v>G</v>
          </cell>
          <cell r="D5" t="str">
            <v>06</v>
          </cell>
          <cell r="E5">
            <v>21571</v>
          </cell>
          <cell r="F5">
            <v>42322749</v>
          </cell>
          <cell r="G5">
            <v>0.27972027972027974</v>
          </cell>
          <cell r="H5">
            <v>2344</v>
          </cell>
          <cell r="I5">
            <v>85059</v>
          </cell>
          <cell r="J5">
            <v>811044</v>
          </cell>
          <cell r="K5">
            <v>9.535075653370013</v>
          </cell>
        </row>
        <row r="6">
          <cell r="A6" t="str">
            <v>006</v>
          </cell>
          <cell r="B6" t="str">
            <v>CALIFORNIA</v>
          </cell>
          <cell r="C6" t="str">
            <v>C</v>
          </cell>
          <cell r="D6" t="str">
            <v>09</v>
          </cell>
          <cell r="E6">
            <v>104927</v>
          </cell>
          <cell r="F6">
            <v>320446511</v>
          </cell>
          <cell r="G6">
            <v>6.311743982656254</v>
          </cell>
          <cell r="H6">
            <v>11508</v>
          </cell>
          <cell r="I6">
            <v>371987</v>
          </cell>
          <cell r="J6">
            <v>4109559</v>
          </cell>
          <cell r="K6">
            <v>11.047587684515857</v>
          </cell>
        </row>
        <row r="7">
          <cell r="A7" t="str">
            <v>007</v>
          </cell>
          <cell r="B7" t="str">
            <v>COLORADO</v>
          </cell>
          <cell r="C7" t="str">
            <v>C</v>
          </cell>
          <cell r="D7" t="str">
            <v>08</v>
          </cell>
          <cell r="E7">
            <v>15033</v>
          </cell>
          <cell r="F7">
            <v>35239465</v>
          </cell>
          <cell r="G7">
            <v>5.114514542644373</v>
          </cell>
          <cell r="H7">
            <v>1741</v>
          </cell>
          <cell r="I7">
            <v>53881</v>
          </cell>
          <cell r="J7">
            <v>566333</v>
          </cell>
          <cell r="K7">
            <v>10.5108108609714</v>
          </cell>
        </row>
        <row r="8">
          <cell r="A8" t="str">
            <v>008</v>
          </cell>
          <cell r="B8" t="str">
            <v>CONNECTICUT</v>
          </cell>
          <cell r="C8" t="str">
            <v>G</v>
          </cell>
          <cell r="D8" t="str">
            <v>01</v>
          </cell>
          <cell r="E8">
            <v>7324</v>
          </cell>
          <cell r="F8">
            <v>23108424</v>
          </cell>
          <cell r="G8">
            <v>0.3991403131716303</v>
          </cell>
          <cell r="H8">
            <v>1207</v>
          </cell>
          <cell r="I8">
            <v>37021</v>
          </cell>
          <cell r="J8">
            <v>602497</v>
          </cell>
          <cell r="K8">
            <v>16.274465843710328</v>
          </cell>
        </row>
        <row r="9">
          <cell r="A9" t="str">
            <v>009</v>
          </cell>
          <cell r="B9" t="str">
            <v>DELAWARE</v>
          </cell>
          <cell r="C9" t="str">
            <v>G</v>
          </cell>
          <cell r="D9" t="str">
            <v>03</v>
          </cell>
          <cell r="E9">
            <v>4231</v>
          </cell>
          <cell r="F9">
            <v>9618406</v>
          </cell>
          <cell r="G9">
            <v>0.43383947939262474</v>
          </cell>
          <cell r="H9">
            <v>828</v>
          </cell>
          <cell r="I9">
            <v>27063</v>
          </cell>
          <cell r="J9">
            <v>260637</v>
          </cell>
          <cell r="K9">
            <v>9.630750471122935</v>
          </cell>
        </row>
        <row r="10">
          <cell r="A10" t="str">
            <v>010</v>
          </cell>
          <cell r="B10" t="str">
            <v>DISTRICT OF COLUMBIA</v>
          </cell>
          <cell r="C10" t="str">
            <v>C</v>
          </cell>
          <cell r="D10" t="str">
            <v>03</v>
          </cell>
          <cell r="E10">
            <v>5365</v>
          </cell>
          <cell r="F10">
            <v>22483756</v>
          </cell>
          <cell r="G10">
            <v>2.406738868832732</v>
          </cell>
          <cell r="H10">
            <v>732</v>
          </cell>
          <cell r="I10">
            <v>27950</v>
          </cell>
          <cell r="J10">
            <v>316938</v>
          </cell>
          <cell r="K10">
            <v>11.339463327370304</v>
          </cell>
        </row>
        <row r="11">
          <cell r="A11" t="str">
            <v>011</v>
          </cell>
          <cell r="B11" t="str">
            <v>FLORIDA</v>
          </cell>
          <cell r="C11" t="str">
            <v>G</v>
          </cell>
          <cell r="D11" t="str">
            <v>04</v>
          </cell>
          <cell r="E11">
            <v>56039</v>
          </cell>
          <cell r="F11">
            <v>145326161</v>
          </cell>
          <cell r="G11">
            <v>1.1855273287143957</v>
          </cell>
          <cell r="H11">
            <v>9736</v>
          </cell>
          <cell r="I11">
            <v>331432</v>
          </cell>
          <cell r="J11">
            <v>3393870</v>
          </cell>
          <cell r="K11">
            <v>10.240019068768254</v>
          </cell>
        </row>
        <row r="12">
          <cell r="A12" t="str">
            <v>012</v>
          </cell>
          <cell r="B12" t="str">
            <v>GEORGIA</v>
          </cell>
          <cell r="C12" t="str">
            <v>C</v>
          </cell>
          <cell r="D12" t="str">
            <v>04</v>
          </cell>
          <cell r="E12">
            <v>31397</v>
          </cell>
          <cell r="F12">
            <v>96365002</v>
          </cell>
          <cell r="G12">
            <v>4.672897196261682</v>
          </cell>
          <cell r="H12">
            <v>4388</v>
          </cell>
          <cell r="I12">
            <v>150142</v>
          </cell>
          <cell r="J12">
            <v>1276411</v>
          </cell>
          <cell r="K12">
            <v>8.501358713750982</v>
          </cell>
        </row>
        <row r="13">
          <cell r="A13" t="str">
            <v>014</v>
          </cell>
          <cell r="B13" t="str">
            <v>HAWAII</v>
          </cell>
          <cell r="C13" t="str">
            <v>C</v>
          </cell>
          <cell r="D13" t="str">
            <v>09</v>
          </cell>
          <cell r="E13">
            <v>6665</v>
          </cell>
          <cell r="F13">
            <v>12871498</v>
          </cell>
          <cell r="G13">
            <v>3.078501795792714</v>
          </cell>
          <cell r="H13">
            <v>679</v>
          </cell>
          <cell r="I13">
            <v>21345</v>
          </cell>
          <cell r="J13">
            <v>220217</v>
          </cell>
          <cell r="K13">
            <v>10.317029749355822</v>
          </cell>
        </row>
        <row r="14">
          <cell r="A14" t="str">
            <v>015</v>
          </cell>
          <cell r="B14" t="str">
            <v>IDAHO</v>
          </cell>
          <cell r="C14" t="str">
            <v>G</v>
          </cell>
          <cell r="D14" t="str">
            <v>10</v>
          </cell>
          <cell r="E14">
            <v>11924</v>
          </cell>
          <cell r="F14">
            <v>17001383</v>
          </cell>
          <cell r="G14">
            <v>0.7125890736342043</v>
          </cell>
          <cell r="H14">
            <v>1902</v>
          </cell>
          <cell r="I14">
            <v>60794</v>
          </cell>
          <cell r="J14">
            <v>579393</v>
          </cell>
          <cell r="K14">
            <v>9.5304306346021</v>
          </cell>
        </row>
        <row r="15">
          <cell r="A15" t="str">
            <v>016</v>
          </cell>
          <cell r="B15" t="str">
            <v>ILLINOIS</v>
          </cell>
          <cell r="C15" t="str">
            <v>C</v>
          </cell>
          <cell r="D15" t="str">
            <v>05</v>
          </cell>
          <cell r="E15">
            <v>41879</v>
          </cell>
          <cell r="F15">
            <v>126653362</v>
          </cell>
          <cell r="G15">
            <v>6.1561876771281625</v>
          </cell>
          <cell r="H15">
            <v>5533</v>
          </cell>
          <cell r="I15">
            <v>164724</v>
          </cell>
          <cell r="J15">
            <v>1571752</v>
          </cell>
          <cell r="K15">
            <v>9.541730409654939</v>
          </cell>
        </row>
        <row r="16">
          <cell r="A16" t="str">
            <v>017</v>
          </cell>
          <cell r="B16" t="str">
            <v>INDIANA</v>
          </cell>
          <cell r="C16" t="str">
            <v>C</v>
          </cell>
          <cell r="D16" t="str">
            <v>05</v>
          </cell>
          <cell r="E16">
            <v>30873</v>
          </cell>
          <cell r="F16">
            <v>78857849</v>
          </cell>
          <cell r="G16">
            <v>4.839675540312483</v>
          </cell>
          <cell r="H16">
            <v>5699</v>
          </cell>
          <cell r="I16">
            <v>181106</v>
          </cell>
          <cell r="J16">
            <v>2187738</v>
          </cell>
          <cell r="K16">
            <v>12.079875873797665</v>
          </cell>
        </row>
        <row r="17">
          <cell r="A17" t="str">
            <v>018</v>
          </cell>
          <cell r="B17" t="str">
            <v>IOWA</v>
          </cell>
          <cell r="C17" t="str">
            <v>G</v>
          </cell>
          <cell r="D17" t="str">
            <v>07</v>
          </cell>
          <cell r="E17">
            <v>22739</v>
          </cell>
          <cell r="F17">
            <v>35162446</v>
          </cell>
          <cell r="G17">
            <v>0.41025641025641024</v>
          </cell>
          <cell r="H17">
            <v>2079</v>
          </cell>
          <cell r="I17">
            <v>65665</v>
          </cell>
          <cell r="J17">
            <v>667817</v>
          </cell>
          <cell r="K17">
            <v>10.17006015381101</v>
          </cell>
        </row>
        <row r="18">
          <cell r="A18" t="str">
            <v>019</v>
          </cell>
          <cell r="B18" t="str">
            <v>KANSAS</v>
          </cell>
          <cell r="C18" t="str">
            <v>C</v>
          </cell>
          <cell r="D18" t="str">
            <v>07</v>
          </cell>
          <cell r="E18">
            <v>12292</v>
          </cell>
          <cell r="F18">
            <v>37023370</v>
          </cell>
          <cell r="G18">
            <v>3.8263036127424805</v>
          </cell>
          <cell r="H18">
            <v>1711</v>
          </cell>
          <cell r="I18">
            <v>52150</v>
          </cell>
          <cell r="J18">
            <v>457770</v>
          </cell>
          <cell r="K18">
            <v>8.777948226270373</v>
          </cell>
        </row>
        <row r="19">
          <cell r="A19" t="str">
            <v>020</v>
          </cell>
          <cell r="B19" t="str">
            <v>KENTUCKY</v>
          </cell>
          <cell r="C19" t="str">
            <v>G</v>
          </cell>
          <cell r="D19" t="str">
            <v>04</v>
          </cell>
          <cell r="E19">
            <v>35630</v>
          </cell>
          <cell r="F19">
            <v>56954136</v>
          </cell>
          <cell r="G19">
            <v>0.12059998492500187</v>
          </cell>
          <cell r="H19">
            <v>4877</v>
          </cell>
          <cell r="I19">
            <v>168253</v>
          </cell>
          <cell r="J19">
            <v>1808992</v>
          </cell>
          <cell r="K19">
            <v>10.751618098934342</v>
          </cell>
        </row>
        <row r="20">
          <cell r="A20" t="str">
            <v>021</v>
          </cell>
          <cell r="B20" t="str">
            <v>LOUISIANA</v>
          </cell>
          <cell r="C20" t="str">
            <v>C</v>
          </cell>
          <cell r="D20" t="str">
            <v>06</v>
          </cell>
          <cell r="E20">
            <v>20799</v>
          </cell>
          <cell r="F20">
            <v>57212297</v>
          </cell>
          <cell r="G20">
            <v>3.57847280924204</v>
          </cell>
          <cell r="H20">
            <v>1691</v>
          </cell>
          <cell r="I20">
            <v>60785</v>
          </cell>
          <cell r="J20">
            <v>688366</v>
          </cell>
          <cell r="K20">
            <v>11.324603109319733</v>
          </cell>
        </row>
        <row r="21">
          <cell r="A21" t="str">
            <v>022</v>
          </cell>
          <cell r="B21" t="str">
            <v>MAINE</v>
          </cell>
          <cell r="C21" t="str">
            <v>G</v>
          </cell>
          <cell r="D21" t="str">
            <v>01</v>
          </cell>
          <cell r="E21">
            <v>9869</v>
          </cell>
          <cell r="F21">
            <v>15037143</v>
          </cell>
          <cell r="G21">
            <v>0.24587284861257463</v>
          </cell>
          <cell r="H21">
            <v>633</v>
          </cell>
          <cell r="I21">
            <v>17427</v>
          </cell>
          <cell r="J21">
            <v>177550</v>
          </cell>
          <cell r="K21">
            <v>10.188213691398404</v>
          </cell>
        </row>
        <row r="22">
          <cell r="A22" t="str">
            <v>023</v>
          </cell>
          <cell r="B22" t="str">
            <v>MARYLAND</v>
          </cell>
          <cell r="C22" t="str">
            <v>C</v>
          </cell>
          <cell r="D22" t="str">
            <v>03</v>
          </cell>
          <cell r="E22">
            <v>21531</v>
          </cell>
          <cell r="F22">
            <v>52608730</v>
          </cell>
          <cell r="G22">
            <v>3.8608354237103284</v>
          </cell>
          <cell r="H22">
            <v>2901</v>
          </cell>
          <cell r="I22">
            <v>91304</v>
          </cell>
          <cell r="J22">
            <v>910564</v>
          </cell>
          <cell r="K22">
            <v>9.972881801454482</v>
          </cell>
        </row>
        <row r="23">
          <cell r="A23" t="str">
            <v>024</v>
          </cell>
          <cell r="B23" t="str">
            <v>MASSACHUSETTS</v>
          </cell>
          <cell r="C23" t="str">
            <v>G</v>
          </cell>
          <cell r="D23" t="str">
            <v>01</v>
          </cell>
          <cell r="E23">
            <v>32263</v>
          </cell>
          <cell r="F23">
            <v>55150447</v>
          </cell>
          <cell r="G23">
            <v>0.580905087604235</v>
          </cell>
          <cell r="H23">
            <v>3312</v>
          </cell>
          <cell r="I23">
            <v>94158</v>
          </cell>
          <cell r="J23">
            <v>1101729</v>
          </cell>
          <cell r="K23">
            <v>11.70085388389728</v>
          </cell>
        </row>
        <row r="24">
          <cell r="A24" t="str">
            <v>025</v>
          </cell>
          <cell r="B24" t="str">
            <v>MICHIGAN</v>
          </cell>
          <cell r="C24" t="str">
            <v>G</v>
          </cell>
          <cell r="D24" t="str">
            <v>05</v>
          </cell>
          <cell r="E24">
            <v>40244</v>
          </cell>
          <cell r="F24">
            <v>98407271</v>
          </cell>
          <cell r="G24">
            <v>0.8098443416070676</v>
          </cell>
          <cell r="H24">
            <v>7418</v>
          </cell>
          <cell r="I24">
            <v>238943</v>
          </cell>
          <cell r="J24">
            <v>2763915</v>
          </cell>
          <cell r="K24">
            <v>11.56725662605726</v>
          </cell>
        </row>
        <row r="25">
          <cell r="A25" t="str">
            <v>026</v>
          </cell>
          <cell r="B25" t="str">
            <v>MINNESOTA</v>
          </cell>
          <cell r="C25" t="str">
            <v>G</v>
          </cell>
          <cell r="D25" t="str">
            <v>05</v>
          </cell>
          <cell r="E25">
            <v>24695</v>
          </cell>
          <cell r="F25">
            <v>41857561</v>
          </cell>
          <cell r="G25">
            <v>0.19945602901178605</v>
          </cell>
          <cell r="H25">
            <v>2133</v>
          </cell>
          <cell r="I25">
            <v>62698</v>
          </cell>
          <cell r="J25">
            <v>665908</v>
          </cell>
          <cell r="K25">
            <v>10.620881048837283</v>
          </cell>
        </row>
        <row r="26">
          <cell r="A26" t="str">
            <v>027</v>
          </cell>
          <cell r="B26" t="str">
            <v>MISSISSIPPI</v>
          </cell>
          <cell r="C26" t="str">
            <v>C</v>
          </cell>
          <cell r="D26" t="str">
            <v>04</v>
          </cell>
          <cell r="E26">
            <v>17279</v>
          </cell>
          <cell r="F26">
            <v>51998506</v>
          </cell>
          <cell r="G26">
            <v>10.46228710462287</v>
          </cell>
          <cell r="H26">
            <v>4390</v>
          </cell>
          <cell r="I26">
            <v>158539</v>
          </cell>
          <cell r="J26">
            <v>1607140</v>
          </cell>
          <cell r="K26">
            <v>10.137190218179754</v>
          </cell>
        </row>
        <row r="27">
          <cell r="A27" t="str">
            <v>028</v>
          </cell>
          <cell r="B27" t="str">
            <v>MISSOURI</v>
          </cell>
          <cell r="C27" t="str">
            <v>G</v>
          </cell>
          <cell r="D27" t="str">
            <v>07</v>
          </cell>
          <cell r="E27">
            <v>32027</v>
          </cell>
          <cell r="F27">
            <v>67012797</v>
          </cell>
          <cell r="G27">
            <v>0.826707055408305</v>
          </cell>
          <cell r="H27">
            <v>3819</v>
          </cell>
          <cell r="I27">
            <v>118167</v>
          </cell>
          <cell r="J27">
            <v>1102597</v>
          </cell>
          <cell r="K27">
            <v>9.330836866468642</v>
          </cell>
        </row>
        <row r="28">
          <cell r="A28" t="str">
            <v>029</v>
          </cell>
          <cell r="B28" t="str">
            <v>MONTANA</v>
          </cell>
          <cell r="C28" t="str">
            <v>C</v>
          </cell>
          <cell r="D28" t="str">
            <v>08</v>
          </cell>
          <cell r="E28">
            <v>7076</v>
          </cell>
          <cell r="F28">
            <v>13976665</v>
          </cell>
          <cell r="G28">
            <v>4.336124401913875</v>
          </cell>
          <cell r="H28">
            <v>865</v>
          </cell>
          <cell r="I28">
            <v>26093</v>
          </cell>
          <cell r="J28">
            <v>249028</v>
          </cell>
          <cell r="K28">
            <v>9.543862338558235</v>
          </cell>
        </row>
        <row r="29">
          <cell r="A29" t="str">
            <v>030</v>
          </cell>
          <cell r="B29" t="str">
            <v>NEBRASKA</v>
          </cell>
          <cell r="C29" t="str">
            <v>G</v>
          </cell>
          <cell r="D29" t="str">
            <v>07</v>
          </cell>
          <cell r="E29">
            <v>8183</v>
          </cell>
          <cell r="F29">
            <v>18442954</v>
          </cell>
          <cell r="G29">
            <v>0.02220741727737064</v>
          </cell>
          <cell r="H29">
            <v>1380</v>
          </cell>
          <cell r="I29">
            <v>44883</v>
          </cell>
          <cell r="J29">
            <v>407712</v>
          </cell>
          <cell r="K29">
            <v>9.083884767061026</v>
          </cell>
        </row>
        <row r="30">
          <cell r="A30" t="str">
            <v>031</v>
          </cell>
          <cell r="B30" t="str">
            <v>NEVADA</v>
          </cell>
          <cell r="C30" t="str">
            <v>C</v>
          </cell>
          <cell r="D30" t="str">
            <v>09</v>
          </cell>
          <cell r="E30">
            <v>5524</v>
          </cell>
          <cell r="F30">
            <v>18382261</v>
          </cell>
          <cell r="G30">
            <v>8.176100628930817</v>
          </cell>
          <cell r="H30">
            <v>1022</v>
          </cell>
          <cell r="I30">
            <v>34513</v>
          </cell>
          <cell r="J30">
            <v>349518</v>
          </cell>
          <cell r="K30">
            <v>10.127140497783444</v>
          </cell>
        </row>
        <row r="31">
          <cell r="A31" t="str">
            <v>032</v>
          </cell>
          <cell r="B31" t="str">
            <v>NEW HAMPSHIRE</v>
          </cell>
          <cell r="C31" t="str">
            <v>C</v>
          </cell>
          <cell r="D31" t="str">
            <v>01</v>
          </cell>
          <cell r="E31">
            <v>7702</v>
          </cell>
          <cell r="F31">
            <v>15562172</v>
          </cell>
          <cell r="G31">
            <v>3.6833602584814216</v>
          </cell>
          <cell r="H31">
            <v>1313</v>
          </cell>
          <cell r="I31">
            <v>38297</v>
          </cell>
          <cell r="J31">
            <v>404780</v>
          </cell>
          <cell r="K31">
            <v>10.569496305193619</v>
          </cell>
        </row>
        <row r="32">
          <cell r="A32" t="str">
            <v>033</v>
          </cell>
          <cell r="B32" t="str">
            <v>NEW JERSEY</v>
          </cell>
          <cell r="C32" t="str">
            <v>G</v>
          </cell>
          <cell r="D32" t="str">
            <v>02</v>
          </cell>
          <cell r="E32">
            <v>28696</v>
          </cell>
          <cell r="F32">
            <v>64472209</v>
          </cell>
          <cell r="G32">
            <v>0.3340491529467908</v>
          </cell>
          <cell r="H32">
            <v>4161</v>
          </cell>
          <cell r="I32">
            <v>132027</v>
          </cell>
          <cell r="J32">
            <v>1412690</v>
          </cell>
          <cell r="K32">
            <v>10.700008331629137</v>
          </cell>
        </row>
        <row r="33">
          <cell r="A33" t="str">
            <v>034</v>
          </cell>
          <cell r="B33" t="str">
            <v>NEW MEXICO</v>
          </cell>
          <cell r="C33" t="str">
            <v>G</v>
          </cell>
          <cell r="D33" t="str">
            <v>06</v>
          </cell>
          <cell r="E33">
            <v>9299</v>
          </cell>
          <cell r="F33">
            <v>23002870</v>
          </cell>
          <cell r="G33">
            <v>0.93836246550138</v>
          </cell>
          <cell r="H33">
            <v>1676</v>
          </cell>
          <cell r="I33">
            <v>53310</v>
          </cell>
          <cell r="J33">
            <v>542610</v>
          </cell>
          <cell r="K33">
            <v>10.178390545863815</v>
          </cell>
        </row>
        <row r="34">
          <cell r="A34" t="str">
            <v>035</v>
          </cell>
          <cell r="B34" t="str">
            <v>NEW YORK</v>
          </cell>
          <cell r="C34" t="str">
            <v>G</v>
          </cell>
          <cell r="D34" t="str">
            <v>02</v>
          </cell>
          <cell r="E34">
            <v>86801</v>
          </cell>
          <cell r="F34">
            <v>164826389</v>
          </cell>
          <cell r="G34">
            <v>0.37522140393399833</v>
          </cell>
          <cell r="H34">
            <v>12605</v>
          </cell>
          <cell r="I34">
            <v>396417</v>
          </cell>
          <cell r="J34">
            <v>3945810</v>
          </cell>
          <cell r="K34">
            <v>9.953685134593117</v>
          </cell>
        </row>
        <row r="35">
          <cell r="A35" t="str">
            <v>036</v>
          </cell>
          <cell r="B35" t="str">
            <v>NORTH CAROLINA</v>
          </cell>
          <cell r="C35" t="str">
            <v>G</v>
          </cell>
          <cell r="D35" t="str">
            <v>04</v>
          </cell>
          <cell r="E35">
            <v>58171</v>
          </cell>
          <cell r="F35">
            <v>105304115</v>
          </cell>
          <cell r="G35">
            <v>0.3877221324717286</v>
          </cell>
          <cell r="H35">
            <v>8683</v>
          </cell>
          <cell r="I35">
            <v>278415</v>
          </cell>
          <cell r="J35">
            <v>2496127</v>
          </cell>
          <cell r="K35">
            <v>8.965490365102456</v>
          </cell>
        </row>
        <row r="36">
          <cell r="A36" t="str">
            <v>037</v>
          </cell>
          <cell r="B36" t="str">
            <v>NORTH DAKOTA</v>
          </cell>
          <cell r="C36" t="str">
            <v>C</v>
          </cell>
          <cell r="D36" t="str">
            <v>08</v>
          </cell>
          <cell r="E36">
            <v>6350</v>
          </cell>
          <cell r="F36">
            <v>11842810</v>
          </cell>
          <cell r="G36">
            <v>2.2170361726954493</v>
          </cell>
          <cell r="H36">
            <v>893</v>
          </cell>
          <cell r="I36">
            <v>30912</v>
          </cell>
          <cell r="J36">
            <v>309351</v>
          </cell>
          <cell r="K36">
            <v>10.007472826086957</v>
          </cell>
        </row>
        <row r="37">
          <cell r="A37" t="str">
            <v>039</v>
          </cell>
          <cell r="B37" t="str">
            <v>OHIO</v>
          </cell>
          <cell r="C37" t="str">
            <v>C</v>
          </cell>
          <cell r="D37" t="str">
            <v>05</v>
          </cell>
          <cell r="E37">
            <v>47447</v>
          </cell>
          <cell r="F37">
            <v>152747460</v>
          </cell>
          <cell r="G37">
            <v>8.561249860837941</v>
          </cell>
          <cell r="H37">
            <v>7952</v>
          </cell>
          <cell r="I37">
            <v>262176</v>
          </cell>
          <cell r="J37">
            <v>2992212</v>
          </cell>
          <cell r="K37">
            <v>11.412989747345295</v>
          </cell>
        </row>
        <row r="38">
          <cell r="A38" t="str">
            <v>040</v>
          </cell>
          <cell r="B38" t="str">
            <v>OKLAHOMA</v>
          </cell>
          <cell r="C38" t="str">
            <v>C</v>
          </cell>
          <cell r="D38" t="str">
            <v>06</v>
          </cell>
          <cell r="E38">
            <v>22319</v>
          </cell>
          <cell r="F38">
            <v>49677167</v>
          </cell>
          <cell r="G38">
            <v>7.0862113072397035</v>
          </cell>
          <cell r="H38">
            <v>2037</v>
          </cell>
          <cell r="I38">
            <v>73177</v>
          </cell>
          <cell r="J38">
            <v>697435</v>
          </cell>
          <cell r="K38">
            <v>9.53079519521161</v>
          </cell>
        </row>
        <row r="39">
          <cell r="A39" t="str">
            <v>041</v>
          </cell>
          <cell r="B39" t="str">
            <v>OREGON</v>
          </cell>
          <cell r="C39" t="str">
            <v>G</v>
          </cell>
          <cell r="D39" t="str">
            <v>10</v>
          </cell>
          <cell r="E39">
            <v>15442</v>
          </cell>
          <cell r="F39">
            <v>40761921</v>
          </cell>
          <cell r="G39">
            <v>0.9992141012686652</v>
          </cell>
          <cell r="H39">
            <v>2795</v>
          </cell>
          <cell r="I39">
            <v>86189</v>
          </cell>
          <cell r="J39">
            <v>897951</v>
          </cell>
          <cell r="K39">
            <v>10.418394458689624</v>
          </cell>
        </row>
        <row r="40">
          <cell r="A40" t="str">
            <v>042</v>
          </cell>
          <cell r="B40" t="str">
            <v>PENNSYLVANIA</v>
          </cell>
          <cell r="C40" t="str">
            <v>C</v>
          </cell>
          <cell r="D40" t="str">
            <v>03</v>
          </cell>
          <cell r="E40">
            <v>75396</v>
          </cell>
          <cell r="F40">
            <v>153386934</v>
          </cell>
          <cell r="G40">
            <v>3.473880597014926</v>
          </cell>
          <cell r="H40">
            <v>10460</v>
          </cell>
          <cell r="I40">
            <v>344717</v>
          </cell>
          <cell r="J40">
            <v>3615176</v>
          </cell>
          <cell r="K40">
            <v>10.48737370074583</v>
          </cell>
        </row>
        <row r="41">
          <cell r="A41" t="str">
            <v>043</v>
          </cell>
          <cell r="B41" t="str">
            <v>PUERTO RICO</v>
          </cell>
          <cell r="C41" t="str">
            <v>C</v>
          </cell>
          <cell r="D41" t="str">
            <v>02</v>
          </cell>
          <cell r="E41">
            <v>22024</v>
          </cell>
          <cell r="F41">
            <v>84569763</v>
          </cell>
          <cell r="G41">
            <v>6.8204471023779005</v>
          </cell>
          <cell r="H41">
            <v>2644</v>
          </cell>
          <cell r="I41">
            <v>84999</v>
          </cell>
          <cell r="J41">
            <v>679934</v>
          </cell>
          <cell r="K41">
            <v>7.999317639031047</v>
          </cell>
        </row>
        <row r="42">
          <cell r="A42" t="str">
            <v>044</v>
          </cell>
          <cell r="B42" t="str">
            <v>RHODE ISLAND</v>
          </cell>
          <cell r="C42" t="str">
            <v>C</v>
          </cell>
          <cell r="D42" t="str">
            <v>01</v>
          </cell>
          <cell r="E42">
            <v>6461</v>
          </cell>
          <cell r="F42">
            <v>11432934</v>
          </cell>
          <cell r="G42">
            <v>4.6248715313463515</v>
          </cell>
          <cell r="H42">
            <v>634</v>
          </cell>
          <cell r="I42">
            <v>17604</v>
          </cell>
          <cell r="J42">
            <v>182023</v>
          </cell>
          <cell r="K42">
            <v>10.339865939559191</v>
          </cell>
        </row>
        <row r="43">
          <cell r="A43" t="str">
            <v>045</v>
          </cell>
          <cell r="B43" t="str">
            <v>SOUTH CAROLINA</v>
          </cell>
          <cell r="C43" t="str">
            <v>G</v>
          </cell>
          <cell r="D43" t="str">
            <v>04</v>
          </cell>
          <cell r="E43">
            <v>39039</v>
          </cell>
          <cell r="F43">
            <v>68768440</v>
          </cell>
          <cell r="G43">
            <v>0.3436032527774596</v>
          </cell>
          <cell r="H43">
            <v>8508</v>
          </cell>
          <cell r="I43">
            <v>309535</v>
          </cell>
          <cell r="J43">
            <v>3071004</v>
          </cell>
          <cell r="K43">
            <v>9.921346535932932</v>
          </cell>
        </row>
        <row r="44">
          <cell r="A44" t="str">
            <v>046</v>
          </cell>
          <cell r="B44" t="str">
            <v>SOUTH DAKOTA</v>
          </cell>
          <cell r="C44" t="str">
            <v>G</v>
          </cell>
          <cell r="D44" t="str">
            <v>08</v>
          </cell>
          <cell r="E44">
            <v>5637</v>
          </cell>
          <cell r="F44">
            <v>12249623</v>
          </cell>
          <cell r="G44">
            <v>0.1128668171557562</v>
          </cell>
          <cell r="H44">
            <v>803</v>
          </cell>
          <cell r="I44">
            <v>23163</v>
          </cell>
          <cell r="J44">
            <v>196876</v>
          </cell>
          <cell r="K44">
            <v>8.499589863143807</v>
          </cell>
        </row>
        <row r="45">
          <cell r="A45" t="str">
            <v>047</v>
          </cell>
          <cell r="B45" t="str">
            <v>TENNESSEE</v>
          </cell>
          <cell r="C45" t="str">
            <v>C</v>
          </cell>
          <cell r="D45" t="str">
            <v>04</v>
          </cell>
          <cell r="E45">
            <v>37116</v>
          </cell>
          <cell r="F45">
            <v>76749560</v>
          </cell>
          <cell r="G45">
            <v>4.187894844100265</v>
          </cell>
          <cell r="H45">
            <v>3131</v>
          </cell>
          <cell r="I45">
            <v>102011</v>
          </cell>
          <cell r="J45">
            <v>1034791</v>
          </cell>
          <cell r="K45">
            <v>10.143915852212016</v>
          </cell>
        </row>
        <row r="46">
          <cell r="A46" t="str">
            <v>048</v>
          </cell>
          <cell r="B46" t="str">
            <v>TEXAS</v>
          </cell>
          <cell r="C46" t="str">
            <v>G</v>
          </cell>
          <cell r="D46" t="str">
            <v>06</v>
          </cell>
          <cell r="E46">
            <v>66641</v>
          </cell>
          <cell r="F46">
            <v>196827695</v>
          </cell>
          <cell r="G46">
            <v>0.12577422340349795</v>
          </cell>
          <cell r="H46">
            <v>13707</v>
          </cell>
          <cell r="I46">
            <v>476614</v>
          </cell>
          <cell r="J46">
            <v>4685409</v>
          </cell>
          <cell r="K46">
            <v>9.830615550529359</v>
          </cell>
        </row>
        <row r="47">
          <cell r="A47" t="str">
            <v>049</v>
          </cell>
          <cell r="B47" t="str">
            <v>UTAH</v>
          </cell>
          <cell r="C47" t="str">
            <v>C</v>
          </cell>
          <cell r="D47" t="str">
            <v>08</v>
          </cell>
          <cell r="E47">
            <v>21465</v>
          </cell>
          <cell r="F47">
            <v>34373865</v>
          </cell>
          <cell r="G47">
            <v>2.018753447324876</v>
          </cell>
          <cell r="H47">
            <v>3062</v>
          </cell>
          <cell r="I47">
            <v>107227</v>
          </cell>
          <cell r="J47">
            <v>1141133</v>
          </cell>
          <cell r="K47">
            <v>10.642216978932545</v>
          </cell>
        </row>
        <row r="48">
          <cell r="A48" t="str">
            <v>050</v>
          </cell>
          <cell r="B48" t="str">
            <v>VERMONT</v>
          </cell>
          <cell r="C48" t="str">
            <v>G</v>
          </cell>
          <cell r="D48" t="str">
            <v>01</v>
          </cell>
          <cell r="E48">
            <v>7792</v>
          </cell>
          <cell r="F48">
            <v>13406720</v>
          </cell>
          <cell r="G48">
            <v>0.23494860499265785</v>
          </cell>
          <cell r="H48">
            <v>1381</v>
          </cell>
          <cell r="I48">
            <v>40530</v>
          </cell>
          <cell r="J48">
            <v>413120</v>
          </cell>
          <cell r="K48">
            <v>10.19294349864298</v>
          </cell>
        </row>
        <row r="49">
          <cell r="A49" t="str">
            <v>051</v>
          </cell>
          <cell r="B49" t="str">
            <v>VIRGINIA</v>
          </cell>
          <cell r="C49" t="str">
            <v>G</v>
          </cell>
          <cell r="D49" t="str">
            <v>03</v>
          </cell>
          <cell r="E49">
            <v>23821</v>
          </cell>
          <cell r="F49">
            <v>64261911</v>
          </cell>
          <cell r="G49">
            <v>0.3842653453331985</v>
          </cell>
          <cell r="H49">
            <v>3323</v>
          </cell>
          <cell r="I49">
            <v>109171</v>
          </cell>
          <cell r="J49">
            <v>1040994</v>
          </cell>
          <cell r="K49">
            <v>9.53544439457365</v>
          </cell>
        </row>
        <row r="50">
          <cell r="A50" t="str">
            <v>053</v>
          </cell>
          <cell r="B50" t="str">
            <v>WASHINGTON</v>
          </cell>
          <cell r="C50" t="str">
            <v>G</v>
          </cell>
          <cell r="D50" t="str">
            <v>10</v>
          </cell>
          <cell r="E50">
            <v>28456</v>
          </cell>
          <cell r="F50">
            <v>55932489</v>
          </cell>
          <cell r="G50">
            <v>1.089108910891089</v>
          </cell>
          <cell r="H50">
            <v>1704</v>
          </cell>
          <cell r="I50">
            <v>47608</v>
          </cell>
          <cell r="J50">
            <v>511177</v>
          </cell>
          <cell r="K50">
            <v>10.737208032263485</v>
          </cell>
        </row>
        <row r="51">
          <cell r="A51" t="str">
            <v>054</v>
          </cell>
          <cell r="B51" t="str">
            <v>WEST VIRGINIA</v>
          </cell>
          <cell r="C51" t="str">
            <v>C</v>
          </cell>
          <cell r="D51" t="str">
            <v>03</v>
          </cell>
          <cell r="E51">
            <v>14550</v>
          </cell>
          <cell r="F51">
            <v>36266724</v>
          </cell>
          <cell r="G51">
            <v>2.5849455373110066</v>
          </cell>
          <cell r="H51">
            <v>2188</v>
          </cell>
          <cell r="I51">
            <v>76062</v>
          </cell>
          <cell r="J51">
            <v>738475</v>
          </cell>
          <cell r="K51">
            <v>9.708855933317556</v>
          </cell>
        </row>
        <row r="52">
          <cell r="A52" t="str">
            <v>055</v>
          </cell>
          <cell r="B52" t="str">
            <v>WISCONSIN</v>
          </cell>
          <cell r="C52" t="str">
            <v>C</v>
          </cell>
          <cell r="D52" t="str">
            <v>05</v>
          </cell>
          <cell r="E52">
            <v>37061</v>
          </cell>
          <cell r="F52">
            <v>66724488</v>
          </cell>
          <cell r="G52">
            <v>1.8527353689567432</v>
          </cell>
          <cell r="H52">
            <v>2970</v>
          </cell>
          <cell r="I52">
            <v>87344</v>
          </cell>
          <cell r="J52">
            <v>902966</v>
          </cell>
          <cell r="K52">
            <v>10.338042681809855</v>
          </cell>
        </row>
        <row r="53">
          <cell r="A53" t="str">
            <v>056</v>
          </cell>
          <cell r="B53" t="str">
            <v>WYOMING</v>
          </cell>
          <cell r="C53" t="str">
            <v>C</v>
          </cell>
          <cell r="D53" t="str">
            <v>08</v>
          </cell>
          <cell r="E53">
            <v>3259</v>
          </cell>
          <cell r="F53">
            <v>10003769</v>
          </cell>
          <cell r="G53">
            <v>2.4025627335824877</v>
          </cell>
          <cell r="H53">
            <v>656</v>
          </cell>
          <cell r="I53">
            <v>20743</v>
          </cell>
          <cell r="J53">
            <v>205330</v>
          </cell>
          <cell r="K53">
            <v>9.898761027816613</v>
          </cell>
        </row>
        <row r="54">
          <cell r="A54" t="str">
            <v>061</v>
          </cell>
          <cell r="B54" t="str">
            <v>ARKANSAS</v>
          </cell>
          <cell r="C54" t="str">
            <v>B</v>
          </cell>
          <cell r="D54" t="str">
            <v>06</v>
          </cell>
          <cell r="E54">
            <v>1208</v>
          </cell>
          <cell r="F54">
            <v>5323642</v>
          </cell>
          <cell r="G54">
            <v>94.71624266144813</v>
          </cell>
          <cell r="H54">
            <v>227</v>
          </cell>
          <cell r="I54">
            <v>8157</v>
          </cell>
          <cell r="J54">
            <v>77396</v>
          </cell>
          <cell r="K54">
            <v>9.48829226431286</v>
          </cell>
        </row>
        <row r="55">
          <cell r="A55" t="str">
            <v>064</v>
          </cell>
          <cell r="B55" t="str">
            <v>CONNECTICUT</v>
          </cell>
          <cell r="C55" t="str">
            <v>B</v>
          </cell>
          <cell r="D55" t="str">
            <v>01</v>
          </cell>
          <cell r="E55">
            <v>1015</v>
          </cell>
          <cell r="F55">
            <v>5969432</v>
          </cell>
          <cell r="G55">
            <v>100</v>
          </cell>
          <cell r="H55">
            <v>93</v>
          </cell>
          <cell r="I55">
            <v>2790</v>
          </cell>
          <cell r="J55">
            <v>39274</v>
          </cell>
          <cell r="K55">
            <v>14.076702508960574</v>
          </cell>
        </row>
        <row r="56">
          <cell r="A56" t="str">
            <v>065</v>
          </cell>
          <cell r="B56" t="str">
            <v>DELAWARE</v>
          </cell>
          <cell r="C56" t="str">
            <v>B</v>
          </cell>
          <cell r="D56" t="str">
            <v>03</v>
          </cell>
          <cell r="E56">
            <v>131</v>
          </cell>
          <cell r="F56">
            <v>1821728</v>
          </cell>
          <cell r="G56">
            <v>100</v>
          </cell>
          <cell r="H56">
            <v>9</v>
          </cell>
          <cell r="I56">
            <v>284</v>
          </cell>
          <cell r="J56">
            <v>3603</v>
          </cell>
          <cell r="K56">
            <v>12.68661971830986</v>
          </cell>
        </row>
        <row r="57">
          <cell r="A57" t="str">
            <v>067</v>
          </cell>
          <cell r="B57" t="str">
            <v>FLORIDA</v>
          </cell>
          <cell r="C57" t="str">
            <v>B</v>
          </cell>
          <cell r="D57" t="str">
            <v>04</v>
          </cell>
          <cell r="E57">
            <v>2444</v>
          </cell>
          <cell r="F57">
            <v>28637111</v>
          </cell>
          <cell r="G57">
            <v>94.64285714285714</v>
          </cell>
          <cell r="H57">
            <v>606</v>
          </cell>
          <cell r="I57">
            <v>19569</v>
          </cell>
          <cell r="J57">
            <v>217937</v>
          </cell>
          <cell r="K57">
            <v>11.136849098063264</v>
          </cell>
        </row>
        <row r="58">
          <cell r="A58" t="str">
            <v>071</v>
          </cell>
          <cell r="B58" t="str">
            <v>IDAHO</v>
          </cell>
          <cell r="C58" t="str">
            <v>B</v>
          </cell>
          <cell r="D58" t="str">
            <v>10</v>
          </cell>
          <cell r="E58">
            <v>416</v>
          </cell>
          <cell r="F58">
            <v>2425597</v>
          </cell>
          <cell r="G58">
            <v>98.49624060150376</v>
          </cell>
          <cell r="H58">
            <v>43</v>
          </cell>
          <cell r="I58">
            <v>1201</v>
          </cell>
          <cell r="J58">
            <v>14341</v>
          </cell>
          <cell r="K58">
            <v>11.940882597835138</v>
          </cell>
        </row>
        <row r="59">
          <cell r="A59" t="str">
            <v>074</v>
          </cell>
          <cell r="B59" t="str">
            <v>IOWA</v>
          </cell>
          <cell r="C59" t="str">
            <v>B</v>
          </cell>
          <cell r="D59" t="str">
            <v>07</v>
          </cell>
          <cell r="E59">
            <v>636</v>
          </cell>
          <cell r="F59">
            <v>9027174</v>
          </cell>
          <cell r="G59">
            <v>91.86602870813397</v>
          </cell>
          <cell r="H59">
            <v>115</v>
          </cell>
          <cell r="I59">
            <v>3848</v>
          </cell>
          <cell r="J59">
            <v>58039</v>
          </cell>
          <cell r="K59">
            <v>15.082900207900208</v>
          </cell>
        </row>
        <row r="60">
          <cell r="A60" t="str">
            <v>076</v>
          </cell>
          <cell r="B60" t="str">
            <v>KENTUCKY</v>
          </cell>
          <cell r="C60" t="str">
            <v>B</v>
          </cell>
          <cell r="D60" t="str">
            <v>04</v>
          </cell>
          <cell r="E60">
            <v>1591</v>
          </cell>
          <cell r="F60">
            <v>8969122</v>
          </cell>
          <cell r="G60">
            <v>99.85835694050992</v>
          </cell>
          <cell r="H60">
            <v>352</v>
          </cell>
          <cell r="I60">
            <v>11863</v>
          </cell>
          <cell r="J60">
            <v>126623</v>
          </cell>
          <cell r="K60">
            <v>10.673775604821715</v>
          </cell>
        </row>
        <row r="61">
          <cell r="A61" t="str">
            <v>078</v>
          </cell>
          <cell r="B61" t="str">
            <v>MAINE</v>
          </cell>
          <cell r="C61" t="str">
            <v>B</v>
          </cell>
          <cell r="D61" t="str">
            <v>01</v>
          </cell>
          <cell r="E61">
            <v>864</v>
          </cell>
          <cell r="F61">
            <v>3526734</v>
          </cell>
          <cell r="G61">
            <v>93.43283582089552</v>
          </cell>
          <cell r="H61">
            <v>49</v>
          </cell>
          <cell r="I61">
            <v>1238</v>
          </cell>
          <cell r="J61">
            <v>17709</v>
          </cell>
          <cell r="K61">
            <v>14.304523424878838</v>
          </cell>
        </row>
        <row r="62">
          <cell r="A62" t="str">
            <v>080</v>
          </cell>
          <cell r="B62" t="str">
            <v>MASSACHUSETTS</v>
          </cell>
          <cell r="C62" t="str">
            <v>B</v>
          </cell>
          <cell r="D62" t="str">
            <v>01</v>
          </cell>
          <cell r="E62">
            <v>1623</v>
          </cell>
          <cell r="F62">
            <v>11332278</v>
          </cell>
          <cell r="G62">
            <v>100</v>
          </cell>
          <cell r="H62">
            <v>116</v>
          </cell>
          <cell r="I62">
            <v>3632</v>
          </cell>
          <cell r="J62">
            <v>64948</v>
          </cell>
          <cell r="K62">
            <v>17.88215859030837</v>
          </cell>
        </row>
        <row r="63">
          <cell r="A63" t="str">
            <v>081</v>
          </cell>
          <cell r="B63" t="str">
            <v>MICHIGAN</v>
          </cell>
          <cell r="C63" t="str">
            <v>B</v>
          </cell>
          <cell r="D63" t="str">
            <v>05</v>
          </cell>
          <cell r="E63">
            <v>2411</v>
          </cell>
          <cell r="F63">
            <v>16237219</v>
          </cell>
          <cell r="G63">
            <v>98.12206572769952</v>
          </cell>
          <cell r="H63">
            <v>178</v>
          </cell>
          <cell r="I63">
            <v>5589</v>
          </cell>
          <cell r="J63">
            <v>69846</v>
          </cell>
          <cell r="K63">
            <v>12.497047772410092</v>
          </cell>
        </row>
        <row r="64">
          <cell r="A64" t="str">
            <v>082</v>
          </cell>
          <cell r="B64" t="str">
            <v>MINNESOTA</v>
          </cell>
          <cell r="C64" t="str">
            <v>B</v>
          </cell>
          <cell r="D64" t="str">
            <v>05</v>
          </cell>
          <cell r="E64">
            <v>1058</v>
          </cell>
          <cell r="F64">
            <v>10977991</v>
          </cell>
          <cell r="G64">
            <v>80.5739514348786</v>
          </cell>
          <cell r="H64">
            <v>125</v>
          </cell>
          <cell r="I64">
            <v>3709</v>
          </cell>
          <cell r="J64">
            <v>51918</v>
          </cell>
          <cell r="K64">
            <v>13.997843084389324</v>
          </cell>
        </row>
        <row r="65">
          <cell r="A65" t="str">
            <v>084</v>
          </cell>
          <cell r="B65" t="str">
            <v>MISSOURI</v>
          </cell>
          <cell r="C65" t="str">
            <v>B</v>
          </cell>
          <cell r="D65" t="str">
            <v>07</v>
          </cell>
          <cell r="E65">
            <v>2522</v>
          </cell>
          <cell r="F65">
            <v>9374053</v>
          </cell>
          <cell r="G65">
            <v>89.92628992628993</v>
          </cell>
          <cell r="H65">
            <v>231</v>
          </cell>
          <cell r="I65">
            <v>7307</v>
          </cell>
          <cell r="J65">
            <v>94570</v>
          </cell>
          <cell r="K65">
            <v>12.942384015327768</v>
          </cell>
        </row>
        <row r="66">
          <cell r="A66" t="str">
            <v>086</v>
          </cell>
          <cell r="B66" t="str">
            <v>NEBRASKA</v>
          </cell>
          <cell r="C66" t="str">
            <v>B</v>
          </cell>
          <cell r="D66" t="str">
            <v>07</v>
          </cell>
          <cell r="E66">
            <v>521</v>
          </cell>
          <cell r="F66">
            <v>3325635</v>
          </cell>
          <cell r="G66">
            <v>89.28571428571429</v>
          </cell>
          <cell r="H66">
            <v>54</v>
          </cell>
          <cell r="I66">
            <v>1538</v>
          </cell>
          <cell r="J66">
            <v>16429</v>
          </cell>
          <cell r="K66">
            <v>10.682054616384915</v>
          </cell>
        </row>
        <row r="67">
          <cell r="A67" t="str">
            <v>089</v>
          </cell>
          <cell r="B67" t="str">
            <v>NEW JERSEY</v>
          </cell>
          <cell r="C67" t="str">
            <v>B</v>
          </cell>
          <cell r="D67" t="str">
            <v>02</v>
          </cell>
          <cell r="E67">
            <v>1817</v>
          </cell>
          <cell r="F67">
            <v>14778593</v>
          </cell>
          <cell r="G67">
            <v>95.49114331723028</v>
          </cell>
          <cell r="H67">
            <v>266</v>
          </cell>
          <cell r="I67">
            <v>7842</v>
          </cell>
          <cell r="J67">
            <v>115631</v>
          </cell>
          <cell r="K67">
            <v>14.745090538128029</v>
          </cell>
        </row>
        <row r="68">
          <cell r="A68" t="str">
            <v>090</v>
          </cell>
          <cell r="B68" t="str">
            <v>NEW MEXICO</v>
          </cell>
          <cell r="C68" t="str">
            <v>B</v>
          </cell>
          <cell r="D68" t="str">
            <v>06</v>
          </cell>
          <cell r="E68">
            <v>520</v>
          </cell>
          <cell r="F68">
            <v>6136206</v>
          </cell>
          <cell r="G68">
            <v>89.58333333333334</v>
          </cell>
          <cell r="H68">
            <v>46</v>
          </cell>
          <cell r="I68">
            <v>1481</v>
          </cell>
          <cell r="J68">
            <v>23967</v>
          </cell>
          <cell r="K68">
            <v>16.182984469952736</v>
          </cell>
        </row>
        <row r="69">
          <cell r="A69" t="str">
            <v>091</v>
          </cell>
          <cell r="B69" t="str">
            <v>NEW YORK</v>
          </cell>
          <cell r="C69" t="str">
            <v>B</v>
          </cell>
          <cell r="D69" t="str">
            <v>02</v>
          </cell>
          <cell r="E69">
            <v>4353</v>
          </cell>
          <cell r="F69">
            <v>28472502</v>
          </cell>
          <cell r="G69">
            <v>99.29453262786596</v>
          </cell>
          <cell r="H69">
            <v>352</v>
          </cell>
          <cell r="I69">
            <v>10711</v>
          </cell>
          <cell r="J69">
            <v>167553</v>
          </cell>
          <cell r="K69">
            <v>15.643077210344506</v>
          </cell>
        </row>
        <row r="70">
          <cell r="A70" t="str">
            <v>092</v>
          </cell>
          <cell r="B70" t="str">
            <v>NORTH CAROLINA</v>
          </cell>
          <cell r="C70" t="str">
            <v>B</v>
          </cell>
          <cell r="D70" t="str">
            <v>04</v>
          </cell>
          <cell r="E70">
            <v>3266</v>
          </cell>
          <cell r="F70">
            <v>16471526</v>
          </cell>
          <cell r="G70">
            <v>94.88677867056245</v>
          </cell>
          <cell r="H70">
            <v>681</v>
          </cell>
          <cell r="I70">
            <v>22789</v>
          </cell>
          <cell r="J70">
            <v>237234</v>
          </cell>
          <cell r="K70">
            <v>10.410022379218043</v>
          </cell>
        </row>
        <row r="71">
          <cell r="A71" t="str">
            <v>097</v>
          </cell>
          <cell r="B71" t="str">
            <v>OREGON</v>
          </cell>
          <cell r="C71" t="str">
            <v>B</v>
          </cell>
          <cell r="D71" t="str">
            <v>10</v>
          </cell>
          <cell r="E71">
            <v>768</v>
          </cell>
          <cell r="F71">
            <v>5185587</v>
          </cell>
          <cell r="G71">
            <v>97.05882352941177</v>
          </cell>
          <cell r="H71">
            <v>87</v>
          </cell>
          <cell r="I71">
            <v>2448</v>
          </cell>
          <cell r="J71">
            <v>33873</v>
          </cell>
          <cell r="K71">
            <v>13.83700980392157</v>
          </cell>
        </row>
        <row r="72">
          <cell r="A72" t="str">
            <v>101</v>
          </cell>
          <cell r="B72" t="str">
            <v>SOUTH CAROLINA</v>
          </cell>
          <cell r="C72" t="str">
            <v>B</v>
          </cell>
          <cell r="D72" t="str">
            <v>04</v>
          </cell>
          <cell r="E72">
            <v>1146</v>
          </cell>
          <cell r="F72">
            <v>5512307</v>
          </cell>
          <cell r="G72">
            <v>100</v>
          </cell>
          <cell r="H72">
            <v>223</v>
          </cell>
          <cell r="I72">
            <v>7582</v>
          </cell>
          <cell r="J72">
            <v>71335</v>
          </cell>
          <cell r="K72">
            <v>9.408467422843577</v>
          </cell>
        </row>
        <row r="73">
          <cell r="A73" t="str">
            <v>102</v>
          </cell>
          <cell r="B73" t="str">
            <v>SOUTH DAKOTA</v>
          </cell>
          <cell r="C73" t="str">
            <v>B</v>
          </cell>
          <cell r="D73" t="str">
            <v>08</v>
          </cell>
          <cell r="E73">
            <v>415</v>
          </cell>
          <cell r="F73">
            <v>2434228</v>
          </cell>
          <cell r="G73">
            <v>86.90476190476191</v>
          </cell>
          <cell r="H73">
            <v>83</v>
          </cell>
          <cell r="I73">
            <v>2852</v>
          </cell>
          <cell r="J73">
            <v>29213</v>
          </cell>
          <cell r="K73">
            <v>10.242987377279102</v>
          </cell>
        </row>
        <row r="74">
          <cell r="A74" t="str">
            <v>104</v>
          </cell>
          <cell r="B74" t="str">
            <v>TEXAS</v>
          </cell>
          <cell r="C74" t="str">
            <v>B</v>
          </cell>
          <cell r="D74" t="str">
            <v>06</v>
          </cell>
          <cell r="E74">
            <v>7020</v>
          </cell>
          <cell r="F74">
            <v>50410188</v>
          </cell>
          <cell r="G74">
            <v>99.69742813918305</v>
          </cell>
          <cell r="H74">
            <v>1185</v>
          </cell>
          <cell r="I74">
            <v>35803</v>
          </cell>
          <cell r="J74">
            <v>381568</v>
          </cell>
          <cell r="K74">
            <v>10.657430941541211</v>
          </cell>
        </row>
        <row r="75">
          <cell r="A75" t="str">
            <v>106</v>
          </cell>
          <cell r="B75" t="str">
            <v>VERMONT</v>
          </cell>
          <cell r="C75" t="str">
            <v>B</v>
          </cell>
          <cell r="D75" t="str">
            <v>01</v>
          </cell>
          <cell r="E75">
            <v>394</v>
          </cell>
          <cell r="F75">
            <v>1556605</v>
          </cell>
          <cell r="G75">
            <v>100</v>
          </cell>
          <cell r="H75">
            <v>61</v>
          </cell>
          <cell r="I75">
            <v>1761</v>
          </cell>
          <cell r="J75">
            <v>24692</v>
          </cell>
          <cell r="K75">
            <v>14.021578648495174</v>
          </cell>
        </row>
        <row r="76">
          <cell r="A76" t="str">
            <v>107</v>
          </cell>
          <cell r="B76" t="str">
            <v>VIRGINIA</v>
          </cell>
          <cell r="C76" t="str">
            <v>B</v>
          </cell>
          <cell r="D76" t="str">
            <v>03</v>
          </cell>
          <cell r="E76">
            <v>1218</v>
          </cell>
          <cell r="F76">
            <v>10472068</v>
          </cell>
          <cell r="G76">
            <v>100</v>
          </cell>
          <cell r="H76">
            <v>126</v>
          </cell>
          <cell r="I76">
            <v>3955</v>
          </cell>
          <cell r="J76">
            <v>53252</v>
          </cell>
          <cell r="K76">
            <v>13.464475347661189</v>
          </cell>
        </row>
        <row r="77">
          <cell r="A77" t="str">
            <v>109</v>
          </cell>
          <cell r="B77" t="str">
            <v>WASHINGTON</v>
          </cell>
          <cell r="C77" t="str">
            <v>B</v>
          </cell>
          <cell r="D77" t="str">
            <v>10</v>
          </cell>
          <cell r="E77">
            <v>1125</v>
          </cell>
          <cell r="F77">
            <v>8696329</v>
          </cell>
          <cell r="G77">
            <v>94.78021978021978</v>
          </cell>
          <cell r="H77">
            <v>122</v>
          </cell>
          <cell r="I77">
            <v>3936</v>
          </cell>
          <cell r="J77">
            <v>58045</v>
          </cell>
          <cell r="K77">
            <v>14.747205284552846</v>
          </cell>
        </row>
        <row r="78">
          <cell r="A78" t="str">
            <v>003</v>
          </cell>
          <cell r="B78" t="str">
            <v>AMERICAN SAMOA</v>
          </cell>
          <cell r="C78" t="str">
            <v>T</v>
          </cell>
          <cell r="D78" t="str">
            <v>09</v>
          </cell>
          <cell r="E78">
            <v>460</v>
          </cell>
          <cell r="F78">
            <v>947350</v>
          </cell>
          <cell r="G78">
            <v>4.651162790697675</v>
          </cell>
          <cell r="H78">
            <v>14</v>
          </cell>
          <cell r="I78">
            <v>550</v>
          </cell>
          <cell r="J78">
            <v>6210</v>
          </cell>
          <cell r="K78">
            <v>11.290909090909091</v>
          </cell>
        </row>
        <row r="79">
          <cell r="A79" t="str">
            <v>013</v>
          </cell>
          <cell r="B79" t="str">
            <v>GUAM</v>
          </cell>
          <cell r="C79" t="str">
            <v>T</v>
          </cell>
          <cell r="D79" t="str">
            <v>09</v>
          </cell>
          <cell r="E79">
            <v>250</v>
          </cell>
          <cell r="F79">
            <v>1723721</v>
          </cell>
          <cell r="G79">
            <v>6.338028169014084</v>
          </cell>
          <cell r="H79">
            <v>16</v>
          </cell>
          <cell r="I79">
            <v>550</v>
          </cell>
          <cell r="J79">
            <v>4692</v>
          </cell>
          <cell r="K79">
            <v>8.530909090909091</v>
          </cell>
        </row>
        <row r="80">
          <cell r="A80" t="str">
            <v>038</v>
          </cell>
          <cell r="B80" t="str">
            <v>NORTHERN MARIANAS</v>
          </cell>
          <cell r="C80" t="str">
            <v>T</v>
          </cell>
          <cell r="D80" t="str">
            <v>09</v>
          </cell>
          <cell r="E80">
            <v>111</v>
          </cell>
          <cell r="F80">
            <v>923116</v>
          </cell>
          <cell r="G80">
            <v>17.72151898734177</v>
          </cell>
          <cell r="H80">
            <v>23</v>
          </cell>
          <cell r="I80">
            <v>884</v>
          </cell>
          <cell r="J80">
            <v>12128</v>
          </cell>
          <cell r="K80">
            <v>13.71945701357466</v>
          </cell>
        </row>
        <row r="81">
          <cell r="A81" t="str">
            <v>052</v>
          </cell>
          <cell r="B81" t="str">
            <v>VIRGIN ISLANDS</v>
          </cell>
          <cell r="C81" t="str">
            <v>T</v>
          </cell>
          <cell r="D81" t="str">
            <v>02</v>
          </cell>
          <cell r="E81">
            <v>814</v>
          </cell>
          <cell r="F81">
            <v>2661501</v>
          </cell>
          <cell r="G81">
            <v>7.6923076923076925</v>
          </cell>
          <cell r="H81">
            <v>26</v>
          </cell>
          <cell r="I81">
            <v>908</v>
          </cell>
          <cell r="J81">
            <v>9350</v>
          </cell>
          <cell r="K81">
            <v>10.297356828193832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7.28125" style="0" customWidth="1"/>
    <col min="4" max="4" width="6.421875" style="0" customWidth="1"/>
    <col min="5" max="5" width="8.28125" style="20" customWidth="1"/>
    <col min="6" max="6" width="12.00390625" style="20" customWidth="1"/>
    <col min="7" max="7" width="8.7109375" style="21" customWidth="1"/>
    <col min="8" max="8" width="9.7109375" style="20" customWidth="1"/>
    <col min="9" max="9" width="7.8515625" style="20" customWidth="1"/>
    <col min="10" max="10" width="9.140625" style="20" customWidth="1"/>
    <col min="11" max="11" width="7.140625" style="0" customWidth="1"/>
    <col min="12" max="13" width="8.8515625" style="17" customWidth="1"/>
    <col min="14" max="15" width="11.421875" style="17" customWidth="1"/>
    <col min="16" max="16" width="9.28125" style="2" customWidth="1"/>
    <col min="17" max="17" width="7.421875" style="2" customWidth="1"/>
    <col min="18" max="16384" width="8.8515625" style="0" customWidth="1"/>
  </cols>
  <sheetData>
    <row r="1" spans="1:17" ht="15">
      <c r="A1" s="22" t="s">
        <v>26</v>
      </c>
      <c r="B1" s="2"/>
      <c r="C1" s="2"/>
      <c r="D1" s="2"/>
      <c r="E1" s="3"/>
      <c r="F1" s="3"/>
      <c r="G1" s="4"/>
      <c r="H1" s="3"/>
      <c r="I1" s="3"/>
      <c r="J1" s="3"/>
      <c r="K1" s="2"/>
      <c r="L1" s="5"/>
      <c r="M1" s="5"/>
      <c r="N1" s="5"/>
      <c r="O1" s="5"/>
      <c r="P1" s="1"/>
      <c r="Q1" s="1"/>
    </row>
    <row r="2" spans="1:17" s="10" customFormat="1" ht="60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9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</row>
    <row r="3" spans="1:17" ht="12">
      <c r="A3" s="11" t="str">
        <f>'[1]qry38'!A2</f>
        <v>001</v>
      </c>
      <c r="B3" s="11" t="str">
        <f>'[1]qry38'!B2</f>
        <v>ALABAMA</v>
      </c>
      <c r="C3" s="11" t="str">
        <f>'[1]qry38'!C2</f>
        <v>C</v>
      </c>
      <c r="D3" s="11" t="str">
        <f>'[1]qry38'!D2</f>
        <v>04</v>
      </c>
      <c r="E3" s="12">
        <f>'[1]qry38'!E2</f>
        <v>41919</v>
      </c>
      <c r="F3" s="12">
        <f>'[1]qry38'!F2</f>
        <v>73902629</v>
      </c>
      <c r="G3" s="13">
        <f>'[1]qry38'!G2</f>
        <v>4.842970355151159</v>
      </c>
      <c r="H3" s="12">
        <f>'[1]qry38'!H2</f>
        <v>7576</v>
      </c>
      <c r="I3" s="12">
        <f>'[1]qry38'!I2</f>
        <v>261040</v>
      </c>
      <c r="J3" s="14">
        <f>'[1]qry38'!J2</f>
        <v>2251492</v>
      </c>
      <c r="K3" s="13">
        <f>'[1]qry38'!K2</f>
        <v>8.62508427827153</v>
      </c>
      <c r="L3" s="15">
        <f>K3-$C$86</f>
        <v>-2.477361060021458</v>
      </c>
      <c r="M3" s="15">
        <f aca="true" t="shared" si="0" ref="M3:M66">K3-$C$87</f>
        <v>-1.7891241406823042</v>
      </c>
      <c r="N3" s="15">
        <f aca="true" t="shared" si="1" ref="N3:N54">K3-$C$93</f>
        <v>-1.636543262344075</v>
      </c>
      <c r="O3" s="15">
        <f>K3-$C$94</f>
        <v>-1.5319037247399834</v>
      </c>
      <c r="P3" s="11">
        <f>RANK(K3,$K$3:$K$82)</f>
        <v>76</v>
      </c>
      <c r="Q3" s="11">
        <f>RANK(K3,$K$3:$K$54)</f>
        <v>49</v>
      </c>
    </row>
    <row r="4" spans="1:17" ht="12">
      <c r="A4" s="11" t="str">
        <f>'[1]qry38'!A3</f>
        <v>002</v>
      </c>
      <c r="B4" s="11" t="str">
        <f>'[1]qry38'!B3</f>
        <v>ALASKA</v>
      </c>
      <c r="C4" s="11" t="str">
        <f>'[1]qry38'!C3</f>
        <v>C</v>
      </c>
      <c r="D4" s="11" t="str">
        <f>'[1]qry38'!D3</f>
        <v>10</v>
      </c>
      <c r="E4" s="12">
        <f>'[1]qry38'!E3</f>
        <v>3512</v>
      </c>
      <c r="F4" s="12">
        <f>'[1]qry38'!F3</f>
        <v>12863920</v>
      </c>
      <c r="G4" s="13">
        <f>'[1]qry38'!G3</f>
        <v>3.2035175879396984</v>
      </c>
      <c r="H4" s="12">
        <f>'[1]qry38'!H3</f>
        <v>508</v>
      </c>
      <c r="I4" s="12">
        <f>'[1]qry38'!I3</f>
        <v>16823</v>
      </c>
      <c r="J4" s="14">
        <f>'[1]qry38'!J3</f>
        <v>220155</v>
      </c>
      <c r="K4" s="13">
        <f>'[1]qry38'!K3</f>
        <v>13.08654817808952</v>
      </c>
      <c r="L4" s="15">
        <f aca="true" t="shared" si="2" ref="L4:L67">K4-$C$86</f>
        <v>1.9841028397965328</v>
      </c>
      <c r="M4" s="15">
        <f t="shared" si="0"/>
        <v>2.6723397591356868</v>
      </c>
      <c r="N4" s="15">
        <f t="shared" si="1"/>
        <v>2.824920637473916</v>
      </c>
      <c r="O4" s="15">
        <f aca="true" t="shared" si="3" ref="O4:O54">K4-$C$94</f>
        <v>2.9295601750780076</v>
      </c>
      <c r="P4" s="11">
        <f aca="true" t="shared" si="4" ref="P4:P67">RANK(K4,$K$3:$K$82)</f>
        <v>15</v>
      </c>
      <c r="Q4" s="11">
        <f aca="true" t="shared" si="5" ref="Q4:Q54">RANK(K4,$K$3:$K$54)</f>
        <v>2</v>
      </c>
    </row>
    <row r="5" spans="1:17" ht="12">
      <c r="A5" s="11" t="str">
        <f>'[1]qry38'!A4</f>
        <v>004</v>
      </c>
      <c r="B5" s="11" t="str">
        <f>'[1]qry38'!B4</f>
        <v>ARIZONA</v>
      </c>
      <c r="C5" s="11" t="str">
        <f>'[1]qry38'!C4</f>
        <v>C</v>
      </c>
      <c r="D5" s="11" t="str">
        <f>'[1]qry38'!D4</f>
        <v>09</v>
      </c>
      <c r="E5" s="12">
        <f>'[1]qry38'!E4</f>
        <v>18419</v>
      </c>
      <c r="F5" s="12">
        <f>'[1]qry38'!F4</f>
        <v>59276602</v>
      </c>
      <c r="G5" s="13">
        <f>'[1]qry38'!G4</f>
        <v>2.340702210663199</v>
      </c>
      <c r="H5" s="12">
        <f>'[1]qry38'!H4</f>
        <v>1761</v>
      </c>
      <c r="I5" s="12">
        <f>'[1]qry38'!I4</f>
        <v>58513</v>
      </c>
      <c r="J5" s="14">
        <f>'[1]qry38'!J4</f>
        <v>587175</v>
      </c>
      <c r="K5" s="13">
        <f>'[1]qry38'!K4</f>
        <v>10.034949498402064</v>
      </c>
      <c r="L5" s="15">
        <f t="shared" si="2"/>
        <v>-1.067495839890924</v>
      </c>
      <c r="M5" s="15">
        <f t="shared" si="0"/>
        <v>-0.37925892055177</v>
      </c>
      <c r="N5" s="15">
        <f t="shared" si="1"/>
        <v>-0.22667804221354082</v>
      </c>
      <c r="O5" s="15">
        <f t="shared" si="3"/>
        <v>-0.1220385046094492</v>
      </c>
      <c r="P5" s="11">
        <f t="shared" si="4"/>
        <v>55</v>
      </c>
      <c r="Q5" s="11">
        <f t="shared" si="5"/>
        <v>30</v>
      </c>
    </row>
    <row r="6" spans="1:17" ht="12">
      <c r="A6" s="11" t="str">
        <f>'[1]qry38'!A5</f>
        <v>005</v>
      </c>
      <c r="B6" s="11" t="str">
        <f>'[1]qry38'!B5</f>
        <v>ARKANSAS</v>
      </c>
      <c r="C6" s="11" t="str">
        <f>'[1]qry38'!C5</f>
        <v>G</v>
      </c>
      <c r="D6" s="11" t="str">
        <f>'[1]qry38'!D5</f>
        <v>06</v>
      </c>
      <c r="E6" s="12">
        <f>'[1]qry38'!E5</f>
        <v>21571</v>
      </c>
      <c r="F6" s="12">
        <f>'[1]qry38'!F5</f>
        <v>42322749</v>
      </c>
      <c r="G6" s="13">
        <f>'[1]qry38'!G5</f>
        <v>0.27972027972027974</v>
      </c>
      <c r="H6" s="12">
        <f>'[1]qry38'!H5</f>
        <v>2344</v>
      </c>
      <c r="I6" s="12">
        <f>'[1]qry38'!I5</f>
        <v>85059</v>
      </c>
      <c r="J6" s="14">
        <f>'[1]qry38'!J5</f>
        <v>811044</v>
      </c>
      <c r="K6" s="13">
        <f>'[1]qry38'!K5</f>
        <v>9.535075653370013</v>
      </c>
      <c r="L6" s="15">
        <f t="shared" si="2"/>
        <v>-1.5673696849229746</v>
      </c>
      <c r="M6" s="15">
        <f t="shared" si="0"/>
        <v>-0.8791327655838206</v>
      </c>
      <c r="N6" s="15">
        <f t="shared" si="1"/>
        <v>-0.7265518872455914</v>
      </c>
      <c r="O6" s="15">
        <f t="shared" si="3"/>
        <v>-0.6219123496414998</v>
      </c>
      <c r="P6" s="11">
        <f t="shared" si="4"/>
        <v>67</v>
      </c>
      <c r="Q6" s="11">
        <f t="shared" si="5"/>
        <v>42</v>
      </c>
    </row>
    <row r="7" spans="1:17" ht="12">
      <c r="A7" s="11" t="str">
        <f>'[1]qry38'!A6</f>
        <v>006</v>
      </c>
      <c r="B7" s="11" t="str">
        <f>'[1]qry38'!B6</f>
        <v>CALIFORNIA</v>
      </c>
      <c r="C7" s="11" t="str">
        <f>'[1]qry38'!C6</f>
        <v>C</v>
      </c>
      <c r="D7" s="11" t="str">
        <f>'[1]qry38'!D6</f>
        <v>09</v>
      </c>
      <c r="E7" s="12">
        <f>'[1]qry38'!E6</f>
        <v>104927</v>
      </c>
      <c r="F7" s="12">
        <f>'[1]qry38'!F6</f>
        <v>320446511</v>
      </c>
      <c r="G7" s="13">
        <f>'[1]qry38'!G6</f>
        <v>6.311743982656254</v>
      </c>
      <c r="H7" s="12">
        <f>'[1]qry38'!H6</f>
        <v>11508</v>
      </c>
      <c r="I7" s="12">
        <f>'[1]qry38'!I6</f>
        <v>371987</v>
      </c>
      <c r="J7" s="14">
        <f>'[1]qry38'!J6</f>
        <v>4109559</v>
      </c>
      <c r="K7" s="13">
        <f>'[1]qry38'!K6</f>
        <v>11.047587684515857</v>
      </c>
      <c r="L7" s="15">
        <f t="shared" si="2"/>
        <v>-0.054857653777130366</v>
      </c>
      <c r="M7" s="15">
        <f t="shared" si="0"/>
        <v>0.6333792655620236</v>
      </c>
      <c r="N7" s="15">
        <f t="shared" si="1"/>
        <v>0.7859601439002528</v>
      </c>
      <c r="O7" s="15">
        <f t="shared" si="3"/>
        <v>0.8905996815043444</v>
      </c>
      <c r="P7" s="11">
        <f t="shared" si="4"/>
        <v>28</v>
      </c>
      <c r="Q7" s="11">
        <f t="shared" si="5"/>
        <v>9</v>
      </c>
    </row>
    <row r="8" spans="1:17" ht="12">
      <c r="A8" s="11" t="str">
        <f>'[1]qry38'!A7</f>
        <v>007</v>
      </c>
      <c r="B8" s="11" t="str">
        <f>'[1]qry38'!B7</f>
        <v>COLORADO</v>
      </c>
      <c r="C8" s="11" t="str">
        <f>'[1]qry38'!C7</f>
        <v>C</v>
      </c>
      <c r="D8" s="11" t="str">
        <f>'[1]qry38'!D7</f>
        <v>08</v>
      </c>
      <c r="E8" s="12">
        <f>'[1]qry38'!E7</f>
        <v>15033</v>
      </c>
      <c r="F8" s="12">
        <f>'[1]qry38'!F7</f>
        <v>35239465</v>
      </c>
      <c r="G8" s="13">
        <f>'[1]qry38'!G7</f>
        <v>5.114514542644373</v>
      </c>
      <c r="H8" s="12">
        <f>'[1]qry38'!H7</f>
        <v>1741</v>
      </c>
      <c r="I8" s="12">
        <f>'[1]qry38'!I7</f>
        <v>53881</v>
      </c>
      <c r="J8" s="14">
        <f>'[1]qry38'!J7</f>
        <v>566333</v>
      </c>
      <c r="K8" s="13">
        <f>'[1]qry38'!K7</f>
        <v>10.5108108609714</v>
      </c>
      <c r="L8" s="15">
        <f t="shared" si="2"/>
        <v>-0.5916344773215876</v>
      </c>
      <c r="M8" s="15">
        <f t="shared" si="0"/>
        <v>0.0966024420175664</v>
      </c>
      <c r="N8" s="15">
        <f t="shared" si="1"/>
        <v>0.2491833203557956</v>
      </c>
      <c r="O8" s="15">
        <f t="shared" si="3"/>
        <v>0.3538228579598872</v>
      </c>
      <c r="P8" s="11">
        <f t="shared" si="4"/>
        <v>38</v>
      </c>
      <c r="Q8" s="11">
        <f t="shared" si="5"/>
        <v>16</v>
      </c>
    </row>
    <row r="9" spans="1:17" ht="12">
      <c r="A9" s="11" t="str">
        <f>'[1]qry38'!A8</f>
        <v>008</v>
      </c>
      <c r="B9" s="11" t="str">
        <f>'[1]qry38'!B8</f>
        <v>CONNECTICUT</v>
      </c>
      <c r="C9" s="11" t="str">
        <f>'[1]qry38'!C8</f>
        <v>G</v>
      </c>
      <c r="D9" s="11" t="str">
        <f>'[1]qry38'!D8</f>
        <v>01</v>
      </c>
      <c r="E9" s="12">
        <f>'[1]qry38'!E8</f>
        <v>7324</v>
      </c>
      <c r="F9" s="12">
        <f>'[1]qry38'!F8</f>
        <v>23108424</v>
      </c>
      <c r="G9" s="13">
        <f>'[1]qry38'!G8</f>
        <v>0.3991403131716303</v>
      </c>
      <c r="H9" s="12">
        <f>'[1]qry38'!H8</f>
        <v>1207</v>
      </c>
      <c r="I9" s="12">
        <f>'[1]qry38'!I8</f>
        <v>37021</v>
      </c>
      <c r="J9" s="14">
        <f>'[1]qry38'!J8</f>
        <v>602497</v>
      </c>
      <c r="K9" s="13">
        <f>'[1]qry38'!K8</f>
        <v>16.274465843710328</v>
      </c>
      <c r="L9" s="15">
        <f t="shared" si="2"/>
        <v>5.17202050541734</v>
      </c>
      <c r="M9" s="15">
        <f t="shared" si="0"/>
        <v>5.860257424756494</v>
      </c>
      <c r="N9" s="15">
        <f t="shared" si="1"/>
        <v>6.012838303094723</v>
      </c>
      <c r="O9" s="15">
        <f t="shared" si="3"/>
        <v>6.117477840698815</v>
      </c>
      <c r="P9" s="11">
        <f t="shared" si="4"/>
        <v>2</v>
      </c>
      <c r="Q9" s="11">
        <f t="shared" si="5"/>
        <v>1</v>
      </c>
    </row>
    <row r="10" spans="1:17" ht="12">
      <c r="A10" s="11" t="str">
        <f>'[1]qry38'!A9</f>
        <v>009</v>
      </c>
      <c r="B10" s="11" t="str">
        <f>'[1]qry38'!B9</f>
        <v>DELAWARE</v>
      </c>
      <c r="C10" s="11" t="str">
        <f>'[1]qry38'!C9</f>
        <v>G</v>
      </c>
      <c r="D10" s="11" t="str">
        <f>'[1]qry38'!D9</f>
        <v>03</v>
      </c>
      <c r="E10" s="12">
        <f>'[1]qry38'!E9</f>
        <v>4231</v>
      </c>
      <c r="F10" s="12">
        <f>'[1]qry38'!F9</f>
        <v>9618406</v>
      </c>
      <c r="G10" s="13">
        <f>'[1]qry38'!G9</f>
        <v>0.43383947939262474</v>
      </c>
      <c r="H10" s="12">
        <f>'[1]qry38'!H9</f>
        <v>828</v>
      </c>
      <c r="I10" s="12">
        <f>'[1]qry38'!I9</f>
        <v>27063</v>
      </c>
      <c r="J10" s="14">
        <f>'[1]qry38'!J9</f>
        <v>260637</v>
      </c>
      <c r="K10" s="13">
        <f>'[1]qry38'!K9</f>
        <v>9.630750471122935</v>
      </c>
      <c r="L10" s="15">
        <f t="shared" si="2"/>
        <v>-1.4716948671700525</v>
      </c>
      <c r="M10" s="15">
        <f t="shared" si="0"/>
        <v>-0.7834579478308985</v>
      </c>
      <c r="N10" s="15">
        <f t="shared" si="1"/>
        <v>-0.6308770694926693</v>
      </c>
      <c r="O10" s="15">
        <f t="shared" si="3"/>
        <v>-0.5262375318885777</v>
      </c>
      <c r="P10" s="11">
        <f t="shared" si="4"/>
        <v>63</v>
      </c>
      <c r="Q10" s="11">
        <f t="shared" si="5"/>
        <v>38</v>
      </c>
    </row>
    <row r="11" spans="1:17" ht="12">
      <c r="A11" s="11" t="str">
        <f>'[1]qry38'!A10</f>
        <v>010</v>
      </c>
      <c r="B11" s="11" t="str">
        <f>'[1]qry38'!B10</f>
        <v>DISTRICT OF COLUMBIA</v>
      </c>
      <c r="C11" s="11" t="str">
        <f>'[1]qry38'!C10</f>
        <v>C</v>
      </c>
      <c r="D11" s="11" t="str">
        <f>'[1]qry38'!D10</f>
        <v>03</v>
      </c>
      <c r="E11" s="12">
        <f>'[1]qry38'!E10</f>
        <v>5365</v>
      </c>
      <c r="F11" s="12">
        <f>'[1]qry38'!F10</f>
        <v>22483756</v>
      </c>
      <c r="G11" s="13">
        <f>'[1]qry38'!G10</f>
        <v>2.406738868832732</v>
      </c>
      <c r="H11" s="12">
        <f>'[1]qry38'!H10</f>
        <v>732</v>
      </c>
      <c r="I11" s="12">
        <f>'[1]qry38'!I10</f>
        <v>27950</v>
      </c>
      <c r="J11" s="14">
        <f>'[1]qry38'!J10</f>
        <v>316938</v>
      </c>
      <c r="K11" s="13">
        <f>'[1]qry38'!K10</f>
        <v>11.339463327370304</v>
      </c>
      <c r="L11" s="15">
        <f t="shared" si="2"/>
        <v>0.23701798907731586</v>
      </c>
      <c r="M11" s="15">
        <f t="shared" si="0"/>
        <v>0.9252549084164698</v>
      </c>
      <c r="N11" s="15">
        <f t="shared" si="1"/>
        <v>1.077835786754699</v>
      </c>
      <c r="O11" s="15">
        <f t="shared" si="3"/>
        <v>1.1824753243587907</v>
      </c>
      <c r="P11" s="11">
        <f t="shared" si="4"/>
        <v>24</v>
      </c>
      <c r="Q11" s="11">
        <f t="shared" si="5"/>
        <v>7</v>
      </c>
    </row>
    <row r="12" spans="1:17" ht="12">
      <c r="A12" s="11" t="str">
        <f>'[1]qry38'!A11</f>
        <v>011</v>
      </c>
      <c r="B12" s="11" t="str">
        <f>'[1]qry38'!B11</f>
        <v>FLORIDA</v>
      </c>
      <c r="C12" s="11" t="str">
        <f>'[1]qry38'!C11</f>
        <v>G</v>
      </c>
      <c r="D12" s="11" t="str">
        <f>'[1]qry38'!D11</f>
        <v>04</v>
      </c>
      <c r="E12" s="12">
        <f>'[1]qry38'!E11</f>
        <v>56039</v>
      </c>
      <c r="F12" s="12">
        <f>'[1]qry38'!F11</f>
        <v>145326161</v>
      </c>
      <c r="G12" s="13">
        <f>'[1]qry38'!G11</f>
        <v>1.1855273287143957</v>
      </c>
      <c r="H12" s="12">
        <f>'[1]qry38'!H11</f>
        <v>9736</v>
      </c>
      <c r="I12" s="12">
        <f>'[1]qry38'!I11</f>
        <v>331432</v>
      </c>
      <c r="J12" s="14">
        <f>'[1]qry38'!J11</f>
        <v>3393870</v>
      </c>
      <c r="K12" s="13">
        <f>'[1]qry38'!K11</f>
        <v>10.240019068768254</v>
      </c>
      <c r="L12" s="15">
        <f t="shared" si="2"/>
        <v>-0.8624262695247342</v>
      </c>
      <c r="M12" s="15">
        <f t="shared" si="0"/>
        <v>-0.17418935018558024</v>
      </c>
      <c r="N12" s="15">
        <f t="shared" si="1"/>
        <v>-0.02160847184735104</v>
      </c>
      <c r="O12" s="15">
        <f t="shared" si="3"/>
        <v>0.08303106575674057</v>
      </c>
      <c r="P12" s="11">
        <f t="shared" si="4"/>
        <v>47</v>
      </c>
      <c r="Q12" s="11">
        <f t="shared" si="5"/>
        <v>22</v>
      </c>
    </row>
    <row r="13" spans="1:17" ht="12">
      <c r="A13" s="11" t="str">
        <f>'[1]qry38'!A12</f>
        <v>012</v>
      </c>
      <c r="B13" s="11" t="str">
        <f>'[1]qry38'!B12</f>
        <v>GEORGIA</v>
      </c>
      <c r="C13" s="11" t="str">
        <f>'[1]qry38'!C12</f>
        <v>C</v>
      </c>
      <c r="D13" s="11" t="str">
        <f>'[1]qry38'!D12</f>
        <v>04</v>
      </c>
      <c r="E13" s="12">
        <f>'[1]qry38'!E12</f>
        <v>31397</v>
      </c>
      <c r="F13" s="12">
        <f>'[1]qry38'!F12</f>
        <v>96365002</v>
      </c>
      <c r="G13" s="13">
        <f>'[1]qry38'!G12</f>
        <v>4.672897196261682</v>
      </c>
      <c r="H13" s="12">
        <f>'[1]qry38'!H12</f>
        <v>4388</v>
      </c>
      <c r="I13" s="12">
        <f>'[1]qry38'!I12</f>
        <v>150142</v>
      </c>
      <c r="J13" s="14">
        <f>'[1]qry38'!J12</f>
        <v>1276411</v>
      </c>
      <c r="K13" s="13">
        <f>'[1]qry38'!K12</f>
        <v>8.501358713750982</v>
      </c>
      <c r="L13" s="15">
        <f t="shared" si="2"/>
        <v>-2.601086624542006</v>
      </c>
      <c r="M13" s="15">
        <f t="shared" si="0"/>
        <v>-1.9128497052028521</v>
      </c>
      <c r="N13" s="15">
        <f t="shared" si="1"/>
        <v>-1.760268826864623</v>
      </c>
      <c r="O13" s="15">
        <f t="shared" si="3"/>
        <v>-1.6556292892605313</v>
      </c>
      <c r="P13" s="11">
        <f t="shared" si="4"/>
        <v>78</v>
      </c>
      <c r="Q13" s="11">
        <f t="shared" si="5"/>
        <v>50</v>
      </c>
    </row>
    <row r="14" spans="1:17" ht="12">
      <c r="A14" s="11" t="str">
        <f>'[1]qry38'!A13</f>
        <v>014</v>
      </c>
      <c r="B14" s="11" t="str">
        <f>'[1]qry38'!B13</f>
        <v>HAWAII</v>
      </c>
      <c r="C14" s="11" t="str">
        <f>'[1]qry38'!C13</f>
        <v>C</v>
      </c>
      <c r="D14" s="11" t="str">
        <f>'[1]qry38'!D13</f>
        <v>09</v>
      </c>
      <c r="E14" s="12">
        <f>'[1]qry38'!E13</f>
        <v>6665</v>
      </c>
      <c r="F14" s="12">
        <f>'[1]qry38'!F13</f>
        <v>12871498</v>
      </c>
      <c r="G14" s="13">
        <f>'[1]qry38'!G13</f>
        <v>3.078501795792714</v>
      </c>
      <c r="H14" s="12">
        <f>'[1]qry38'!H13</f>
        <v>679</v>
      </c>
      <c r="I14" s="12">
        <f>'[1]qry38'!I13</f>
        <v>21345</v>
      </c>
      <c r="J14" s="14">
        <f>'[1]qry38'!J13</f>
        <v>220217</v>
      </c>
      <c r="K14" s="13">
        <f>'[1]qry38'!K13</f>
        <v>10.317029749355822</v>
      </c>
      <c r="L14" s="15">
        <f t="shared" si="2"/>
        <v>-0.7854155889371661</v>
      </c>
      <c r="M14" s="15">
        <f t="shared" si="0"/>
        <v>-0.09717866959801214</v>
      </c>
      <c r="N14" s="15">
        <f t="shared" si="1"/>
        <v>0.05540220874021706</v>
      </c>
      <c r="O14" s="15">
        <f t="shared" si="3"/>
        <v>0.16004174634430868</v>
      </c>
      <c r="P14" s="11">
        <f t="shared" si="4"/>
        <v>44</v>
      </c>
      <c r="Q14" s="11">
        <f t="shared" si="5"/>
        <v>21</v>
      </c>
    </row>
    <row r="15" spans="1:17" ht="12">
      <c r="A15" s="11" t="str">
        <f>'[1]qry38'!A14</f>
        <v>015</v>
      </c>
      <c r="B15" s="11" t="str">
        <f>'[1]qry38'!B14</f>
        <v>IDAHO</v>
      </c>
      <c r="C15" s="11" t="str">
        <f>'[1]qry38'!C14</f>
        <v>G</v>
      </c>
      <c r="D15" s="11" t="str">
        <f>'[1]qry38'!D14</f>
        <v>10</v>
      </c>
      <c r="E15" s="12">
        <f>'[1]qry38'!E14</f>
        <v>11924</v>
      </c>
      <c r="F15" s="12">
        <f>'[1]qry38'!F14</f>
        <v>17001383</v>
      </c>
      <c r="G15" s="13">
        <f>'[1]qry38'!G14</f>
        <v>0.7125890736342043</v>
      </c>
      <c r="H15" s="12">
        <f>'[1]qry38'!H14</f>
        <v>1902</v>
      </c>
      <c r="I15" s="12">
        <f>'[1]qry38'!I14</f>
        <v>60794</v>
      </c>
      <c r="J15" s="14">
        <f>'[1]qry38'!J14</f>
        <v>579393</v>
      </c>
      <c r="K15" s="13">
        <f>'[1]qry38'!K14</f>
        <v>9.5304306346021</v>
      </c>
      <c r="L15" s="15">
        <f t="shared" si="2"/>
        <v>-1.572014703690888</v>
      </c>
      <c r="M15" s="15">
        <f t="shared" si="0"/>
        <v>-0.883777784351734</v>
      </c>
      <c r="N15" s="15">
        <f t="shared" si="1"/>
        <v>-0.7311969060135048</v>
      </c>
      <c r="O15" s="15">
        <f t="shared" si="3"/>
        <v>-0.6265573684094132</v>
      </c>
      <c r="P15" s="11">
        <f t="shared" si="4"/>
        <v>69</v>
      </c>
      <c r="Q15" s="11">
        <f t="shared" si="5"/>
        <v>44</v>
      </c>
    </row>
    <row r="16" spans="1:17" ht="12">
      <c r="A16" s="11" t="str">
        <f>'[1]qry38'!A15</f>
        <v>016</v>
      </c>
      <c r="B16" s="11" t="str">
        <f>'[1]qry38'!B15</f>
        <v>ILLINOIS</v>
      </c>
      <c r="C16" s="11" t="str">
        <f>'[1]qry38'!C15</f>
        <v>C</v>
      </c>
      <c r="D16" s="11" t="str">
        <f>'[1]qry38'!D15</f>
        <v>05</v>
      </c>
      <c r="E16" s="12">
        <f>'[1]qry38'!E15</f>
        <v>41879</v>
      </c>
      <c r="F16" s="12">
        <f>'[1]qry38'!F15</f>
        <v>126653362</v>
      </c>
      <c r="G16" s="13">
        <f>'[1]qry38'!G15</f>
        <v>6.1561876771281625</v>
      </c>
      <c r="H16" s="12">
        <f>'[1]qry38'!H15</f>
        <v>5533</v>
      </c>
      <c r="I16" s="12">
        <f>'[1]qry38'!I15</f>
        <v>164724</v>
      </c>
      <c r="J16" s="14">
        <f>'[1]qry38'!J15</f>
        <v>1571752</v>
      </c>
      <c r="K16" s="13">
        <f>'[1]qry38'!K15</f>
        <v>9.541730409654939</v>
      </c>
      <c r="L16" s="15">
        <f t="shared" si="2"/>
        <v>-1.560714928638049</v>
      </c>
      <c r="M16" s="15">
        <f t="shared" si="0"/>
        <v>-0.8724780092988951</v>
      </c>
      <c r="N16" s="15">
        <f t="shared" si="1"/>
        <v>-0.7198971309606659</v>
      </c>
      <c r="O16" s="15">
        <f t="shared" si="3"/>
        <v>-0.6152575933565743</v>
      </c>
      <c r="P16" s="11">
        <f t="shared" si="4"/>
        <v>65</v>
      </c>
      <c r="Q16" s="11">
        <f t="shared" si="5"/>
        <v>40</v>
      </c>
    </row>
    <row r="17" spans="1:17" ht="12">
      <c r="A17" s="11" t="str">
        <f>'[1]qry38'!A16</f>
        <v>017</v>
      </c>
      <c r="B17" s="11" t="str">
        <f>'[1]qry38'!B16</f>
        <v>INDIANA</v>
      </c>
      <c r="C17" s="11" t="str">
        <f>'[1]qry38'!C16</f>
        <v>C</v>
      </c>
      <c r="D17" s="11" t="str">
        <f>'[1]qry38'!D16</f>
        <v>05</v>
      </c>
      <c r="E17" s="12">
        <f>'[1]qry38'!E16</f>
        <v>30873</v>
      </c>
      <c r="F17" s="12">
        <f>'[1]qry38'!F16</f>
        <v>78857849</v>
      </c>
      <c r="G17" s="13">
        <f>'[1]qry38'!G16</f>
        <v>4.839675540312483</v>
      </c>
      <c r="H17" s="12">
        <f>'[1]qry38'!H16</f>
        <v>5699</v>
      </c>
      <c r="I17" s="12">
        <f>'[1]qry38'!I16</f>
        <v>181106</v>
      </c>
      <c r="J17" s="14">
        <f>'[1]qry38'!J16</f>
        <v>2187738</v>
      </c>
      <c r="K17" s="13">
        <f>'[1]qry38'!K16</f>
        <v>12.079875873797665</v>
      </c>
      <c r="L17" s="15">
        <f t="shared" si="2"/>
        <v>0.9774305355046771</v>
      </c>
      <c r="M17" s="15">
        <f t="shared" si="0"/>
        <v>1.665667454843831</v>
      </c>
      <c r="N17" s="15">
        <f t="shared" si="1"/>
        <v>1.8182483331820603</v>
      </c>
      <c r="O17" s="15">
        <f t="shared" si="3"/>
        <v>1.9228878707861519</v>
      </c>
      <c r="P17" s="11">
        <f t="shared" si="4"/>
        <v>19</v>
      </c>
      <c r="Q17" s="11">
        <f t="shared" si="5"/>
        <v>3</v>
      </c>
    </row>
    <row r="18" spans="1:17" ht="12">
      <c r="A18" s="11" t="str">
        <f>'[1]qry38'!A17</f>
        <v>018</v>
      </c>
      <c r="B18" s="11" t="str">
        <f>'[1]qry38'!B17</f>
        <v>IOWA</v>
      </c>
      <c r="C18" s="11" t="str">
        <f>'[1]qry38'!C17</f>
        <v>G</v>
      </c>
      <c r="D18" s="11" t="str">
        <f>'[1]qry38'!D17</f>
        <v>07</v>
      </c>
      <c r="E18" s="12">
        <f>'[1]qry38'!E17</f>
        <v>22739</v>
      </c>
      <c r="F18" s="12">
        <f>'[1]qry38'!F17</f>
        <v>35162446</v>
      </c>
      <c r="G18" s="13">
        <f>'[1]qry38'!G17</f>
        <v>0.41025641025641024</v>
      </c>
      <c r="H18" s="12">
        <f>'[1]qry38'!H17</f>
        <v>2079</v>
      </c>
      <c r="I18" s="12">
        <f>'[1]qry38'!I17</f>
        <v>65665</v>
      </c>
      <c r="J18" s="14">
        <f>'[1]qry38'!J17</f>
        <v>667817</v>
      </c>
      <c r="K18" s="13">
        <f>'[1]qry38'!K17</f>
        <v>10.17006015381101</v>
      </c>
      <c r="L18" s="15">
        <f t="shared" si="2"/>
        <v>-0.9323851844819782</v>
      </c>
      <c r="M18" s="15">
        <f t="shared" si="0"/>
        <v>-0.24414826514282417</v>
      </c>
      <c r="N18" s="15">
        <f t="shared" si="1"/>
        <v>-0.09156738680459497</v>
      </c>
      <c r="O18" s="15">
        <f t="shared" si="3"/>
        <v>0.01307215079949664</v>
      </c>
      <c r="P18" s="11">
        <f t="shared" si="4"/>
        <v>51</v>
      </c>
      <c r="Q18" s="11">
        <f t="shared" si="5"/>
        <v>26</v>
      </c>
    </row>
    <row r="19" spans="1:17" ht="12">
      <c r="A19" s="11" t="str">
        <f>'[1]qry38'!A18</f>
        <v>019</v>
      </c>
      <c r="B19" s="11" t="str">
        <f>'[1]qry38'!B18</f>
        <v>KANSAS</v>
      </c>
      <c r="C19" s="11" t="str">
        <f>'[1]qry38'!C18</f>
        <v>C</v>
      </c>
      <c r="D19" s="11" t="str">
        <f>'[1]qry38'!D18</f>
        <v>07</v>
      </c>
      <c r="E19" s="12">
        <f>'[1]qry38'!E18</f>
        <v>12292</v>
      </c>
      <c r="F19" s="12">
        <f>'[1]qry38'!F18</f>
        <v>37023370</v>
      </c>
      <c r="G19" s="13">
        <f>'[1]qry38'!G18</f>
        <v>3.8263036127424805</v>
      </c>
      <c r="H19" s="12">
        <f>'[1]qry38'!H18</f>
        <v>1711</v>
      </c>
      <c r="I19" s="12">
        <f>'[1]qry38'!I18</f>
        <v>52150</v>
      </c>
      <c r="J19" s="14">
        <f>'[1]qry38'!J18</f>
        <v>457770</v>
      </c>
      <c r="K19" s="13">
        <f>'[1]qry38'!K18</f>
        <v>8.777948226270373</v>
      </c>
      <c r="L19" s="15">
        <f t="shared" si="2"/>
        <v>-2.3244971120226143</v>
      </c>
      <c r="M19" s="15">
        <f t="shared" si="0"/>
        <v>-1.6362601926834603</v>
      </c>
      <c r="N19" s="15">
        <f t="shared" si="1"/>
        <v>-1.4836793143452311</v>
      </c>
      <c r="O19" s="15">
        <f t="shared" si="3"/>
        <v>-1.3790397767411395</v>
      </c>
      <c r="P19" s="11">
        <f t="shared" si="4"/>
        <v>75</v>
      </c>
      <c r="Q19" s="11">
        <f t="shared" si="5"/>
        <v>48</v>
      </c>
    </row>
    <row r="20" spans="1:17" ht="12">
      <c r="A20" s="11" t="str">
        <f>'[1]qry38'!A19</f>
        <v>020</v>
      </c>
      <c r="B20" s="11" t="str">
        <f>'[1]qry38'!B19</f>
        <v>KENTUCKY</v>
      </c>
      <c r="C20" s="11" t="str">
        <f>'[1]qry38'!C19</f>
        <v>G</v>
      </c>
      <c r="D20" s="11" t="str">
        <f>'[1]qry38'!D19</f>
        <v>04</v>
      </c>
      <c r="E20" s="12">
        <f>'[1]qry38'!E19</f>
        <v>35630</v>
      </c>
      <c r="F20" s="12">
        <f>'[1]qry38'!F19</f>
        <v>56954136</v>
      </c>
      <c r="G20" s="13">
        <f>'[1]qry38'!G19</f>
        <v>0.12059998492500187</v>
      </c>
      <c r="H20" s="12">
        <f>'[1]qry38'!H19</f>
        <v>4877</v>
      </c>
      <c r="I20" s="12">
        <f>'[1]qry38'!I19</f>
        <v>168253</v>
      </c>
      <c r="J20" s="14">
        <f>'[1]qry38'!J19</f>
        <v>1808992</v>
      </c>
      <c r="K20" s="13">
        <f>'[1]qry38'!K19</f>
        <v>10.751618098934342</v>
      </c>
      <c r="L20" s="15">
        <f t="shared" si="2"/>
        <v>-0.35082723935864557</v>
      </c>
      <c r="M20" s="15">
        <f t="shared" si="0"/>
        <v>0.3374096799805084</v>
      </c>
      <c r="N20" s="15">
        <f t="shared" si="1"/>
        <v>0.4899905583187376</v>
      </c>
      <c r="O20" s="15">
        <f t="shared" si="3"/>
        <v>0.5946300959228292</v>
      </c>
      <c r="P20" s="11">
        <f t="shared" si="4"/>
        <v>29</v>
      </c>
      <c r="Q20" s="11">
        <f t="shared" si="5"/>
        <v>10</v>
      </c>
    </row>
    <row r="21" spans="1:17" ht="12">
      <c r="A21" s="11" t="str">
        <f>'[1]qry38'!A20</f>
        <v>021</v>
      </c>
      <c r="B21" s="11" t="str">
        <f>'[1]qry38'!B20</f>
        <v>LOUISIANA</v>
      </c>
      <c r="C21" s="11" t="str">
        <f>'[1]qry38'!C20</f>
        <v>C</v>
      </c>
      <c r="D21" s="11" t="str">
        <f>'[1]qry38'!D20</f>
        <v>06</v>
      </c>
      <c r="E21" s="12">
        <f>'[1]qry38'!E20</f>
        <v>20799</v>
      </c>
      <c r="F21" s="12">
        <f>'[1]qry38'!F20</f>
        <v>57212297</v>
      </c>
      <c r="G21" s="13">
        <f>'[1]qry38'!G20</f>
        <v>3.57847280924204</v>
      </c>
      <c r="H21" s="12">
        <f>'[1]qry38'!H20</f>
        <v>1691</v>
      </c>
      <c r="I21" s="12">
        <f>'[1]qry38'!I20</f>
        <v>60785</v>
      </c>
      <c r="J21" s="14">
        <f>'[1]qry38'!J20</f>
        <v>688366</v>
      </c>
      <c r="K21" s="13">
        <f>'[1]qry38'!K20</f>
        <v>11.324603109319733</v>
      </c>
      <c r="L21" s="15">
        <f t="shared" si="2"/>
        <v>0.22215777102674572</v>
      </c>
      <c r="M21" s="15">
        <f t="shared" si="0"/>
        <v>0.9103946903658997</v>
      </c>
      <c r="N21" s="15">
        <f t="shared" si="1"/>
        <v>1.062975568704129</v>
      </c>
      <c r="O21" s="15">
        <f t="shared" si="3"/>
        <v>1.1676151063082205</v>
      </c>
      <c r="P21" s="11">
        <f t="shared" si="4"/>
        <v>25</v>
      </c>
      <c r="Q21" s="11">
        <f t="shared" si="5"/>
        <v>8</v>
      </c>
    </row>
    <row r="22" spans="1:17" ht="12">
      <c r="A22" s="11" t="str">
        <f>'[1]qry38'!A21</f>
        <v>022</v>
      </c>
      <c r="B22" s="11" t="str">
        <f>'[1]qry38'!B21</f>
        <v>MAINE</v>
      </c>
      <c r="C22" s="11" t="str">
        <f>'[1]qry38'!C21</f>
        <v>G</v>
      </c>
      <c r="D22" s="11" t="str">
        <f>'[1]qry38'!D21</f>
        <v>01</v>
      </c>
      <c r="E22" s="12">
        <f>'[1]qry38'!E21</f>
        <v>9869</v>
      </c>
      <c r="F22" s="12">
        <f>'[1]qry38'!F21</f>
        <v>15037143</v>
      </c>
      <c r="G22" s="13">
        <f>'[1]qry38'!G21</f>
        <v>0.24587284861257463</v>
      </c>
      <c r="H22" s="12">
        <f>'[1]qry38'!H21</f>
        <v>633</v>
      </c>
      <c r="I22" s="12">
        <f>'[1]qry38'!I21</f>
        <v>17427</v>
      </c>
      <c r="J22" s="14">
        <f>'[1]qry38'!J21</f>
        <v>177550</v>
      </c>
      <c r="K22" s="13">
        <f>'[1]qry38'!K21</f>
        <v>10.188213691398404</v>
      </c>
      <c r="L22" s="15">
        <f t="shared" si="2"/>
        <v>-0.9142316468945832</v>
      </c>
      <c r="M22" s="15">
        <f t="shared" si="0"/>
        <v>-0.22599472755542926</v>
      </c>
      <c r="N22" s="15">
        <f t="shared" si="1"/>
        <v>-0.07341384921720007</v>
      </c>
      <c r="O22" s="15">
        <f t="shared" si="3"/>
        <v>0.031225688386891548</v>
      </c>
      <c r="P22" s="11">
        <f t="shared" si="4"/>
        <v>49</v>
      </c>
      <c r="Q22" s="11">
        <f t="shared" si="5"/>
        <v>24</v>
      </c>
    </row>
    <row r="23" spans="1:17" ht="12">
      <c r="A23" s="11" t="str">
        <f>'[1]qry38'!A22</f>
        <v>023</v>
      </c>
      <c r="B23" s="11" t="str">
        <f>'[1]qry38'!B22</f>
        <v>MARYLAND</v>
      </c>
      <c r="C23" s="11" t="str">
        <f>'[1]qry38'!C22</f>
        <v>C</v>
      </c>
      <c r="D23" s="11" t="str">
        <f>'[1]qry38'!D22</f>
        <v>03</v>
      </c>
      <c r="E23" s="12">
        <f>'[1]qry38'!E22</f>
        <v>21531</v>
      </c>
      <c r="F23" s="12">
        <f>'[1]qry38'!F22</f>
        <v>52608730</v>
      </c>
      <c r="G23" s="13">
        <f>'[1]qry38'!G22</f>
        <v>3.8608354237103284</v>
      </c>
      <c r="H23" s="12">
        <f>'[1]qry38'!H22</f>
        <v>2901</v>
      </c>
      <c r="I23" s="12">
        <f>'[1]qry38'!I22</f>
        <v>91304</v>
      </c>
      <c r="J23" s="14">
        <f>'[1]qry38'!J22</f>
        <v>910564</v>
      </c>
      <c r="K23" s="13">
        <f>'[1]qry38'!K22</f>
        <v>9.972881801454482</v>
      </c>
      <c r="L23" s="15">
        <f t="shared" si="2"/>
        <v>-1.1295635368385053</v>
      </c>
      <c r="M23" s="15">
        <f t="shared" si="0"/>
        <v>-0.4413266174993513</v>
      </c>
      <c r="N23" s="15">
        <f t="shared" si="1"/>
        <v>-0.2887457391611221</v>
      </c>
      <c r="O23" s="15">
        <f t="shared" si="3"/>
        <v>-0.1841062015570305</v>
      </c>
      <c r="P23" s="11">
        <f t="shared" si="4"/>
        <v>57</v>
      </c>
      <c r="Q23" s="11">
        <f t="shared" si="5"/>
        <v>32</v>
      </c>
    </row>
    <row r="24" spans="1:17" ht="12">
      <c r="A24" s="11" t="str">
        <f>'[1]qry38'!A23</f>
        <v>024</v>
      </c>
      <c r="B24" s="11" t="str">
        <f>'[1]qry38'!B23</f>
        <v>MASSACHUSETTS</v>
      </c>
      <c r="C24" s="11" t="str">
        <f>'[1]qry38'!C23</f>
        <v>G</v>
      </c>
      <c r="D24" s="11" t="str">
        <f>'[1]qry38'!D23</f>
        <v>01</v>
      </c>
      <c r="E24" s="12">
        <f>'[1]qry38'!E23</f>
        <v>32263</v>
      </c>
      <c r="F24" s="12">
        <f>'[1]qry38'!F23</f>
        <v>55150447</v>
      </c>
      <c r="G24" s="13">
        <f>'[1]qry38'!G23</f>
        <v>0.580905087604235</v>
      </c>
      <c r="H24" s="12">
        <f>'[1]qry38'!H23</f>
        <v>3312</v>
      </c>
      <c r="I24" s="12">
        <f>'[1]qry38'!I23</f>
        <v>94158</v>
      </c>
      <c r="J24" s="14">
        <f>'[1]qry38'!J23</f>
        <v>1101729</v>
      </c>
      <c r="K24" s="13">
        <f>'[1]qry38'!K23</f>
        <v>11.70085388389728</v>
      </c>
      <c r="L24" s="15">
        <f t="shared" si="2"/>
        <v>0.5984085456042916</v>
      </c>
      <c r="M24" s="15">
        <f t="shared" si="0"/>
        <v>1.2866454649434456</v>
      </c>
      <c r="N24" s="15">
        <f t="shared" si="1"/>
        <v>1.4392263432816748</v>
      </c>
      <c r="O24" s="15">
        <f t="shared" si="3"/>
        <v>1.5438658808857664</v>
      </c>
      <c r="P24" s="11">
        <f t="shared" si="4"/>
        <v>21</v>
      </c>
      <c r="Q24" s="11">
        <f t="shared" si="5"/>
        <v>4</v>
      </c>
    </row>
    <row r="25" spans="1:17" ht="12">
      <c r="A25" s="11" t="str">
        <f>'[1]qry38'!A24</f>
        <v>025</v>
      </c>
      <c r="B25" s="11" t="str">
        <f>'[1]qry38'!B24</f>
        <v>MICHIGAN</v>
      </c>
      <c r="C25" s="11" t="str">
        <f>'[1]qry38'!C24</f>
        <v>G</v>
      </c>
      <c r="D25" s="11" t="str">
        <f>'[1]qry38'!D24</f>
        <v>05</v>
      </c>
      <c r="E25" s="12">
        <f>'[1]qry38'!E24</f>
        <v>40244</v>
      </c>
      <c r="F25" s="12">
        <f>'[1]qry38'!F24</f>
        <v>98407271</v>
      </c>
      <c r="G25" s="13">
        <f>'[1]qry38'!G24</f>
        <v>0.8098443416070676</v>
      </c>
      <c r="H25" s="12">
        <f>'[1]qry38'!H24</f>
        <v>7418</v>
      </c>
      <c r="I25" s="12">
        <f>'[1]qry38'!I24</f>
        <v>238943</v>
      </c>
      <c r="J25" s="14">
        <f>'[1]qry38'!J24</f>
        <v>2763915</v>
      </c>
      <c r="K25" s="13">
        <f>'[1]qry38'!K24</f>
        <v>11.56725662605726</v>
      </c>
      <c r="L25" s="15">
        <f t="shared" si="2"/>
        <v>0.46481128776427205</v>
      </c>
      <c r="M25" s="15">
        <f t="shared" si="0"/>
        <v>1.153048207103426</v>
      </c>
      <c r="N25" s="15">
        <f t="shared" si="1"/>
        <v>1.3056290854416552</v>
      </c>
      <c r="O25" s="15">
        <f t="shared" si="3"/>
        <v>1.4102686230457468</v>
      </c>
      <c r="P25" s="11">
        <f t="shared" si="4"/>
        <v>22</v>
      </c>
      <c r="Q25" s="11">
        <f t="shared" si="5"/>
        <v>5</v>
      </c>
    </row>
    <row r="26" spans="1:17" ht="12">
      <c r="A26" s="11" t="str">
        <f>'[1]qry38'!A25</f>
        <v>026</v>
      </c>
      <c r="B26" s="11" t="str">
        <f>'[1]qry38'!B25</f>
        <v>MINNESOTA</v>
      </c>
      <c r="C26" s="11" t="str">
        <f>'[1]qry38'!C25</f>
        <v>G</v>
      </c>
      <c r="D26" s="11" t="str">
        <f>'[1]qry38'!D25</f>
        <v>05</v>
      </c>
      <c r="E26" s="12">
        <f>'[1]qry38'!E25</f>
        <v>24695</v>
      </c>
      <c r="F26" s="12">
        <f>'[1]qry38'!F25</f>
        <v>41857561</v>
      </c>
      <c r="G26" s="13">
        <f>'[1]qry38'!G25</f>
        <v>0.19945602901178605</v>
      </c>
      <c r="H26" s="12">
        <f>'[1]qry38'!H25</f>
        <v>2133</v>
      </c>
      <c r="I26" s="12">
        <f>'[1]qry38'!I25</f>
        <v>62698</v>
      </c>
      <c r="J26" s="14">
        <f>'[1]qry38'!J25</f>
        <v>665908</v>
      </c>
      <c r="K26" s="13">
        <f>'[1]qry38'!K25</f>
        <v>10.620881048837283</v>
      </c>
      <c r="L26" s="15">
        <f t="shared" si="2"/>
        <v>-0.4815642894557044</v>
      </c>
      <c r="M26" s="15">
        <f t="shared" si="0"/>
        <v>0.2066726298834496</v>
      </c>
      <c r="N26" s="15">
        <f t="shared" si="1"/>
        <v>0.3592535082216788</v>
      </c>
      <c r="O26" s="15">
        <f t="shared" si="3"/>
        <v>0.4638930458257704</v>
      </c>
      <c r="P26" s="11">
        <f t="shared" si="4"/>
        <v>36</v>
      </c>
      <c r="Q26" s="11">
        <f t="shared" si="5"/>
        <v>14</v>
      </c>
    </row>
    <row r="27" spans="1:17" ht="12">
      <c r="A27" s="11" t="str">
        <f>'[1]qry38'!A26</f>
        <v>027</v>
      </c>
      <c r="B27" s="11" t="str">
        <f>'[1]qry38'!B26</f>
        <v>MISSISSIPPI</v>
      </c>
      <c r="C27" s="11" t="str">
        <f>'[1]qry38'!C26</f>
        <v>C</v>
      </c>
      <c r="D27" s="11" t="str">
        <f>'[1]qry38'!D26</f>
        <v>04</v>
      </c>
      <c r="E27" s="12">
        <f>'[1]qry38'!E26</f>
        <v>17279</v>
      </c>
      <c r="F27" s="12">
        <f>'[1]qry38'!F26</f>
        <v>51998506</v>
      </c>
      <c r="G27" s="13">
        <f>'[1]qry38'!G26</f>
        <v>10.46228710462287</v>
      </c>
      <c r="H27" s="12">
        <f>'[1]qry38'!H26</f>
        <v>4390</v>
      </c>
      <c r="I27" s="12">
        <f>'[1]qry38'!I26</f>
        <v>158539</v>
      </c>
      <c r="J27" s="14">
        <f>'[1]qry38'!J26</f>
        <v>1607140</v>
      </c>
      <c r="K27" s="13">
        <f>'[1]qry38'!K26</f>
        <v>10.137190218179754</v>
      </c>
      <c r="L27" s="15">
        <f t="shared" si="2"/>
        <v>-0.965255120113234</v>
      </c>
      <c r="M27" s="15">
        <f t="shared" si="0"/>
        <v>-0.27701820077408</v>
      </c>
      <c r="N27" s="15">
        <f t="shared" si="1"/>
        <v>-0.12443732243585082</v>
      </c>
      <c r="O27" s="15">
        <f t="shared" si="3"/>
        <v>-0.019797784831759202</v>
      </c>
      <c r="P27" s="11">
        <f t="shared" si="4"/>
        <v>53</v>
      </c>
      <c r="Q27" s="11">
        <f t="shared" si="5"/>
        <v>28</v>
      </c>
    </row>
    <row r="28" spans="1:17" ht="12">
      <c r="A28" s="11" t="str">
        <f>'[1]qry38'!A27</f>
        <v>028</v>
      </c>
      <c r="B28" s="11" t="str">
        <f>'[1]qry38'!B27</f>
        <v>MISSOURI</v>
      </c>
      <c r="C28" s="11" t="str">
        <f>'[1]qry38'!C27</f>
        <v>G</v>
      </c>
      <c r="D28" s="11" t="str">
        <f>'[1]qry38'!D27</f>
        <v>07</v>
      </c>
      <c r="E28" s="12">
        <f>'[1]qry38'!E27</f>
        <v>32027</v>
      </c>
      <c r="F28" s="12">
        <f>'[1]qry38'!F27</f>
        <v>67012797</v>
      </c>
      <c r="G28" s="13">
        <f>'[1]qry38'!G27</f>
        <v>0.826707055408305</v>
      </c>
      <c r="H28" s="12">
        <f>'[1]qry38'!H27</f>
        <v>3819</v>
      </c>
      <c r="I28" s="12">
        <f>'[1]qry38'!I27</f>
        <v>118167</v>
      </c>
      <c r="J28" s="14">
        <f>'[1]qry38'!J27</f>
        <v>1102597</v>
      </c>
      <c r="K28" s="13">
        <f>'[1]qry38'!K27</f>
        <v>9.330836866468642</v>
      </c>
      <c r="L28" s="15">
        <f t="shared" si="2"/>
        <v>-1.7716084718243454</v>
      </c>
      <c r="M28" s="15">
        <f t="shared" si="0"/>
        <v>-1.0833715524851915</v>
      </c>
      <c r="N28" s="15">
        <f t="shared" si="1"/>
        <v>-0.9307906741469623</v>
      </c>
      <c r="O28" s="15">
        <f t="shared" si="3"/>
        <v>-0.8261511365428706</v>
      </c>
      <c r="P28" s="11">
        <f t="shared" si="4"/>
        <v>72</v>
      </c>
      <c r="Q28" s="11">
        <f t="shared" si="5"/>
        <v>45</v>
      </c>
    </row>
    <row r="29" spans="1:17" ht="12">
      <c r="A29" s="11" t="str">
        <f>'[1]qry38'!A28</f>
        <v>029</v>
      </c>
      <c r="B29" s="11" t="str">
        <f>'[1]qry38'!B28</f>
        <v>MONTANA</v>
      </c>
      <c r="C29" s="11" t="str">
        <f>'[1]qry38'!C28</f>
        <v>C</v>
      </c>
      <c r="D29" s="11" t="str">
        <f>'[1]qry38'!D28</f>
        <v>08</v>
      </c>
      <c r="E29" s="12">
        <f>'[1]qry38'!E28</f>
        <v>7076</v>
      </c>
      <c r="F29" s="12">
        <f>'[1]qry38'!F28</f>
        <v>13976665</v>
      </c>
      <c r="G29" s="13">
        <f>'[1]qry38'!G28</f>
        <v>4.336124401913875</v>
      </c>
      <c r="H29" s="12">
        <f>'[1]qry38'!H28</f>
        <v>865</v>
      </c>
      <c r="I29" s="12">
        <f>'[1]qry38'!I28</f>
        <v>26093</v>
      </c>
      <c r="J29" s="14">
        <f>'[1]qry38'!J28</f>
        <v>249028</v>
      </c>
      <c r="K29" s="13">
        <f>'[1]qry38'!K28</f>
        <v>9.543862338558235</v>
      </c>
      <c r="L29" s="15">
        <f t="shared" si="2"/>
        <v>-1.5585829997347531</v>
      </c>
      <c r="M29" s="15">
        <f t="shared" si="0"/>
        <v>-0.8703460803955991</v>
      </c>
      <c r="N29" s="15">
        <f t="shared" si="1"/>
        <v>-0.7177652020573699</v>
      </c>
      <c r="O29" s="15">
        <f t="shared" si="3"/>
        <v>-0.6131256644532783</v>
      </c>
      <c r="P29" s="11">
        <f t="shared" si="4"/>
        <v>64</v>
      </c>
      <c r="Q29" s="11">
        <f t="shared" si="5"/>
        <v>39</v>
      </c>
    </row>
    <row r="30" spans="1:17" ht="12">
      <c r="A30" s="11" t="str">
        <f>'[1]qry38'!A29</f>
        <v>030</v>
      </c>
      <c r="B30" s="11" t="str">
        <f>'[1]qry38'!B29</f>
        <v>NEBRASKA</v>
      </c>
      <c r="C30" s="11" t="str">
        <f>'[1]qry38'!C29</f>
        <v>G</v>
      </c>
      <c r="D30" s="11" t="str">
        <f>'[1]qry38'!D29</f>
        <v>07</v>
      </c>
      <c r="E30" s="12">
        <f>'[1]qry38'!E29</f>
        <v>8183</v>
      </c>
      <c r="F30" s="12">
        <f>'[1]qry38'!F29</f>
        <v>18442954</v>
      </c>
      <c r="G30" s="13">
        <f>'[1]qry38'!G29</f>
        <v>0.02220741727737064</v>
      </c>
      <c r="H30" s="12">
        <f>'[1]qry38'!H29</f>
        <v>1380</v>
      </c>
      <c r="I30" s="12">
        <f>'[1]qry38'!I29</f>
        <v>44883</v>
      </c>
      <c r="J30" s="14">
        <f>'[1]qry38'!J29</f>
        <v>407712</v>
      </c>
      <c r="K30" s="13">
        <f>'[1]qry38'!K29</f>
        <v>9.083884767061026</v>
      </c>
      <c r="L30" s="15">
        <f t="shared" si="2"/>
        <v>-2.018560571231962</v>
      </c>
      <c r="M30" s="15">
        <f t="shared" si="0"/>
        <v>-1.330323651892808</v>
      </c>
      <c r="N30" s="15">
        <f t="shared" si="1"/>
        <v>-1.177742773554579</v>
      </c>
      <c r="O30" s="15">
        <f t="shared" si="3"/>
        <v>-1.0731032359504873</v>
      </c>
      <c r="P30" s="11">
        <f t="shared" si="4"/>
        <v>73</v>
      </c>
      <c r="Q30" s="11">
        <f t="shared" si="5"/>
        <v>46</v>
      </c>
    </row>
    <row r="31" spans="1:17" ht="12">
      <c r="A31" s="11" t="str">
        <f>'[1]qry38'!A30</f>
        <v>031</v>
      </c>
      <c r="B31" s="11" t="str">
        <f>'[1]qry38'!B30</f>
        <v>NEVADA</v>
      </c>
      <c r="C31" s="11" t="str">
        <f>'[1]qry38'!C30</f>
        <v>C</v>
      </c>
      <c r="D31" s="11" t="str">
        <f>'[1]qry38'!D30</f>
        <v>09</v>
      </c>
      <c r="E31" s="12">
        <f>'[1]qry38'!E30</f>
        <v>5524</v>
      </c>
      <c r="F31" s="12">
        <f>'[1]qry38'!F30</f>
        <v>18382261</v>
      </c>
      <c r="G31" s="13">
        <f>'[1]qry38'!G30</f>
        <v>8.176100628930817</v>
      </c>
      <c r="H31" s="12">
        <f>'[1]qry38'!H30</f>
        <v>1022</v>
      </c>
      <c r="I31" s="12">
        <f>'[1]qry38'!I30</f>
        <v>34513</v>
      </c>
      <c r="J31" s="14">
        <f>'[1]qry38'!J30</f>
        <v>349518</v>
      </c>
      <c r="K31" s="13">
        <f>'[1]qry38'!K30</f>
        <v>10.127140497783444</v>
      </c>
      <c r="L31" s="15">
        <f t="shared" si="2"/>
        <v>-0.9753048405095441</v>
      </c>
      <c r="M31" s="15">
        <f t="shared" si="0"/>
        <v>-0.28706792117039015</v>
      </c>
      <c r="N31" s="15">
        <f t="shared" si="1"/>
        <v>-0.13448704283216095</v>
      </c>
      <c r="O31" s="15">
        <f t="shared" si="3"/>
        <v>-0.029847505228069338</v>
      </c>
      <c r="P31" s="11">
        <f t="shared" si="4"/>
        <v>54</v>
      </c>
      <c r="Q31" s="11">
        <f t="shared" si="5"/>
        <v>29</v>
      </c>
    </row>
    <row r="32" spans="1:17" ht="12">
      <c r="A32" s="11" t="str">
        <f>'[1]qry38'!A31</f>
        <v>032</v>
      </c>
      <c r="B32" s="11" t="str">
        <f>'[1]qry38'!B31</f>
        <v>NEW HAMPSHIRE</v>
      </c>
      <c r="C32" s="11" t="str">
        <f>'[1]qry38'!C31</f>
        <v>C</v>
      </c>
      <c r="D32" s="11" t="str">
        <f>'[1]qry38'!D31</f>
        <v>01</v>
      </c>
      <c r="E32" s="12">
        <f>'[1]qry38'!E31</f>
        <v>7702</v>
      </c>
      <c r="F32" s="12">
        <f>'[1]qry38'!F31</f>
        <v>15562172</v>
      </c>
      <c r="G32" s="13">
        <f>'[1]qry38'!G31</f>
        <v>3.6833602584814216</v>
      </c>
      <c r="H32" s="12">
        <f>'[1]qry38'!H31</f>
        <v>1313</v>
      </c>
      <c r="I32" s="12">
        <f>'[1]qry38'!I31</f>
        <v>38297</v>
      </c>
      <c r="J32" s="14">
        <f>'[1]qry38'!J31</f>
        <v>404780</v>
      </c>
      <c r="K32" s="13">
        <f>'[1]qry38'!K31</f>
        <v>10.569496305193619</v>
      </c>
      <c r="L32" s="15">
        <f t="shared" si="2"/>
        <v>-0.5329490330993689</v>
      </c>
      <c r="M32" s="15">
        <f t="shared" si="0"/>
        <v>0.15528788623978507</v>
      </c>
      <c r="N32" s="15">
        <f t="shared" si="1"/>
        <v>0.30786876457801426</v>
      </c>
      <c r="O32" s="15">
        <f t="shared" si="3"/>
        <v>0.4125083021821059</v>
      </c>
      <c r="P32" s="11">
        <f t="shared" si="4"/>
        <v>37</v>
      </c>
      <c r="Q32" s="11">
        <f t="shared" si="5"/>
        <v>15</v>
      </c>
    </row>
    <row r="33" spans="1:17" ht="12">
      <c r="A33" s="11" t="str">
        <f>'[1]qry38'!A32</f>
        <v>033</v>
      </c>
      <c r="B33" s="11" t="str">
        <f>'[1]qry38'!B32</f>
        <v>NEW JERSEY</v>
      </c>
      <c r="C33" s="11" t="str">
        <f>'[1]qry38'!C32</f>
        <v>G</v>
      </c>
      <c r="D33" s="11" t="str">
        <f>'[1]qry38'!D32</f>
        <v>02</v>
      </c>
      <c r="E33" s="12">
        <f>'[1]qry38'!E32</f>
        <v>28696</v>
      </c>
      <c r="F33" s="12">
        <f>'[1]qry38'!F32</f>
        <v>64472209</v>
      </c>
      <c r="G33" s="13">
        <f>'[1]qry38'!G32</f>
        <v>0.3340491529467908</v>
      </c>
      <c r="H33" s="12">
        <f>'[1]qry38'!H32</f>
        <v>4161</v>
      </c>
      <c r="I33" s="12">
        <f>'[1]qry38'!I32</f>
        <v>132027</v>
      </c>
      <c r="J33" s="14">
        <f>'[1]qry38'!J32</f>
        <v>1412690</v>
      </c>
      <c r="K33" s="13">
        <f>'[1]qry38'!K32</f>
        <v>10.700008331629137</v>
      </c>
      <c r="L33" s="15">
        <f t="shared" si="2"/>
        <v>-0.40243700666385074</v>
      </c>
      <c r="M33" s="15">
        <f t="shared" si="0"/>
        <v>0.28579991267530325</v>
      </c>
      <c r="N33" s="15">
        <f t="shared" si="1"/>
        <v>0.43838079101353244</v>
      </c>
      <c r="O33" s="15">
        <f t="shared" si="3"/>
        <v>0.5430203286176241</v>
      </c>
      <c r="P33" s="11">
        <f t="shared" si="4"/>
        <v>31</v>
      </c>
      <c r="Q33" s="11">
        <f t="shared" si="5"/>
        <v>12</v>
      </c>
    </row>
    <row r="34" spans="1:17" ht="12">
      <c r="A34" s="11" t="str">
        <f>'[1]qry38'!A33</f>
        <v>034</v>
      </c>
      <c r="B34" s="11" t="str">
        <f>'[1]qry38'!B33</f>
        <v>NEW MEXICO</v>
      </c>
      <c r="C34" s="11" t="str">
        <f>'[1]qry38'!C33</f>
        <v>G</v>
      </c>
      <c r="D34" s="11" t="str">
        <f>'[1]qry38'!D33</f>
        <v>06</v>
      </c>
      <c r="E34" s="12">
        <f>'[1]qry38'!E33</f>
        <v>9299</v>
      </c>
      <c r="F34" s="12">
        <f>'[1]qry38'!F33</f>
        <v>23002870</v>
      </c>
      <c r="G34" s="13">
        <f>'[1]qry38'!G33</f>
        <v>0.93836246550138</v>
      </c>
      <c r="H34" s="12">
        <f>'[1]qry38'!H33</f>
        <v>1676</v>
      </c>
      <c r="I34" s="12">
        <f>'[1]qry38'!I33</f>
        <v>53310</v>
      </c>
      <c r="J34" s="14">
        <f>'[1]qry38'!J33</f>
        <v>542610</v>
      </c>
      <c r="K34" s="13">
        <f>'[1]qry38'!K33</f>
        <v>10.178390545863815</v>
      </c>
      <c r="L34" s="15">
        <f t="shared" si="2"/>
        <v>-0.9240547924291729</v>
      </c>
      <c r="M34" s="15">
        <f t="shared" si="0"/>
        <v>-0.2358178730900189</v>
      </c>
      <c r="N34" s="15">
        <f t="shared" si="1"/>
        <v>-0.0832369947517897</v>
      </c>
      <c r="O34" s="15">
        <f t="shared" si="3"/>
        <v>0.02140254285230192</v>
      </c>
      <c r="P34" s="11">
        <f t="shared" si="4"/>
        <v>50</v>
      </c>
      <c r="Q34" s="11">
        <f t="shared" si="5"/>
        <v>25</v>
      </c>
    </row>
    <row r="35" spans="1:17" ht="12">
      <c r="A35" s="11" t="str">
        <f>'[1]qry38'!A34</f>
        <v>035</v>
      </c>
      <c r="B35" s="11" t="str">
        <f>'[1]qry38'!B34</f>
        <v>NEW YORK</v>
      </c>
      <c r="C35" s="11" t="str">
        <f>'[1]qry38'!C34</f>
        <v>G</v>
      </c>
      <c r="D35" s="11" t="str">
        <f>'[1]qry38'!D34</f>
        <v>02</v>
      </c>
      <c r="E35" s="12">
        <f>'[1]qry38'!E34</f>
        <v>86801</v>
      </c>
      <c r="F35" s="12">
        <f>'[1]qry38'!F34</f>
        <v>164826389</v>
      </c>
      <c r="G35" s="13">
        <f>'[1]qry38'!G34</f>
        <v>0.37522140393399833</v>
      </c>
      <c r="H35" s="12">
        <f>'[1]qry38'!H34</f>
        <v>12605</v>
      </c>
      <c r="I35" s="12">
        <f>'[1]qry38'!I34</f>
        <v>396417</v>
      </c>
      <c r="J35" s="14">
        <f>'[1]qry38'!J34</f>
        <v>3945810</v>
      </c>
      <c r="K35" s="13">
        <f>'[1]qry38'!K34</f>
        <v>9.953685134593117</v>
      </c>
      <c r="L35" s="15">
        <f t="shared" si="2"/>
        <v>-1.1487602036998705</v>
      </c>
      <c r="M35" s="15">
        <f t="shared" si="0"/>
        <v>-0.46052328436071654</v>
      </c>
      <c r="N35" s="15">
        <f t="shared" si="1"/>
        <v>-0.30794240602248735</v>
      </c>
      <c r="O35" s="15">
        <f t="shared" si="3"/>
        <v>-0.20330286841839573</v>
      </c>
      <c r="P35" s="11">
        <f t="shared" si="4"/>
        <v>58</v>
      </c>
      <c r="Q35" s="11">
        <f t="shared" si="5"/>
        <v>33</v>
      </c>
    </row>
    <row r="36" spans="1:17" ht="12">
      <c r="A36" s="11" t="str">
        <f>'[1]qry38'!A35</f>
        <v>036</v>
      </c>
      <c r="B36" s="11" t="str">
        <f>'[1]qry38'!B35</f>
        <v>NORTH CAROLINA</v>
      </c>
      <c r="C36" s="11" t="str">
        <f>'[1]qry38'!C35</f>
        <v>G</v>
      </c>
      <c r="D36" s="11" t="str">
        <f>'[1]qry38'!D35</f>
        <v>04</v>
      </c>
      <c r="E36" s="12">
        <f>'[1]qry38'!E35</f>
        <v>58171</v>
      </c>
      <c r="F36" s="12">
        <f>'[1]qry38'!F35</f>
        <v>105304115</v>
      </c>
      <c r="G36" s="13">
        <f>'[1]qry38'!G35</f>
        <v>0.3877221324717286</v>
      </c>
      <c r="H36" s="12">
        <f>'[1]qry38'!H35</f>
        <v>8683</v>
      </c>
      <c r="I36" s="12">
        <f>'[1]qry38'!I35</f>
        <v>278415</v>
      </c>
      <c r="J36" s="14">
        <f>'[1]qry38'!J35</f>
        <v>2496127</v>
      </c>
      <c r="K36" s="13">
        <f>'[1]qry38'!K35</f>
        <v>8.965490365102456</v>
      </c>
      <c r="L36" s="15">
        <f t="shared" si="2"/>
        <v>-2.136954973190532</v>
      </c>
      <c r="M36" s="15">
        <f t="shared" si="0"/>
        <v>-1.448718053851378</v>
      </c>
      <c r="N36" s="15">
        <f t="shared" si="1"/>
        <v>-1.2961371755131488</v>
      </c>
      <c r="O36" s="15">
        <f t="shared" si="3"/>
        <v>-1.1914976379090572</v>
      </c>
      <c r="P36" s="11">
        <f t="shared" si="4"/>
        <v>74</v>
      </c>
      <c r="Q36" s="11">
        <f t="shared" si="5"/>
        <v>47</v>
      </c>
    </row>
    <row r="37" spans="1:17" ht="12">
      <c r="A37" s="11" t="str">
        <f>'[1]qry38'!A36</f>
        <v>037</v>
      </c>
      <c r="B37" s="11" t="str">
        <f>'[1]qry38'!B36</f>
        <v>NORTH DAKOTA</v>
      </c>
      <c r="C37" s="11" t="str">
        <f>'[1]qry38'!C36</f>
        <v>C</v>
      </c>
      <c r="D37" s="11" t="str">
        <f>'[1]qry38'!D36</f>
        <v>08</v>
      </c>
      <c r="E37" s="12">
        <f>'[1]qry38'!E36</f>
        <v>6350</v>
      </c>
      <c r="F37" s="12">
        <f>'[1]qry38'!F36</f>
        <v>11842810</v>
      </c>
      <c r="G37" s="13">
        <f>'[1]qry38'!G36</f>
        <v>2.2170361726954493</v>
      </c>
      <c r="H37" s="12">
        <f>'[1]qry38'!H36</f>
        <v>893</v>
      </c>
      <c r="I37" s="12">
        <f>'[1]qry38'!I36</f>
        <v>30912</v>
      </c>
      <c r="J37" s="14">
        <f>'[1]qry38'!J36</f>
        <v>309351</v>
      </c>
      <c r="K37" s="13">
        <f>'[1]qry38'!K36</f>
        <v>10.007472826086957</v>
      </c>
      <c r="L37" s="15">
        <f t="shared" si="2"/>
        <v>-1.0949725122060308</v>
      </c>
      <c r="M37" s="15">
        <f t="shared" si="0"/>
        <v>-0.40673559286687677</v>
      </c>
      <c r="N37" s="15">
        <f t="shared" si="1"/>
        <v>-0.2541547145286476</v>
      </c>
      <c r="O37" s="15">
        <f t="shared" si="3"/>
        <v>-0.14951517692455596</v>
      </c>
      <c r="P37" s="11">
        <f t="shared" si="4"/>
        <v>56</v>
      </c>
      <c r="Q37" s="11">
        <f t="shared" si="5"/>
        <v>31</v>
      </c>
    </row>
    <row r="38" spans="1:17" ht="12">
      <c r="A38" s="11" t="str">
        <f>'[1]qry38'!A37</f>
        <v>039</v>
      </c>
      <c r="B38" s="11" t="str">
        <f>'[1]qry38'!B37</f>
        <v>OHIO</v>
      </c>
      <c r="C38" s="11" t="str">
        <f>'[1]qry38'!C37</f>
        <v>C</v>
      </c>
      <c r="D38" s="11" t="str">
        <f>'[1]qry38'!D37</f>
        <v>05</v>
      </c>
      <c r="E38" s="12">
        <f>'[1]qry38'!E37</f>
        <v>47447</v>
      </c>
      <c r="F38" s="12">
        <f>'[1]qry38'!F37</f>
        <v>152747460</v>
      </c>
      <c r="G38" s="13">
        <f>'[1]qry38'!G37</f>
        <v>8.561249860837941</v>
      </c>
      <c r="H38" s="12">
        <f>'[1]qry38'!H37</f>
        <v>7952</v>
      </c>
      <c r="I38" s="12">
        <f>'[1]qry38'!I37</f>
        <v>262176</v>
      </c>
      <c r="J38" s="14">
        <f>'[1]qry38'!J37</f>
        <v>2992212</v>
      </c>
      <c r="K38" s="13">
        <f>'[1]qry38'!K37</f>
        <v>11.412989747345295</v>
      </c>
      <c r="L38" s="15">
        <f t="shared" si="2"/>
        <v>0.31054440905230685</v>
      </c>
      <c r="M38" s="15">
        <f t="shared" si="0"/>
        <v>0.9987813283914608</v>
      </c>
      <c r="N38" s="15">
        <f t="shared" si="1"/>
        <v>1.15136220672969</v>
      </c>
      <c r="O38" s="15">
        <f t="shared" si="3"/>
        <v>1.2560017443337816</v>
      </c>
      <c r="P38" s="11">
        <f t="shared" si="4"/>
        <v>23</v>
      </c>
      <c r="Q38" s="11">
        <f t="shared" si="5"/>
        <v>6</v>
      </c>
    </row>
    <row r="39" spans="1:17" ht="12">
      <c r="A39" s="11" t="str">
        <f>'[1]qry38'!A38</f>
        <v>040</v>
      </c>
      <c r="B39" s="11" t="str">
        <f>'[1]qry38'!B38</f>
        <v>OKLAHOMA</v>
      </c>
      <c r="C39" s="11" t="str">
        <f>'[1]qry38'!C38</f>
        <v>C</v>
      </c>
      <c r="D39" s="11" t="str">
        <f>'[1]qry38'!D38</f>
        <v>06</v>
      </c>
      <c r="E39" s="12">
        <f>'[1]qry38'!E38</f>
        <v>22319</v>
      </c>
      <c r="F39" s="12">
        <f>'[1]qry38'!F38</f>
        <v>49677167</v>
      </c>
      <c r="G39" s="13">
        <f>'[1]qry38'!G38</f>
        <v>7.0862113072397035</v>
      </c>
      <c r="H39" s="12">
        <f>'[1]qry38'!H38</f>
        <v>2037</v>
      </c>
      <c r="I39" s="12">
        <f>'[1]qry38'!I38</f>
        <v>73177</v>
      </c>
      <c r="J39" s="14">
        <f>'[1]qry38'!J38</f>
        <v>697435</v>
      </c>
      <c r="K39" s="13">
        <f>'[1]qry38'!K38</f>
        <v>9.53079519521161</v>
      </c>
      <c r="L39" s="15">
        <f t="shared" si="2"/>
        <v>-1.5716501430813778</v>
      </c>
      <c r="M39" s="15">
        <f t="shared" si="0"/>
        <v>-0.8834132237422239</v>
      </c>
      <c r="N39" s="15">
        <f t="shared" si="1"/>
        <v>-0.7308323454039947</v>
      </c>
      <c r="O39" s="15">
        <f t="shared" si="3"/>
        <v>-0.626192807799903</v>
      </c>
      <c r="P39" s="11">
        <f t="shared" si="4"/>
        <v>68</v>
      </c>
      <c r="Q39" s="11">
        <f t="shared" si="5"/>
        <v>43</v>
      </c>
    </row>
    <row r="40" spans="1:17" ht="12">
      <c r="A40" s="11" t="str">
        <f>'[1]qry38'!A39</f>
        <v>041</v>
      </c>
      <c r="B40" s="11" t="str">
        <f>'[1]qry38'!B39</f>
        <v>OREGON</v>
      </c>
      <c r="C40" s="11" t="str">
        <f>'[1]qry38'!C39</f>
        <v>G</v>
      </c>
      <c r="D40" s="11" t="str">
        <f>'[1]qry38'!D39</f>
        <v>10</v>
      </c>
      <c r="E40" s="12">
        <f>'[1]qry38'!E39</f>
        <v>15442</v>
      </c>
      <c r="F40" s="12">
        <f>'[1]qry38'!F39</f>
        <v>40761921</v>
      </c>
      <c r="G40" s="13">
        <f>'[1]qry38'!G39</f>
        <v>0.9992141012686652</v>
      </c>
      <c r="H40" s="12">
        <f>'[1]qry38'!H39</f>
        <v>2795</v>
      </c>
      <c r="I40" s="12">
        <f>'[1]qry38'!I39</f>
        <v>86189</v>
      </c>
      <c r="J40" s="14">
        <f>'[1]qry38'!J39</f>
        <v>897951</v>
      </c>
      <c r="K40" s="13">
        <f>'[1]qry38'!K39</f>
        <v>10.418394458689624</v>
      </c>
      <c r="L40" s="15">
        <f t="shared" si="2"/>
        <v>-0.6840508796033635</v>
      </c>
      <c r="M40" s="15">
        <f t="shared" si="0"/>
        <v>0.004186039735790459</v>
      </c>
      <c r="N40" s="15">
        <f t="shared" si="1"/>
        <v>0.15676691807401966</v>
      </c>
      <c r="O40" s="15">
        <f t="shared" si="3"/>
        <v>0.26140645567811127</v>
      </c>
      <c r="P40" s="11">
        <f t="shared" si="4"/>
        <v>40</v>
      </c>
      <c r="Q40" s="11">
        <f t="shared" si="5"/>
        <v>18</v>
      </c>
    </row>
    <row r="41" spans="1:17" ht="12">
      <c r="A41" s="11" t="str">
        <f>'[1]qry38'!A40</f>
        <v>042</v>
      </c>
      <c r="B41" s="11" t="str">
        <f>'[1]qry38'!B40</f>
        <v>PENNSYLVANIA</v>
      </c>
      <c r="C41" s="11" t="str">
        <f>'[1]qry38'!C40</f>
        <v>C</v>
      </c>
      <c r="D41" s="11" t="str">
        <f>'[1]qry38'!D40</f>
        <v>03</v>
      </c>
      <c r="E41" s="12">
        <f>'[1]qry38'!E40</f>
        <v>75396</v>
      </c>
      <c r="F41" s="12">
        <f>'[1]qry38'!F40</f>
        <v>153386934</v>
      </c>
      <c r="G41" s="13">
        <f>'[1]qry38'!G40</f>
        <v>3.473880597014926</v>
      </c>
      <c r="H41" s="12">
        <f>'[1]qry38'!H40</f>
        <v>10460</v>
      </c>
      <c r="I41" s="12">
        <f>'[1]qry38'!I40</f>
        <v>344717</v>
      </c>
      <c r="J41" s="14">
        <f>'[1]qry38'!J40</f>
        <v>3615176</v>
      </c>
      <c r="K41" s="13">
        <f>'[1]qry38'!K40</f>
        <v>10.48737370074583</v>
      </c>
      <c r="L41" s="15">
        <f t="shared" si="2"/>
        <v>-0.6150716375471585</v>
      </c>
      <c r="M41" s="15">
        <f t="shared" si="0"/>
        <v>0.07316528179199544</v>
      </c>
      <c r="N41" s="15">
        <f t="shared" si="1"/>
        <v>0.22574616013022464</v>
      </c>
      <c r="O41" s="15">
        <f t="shared" si="3"/>
        <v>0.33038569773431625</v>
      </c>
      <c r="P41" s="11">
        <f t="shared" si="4"/>
        <v>39</v>
      </c>
      <c r="Q41" s="11">
        <f t="shared" si="5"/>
        <v>17</v>
      </c>
    </row>
    <row r="42" spans="1:17" ht="12">
      <c r="A42" s="11" t="str">
        <f>'[1]qry38'!A41</f>
        <v>043</v>
      </c>
      <c r="B42" s="11" t="str">
        <f>'[1]qry38'!B41</f>
        <v>PUERTO RICO</v>
      </c>
      <c r="C42" s="11" t="str">
        <f>'[1]qry38'!C41</f>
        <v>C</v>
      </c>
      <c r="D42" s="11" t="str">
        <f>'[1]qry38'!D41</f>
        <v>02</v>
      </c>
      <c r="E42" s="12">
        <f>'[1]qry38'!E41</f>
        <v>22024</v>
      </c>
      <c r="F42" s="12">
        <f>'[1]qry38'!F41</f>
        <v>84569763</v>
      </c>
      <c r="G42" s="13">
        <f>'[1]qry38'!G41</f>
        <v>6.8204471023779005</v>
      </c>
      <c r="H42" s="12">
        <f>'[1]qry38'!H41</f>
        <v>2644</v>
      </c>
      <c r="I42" s="12">
        <f>'[1]qry38'!I41</f>
        <v>84999</v>
      </c>
      <c r="J42" s="14">
        <f>'[1]qry38'!J41</f>
        <v>679934</v>
      </c>
      <c r="K42" s="13">
        <f>'[1]qry38'!K41</f>
        <v>7.999317639031047</v>
      </c>
      <c r="L42" s="15">
        <f t="shared" si="2"/>
        <v>-3.1031276992619405</v>
      </c>
      <c r="M42" s="15">
        <f t="shared" si="0"/>
        <v>-2.4148907799227866</v>
      </c>
      <c r="N42" s="15">
        <f t="shared" si="1"/>
        <v>-2.2623099015845574</v>
      </c>
      <c r="O42" s="15">
        <f t="shared" si="3"/>
        <v>-2.1576703639804657</v>
      </c>
      <c r="P42" s="11">
        <f t="shared" si="4"/>
        <v>80</v>
      </c>
      <c r="Q42" s="11">
        <f t="shared" si="5"/>
        <v>52</v>
      </c>
    </row>
    <row r="43" spans="1:17" ht="12">
      <c r="A43" s="11" t="str">
        <f>'[1]qry38'!A42</f>
        <v>044</v>
      </c>
      <c r="B43" s="11" t="str">
        <f>'[1]qry38'!B42</f>
        <v>RHODE ISLAND</v>
      </c>
      <c r="C43" s="11" t="str">
        <f>'[1]qry38'!C42</f>
        <v>C</v>
      </c>
      <c r="D43" s="11" t="str">
        <f>'[1]qry38'!D42</f>
        <v>01</v>
      </c>
      <c r="E43" s="12">
        <f>'[1]qry38'!E42</f>
        <v>6461</v>
      </c>
      <c r="F43" s="12">
        <f>'[1]qry38'!F42</f>
        <v>11432934</v>
      </c>
      <c r="G43" s="13">
        <f>'[1]qry38'!G42</f>
        <v>4.6248715313463515</v>
      </c>
      <c r="H43" s="12">
        <f>'[1]qry38'!H42</f>
        <v>634</v>
      </c>
      <c r="I43" s="12">
        <f>'[1]qry38'!I42</f>
        <v>17604</v>
      </c>
      <c r="J43" s="14">
        <f>'[1]qry38'!J42</f>
        <v>182023</v>
      </c>
      <c r="K43" s="13">
        <f>'[1]qry38'!K42</f>
        <v>10.339865939559191</v>
      </c>
      <c r="L43" s="15">
        <f t="shared" si="2"/>
        <v>-0.7625793987337968</v>
      </c>
      <c r="M43" s="15">
        <f t="shared" si="0"/>
        <v>-0.07434247939464278</v>
      </c>
      <c r="N43" s="15">
        <f t="shared" si="1"/>
        <v>0.07823839894358642</v>
      </c>
      <c r="O43" s="15">
        <f t="shared" si="3"/>
        <v>0.18287793654767803</v>
      </c>
      <c r="P43" s="11">
        <f t="shared" si="4"/>
        <v>42</v>
      </c>
      <c r="Q43" s="11">
        <f t="shared" si="5"/>
        <v>19</v>
      </c>
    </row>
    <row r="44" spans="1:17" ht="12">
      <c r="A44" s="11" t="str">
        <f>'[1]qry38'!A43</f>
        <v>045</v>
      </c>
      <c r="B44" s="11" t="str">
        <f>'[1]qry38'!B43</f>
        <v>SOUTH CAROLINA</v>
      </c>
      <c r="C44" s="11" t="str">
        <f>'[1]qry38'!C43</f>
        <v>G</v>
      </c>
      <c r="D44" s="11" t="str">
        <f>'[1]qry38'!D43</f>
        <v>04</v>
      </c>
      <c r="E44" s="12">
        <f>'[1]qry38'!E43</f>
        <v>39039</v>
      </c>
      <c r="F44" s="12">
        <f>'[1]qry38'!F43</f>
        <v>68768440</v>
      </c>
      <c r="G44" s="13">
        <f>'[1]qry38'!G43</f>
        <v>0.3436032527774596</v>
      </c>
      <c r="H44" s="12">
        <f>'[1]qry38'!H43</f>
        <v>8508</v>
      </c>
      <c r="I44" s="12">
        <f>'[1]qry38'!I43</f>
        <v>309535</v>
      </c>
      <c r="J44" s="14">
        <f>'[1]qry38'!J43</f>
        <v>3071004</v>
      </c>
      <c r="K44" s="13">
        <f>'[1]qry38'!K43</f>
        <v>9.921346535932932</v>
      </c>
      <c r="L44" s="15">
        <f t="shared" si="2"/>
        <v>-1.1810988023600562</v>
      </c>
      <c r="M44" s="15">
        <f t="shared" si="0"/>
        <v>-0.49286188302090217</v>
      </c>
      <c r="N44" s="15">
        <f t="shared" si="1"/>
        <v>-0.34028100468267297</v>
      </c>
      <c r="O44" s="15">
        <f t="shared" si="3"/>
        <v>-0.23564146707858136</v>
      </c>
      <c r="P44" s="11">
        <f t="shared" si="4"/>
        <v>59</v>
      </c>
      <c r="Q44" s="11">
        <f t="shared" si="5"/>
        <v>34</v>
      </c>
    </row>
    <row r="45" spans="1:17" ht="12">
      <c r="A45" s="11" t="str">
        <f>'[1]qry38'!A44</f>
        <v>046</v>
      </c>
      <c r="B45" s="11" t="str">
        <f>'[1]qry38'!B44</f>
        <v>SOUTH DAKOTA</v>
      </c>
      <c r="C45" s="11" t="str">
        <f>'[1]qry38'!C44</f>
        <v>G</v>
      </c>
      <c r="D45" s="11" t="str">
        <f>'[1]qry38'!D44</f>
        <v>08</v>
      </c>
      <c r="E45" s="12">
        <f>'[1]qry38'!E44</f>
        <v>5637</v>
      </c>
      <c r="F45" s="12">
        <f>'[1]qry38'!F44</f>
        <v>12249623</v>
      </c>
      <c r="G45" s="13">
        <f>'[1]qry38'!G44</f>
        <v>0.1128668171557562</v>
      </c>
      <c r="H45" s="12">
        <f>'[1]qry38'!H44</f>
        <v>803</v>
      </c>
      <c r="I45" s="12">
        <f>'[1]qry38'!I44</f>
        <v>23163</v>
      </c>
      <c r="J45" s="14">
        <f>'[1]qry38'!J44</f>
        <v>196876</v>
      </c>
      <c r="K45" s="13">
        <f>'[1]qry38'!K44</f>
        <v>8.499589863143807</v>
      </c>
      <c r="L45" s="15">
        <f t="shared" si="2"/>
        <v>-2.6028554751491804</v>
      </c>
      <c r="M45" s="15">
        <f t="shared" si="0"/>
        <v>-1.9146185558100264</v>
      </c>
      <c r="N45" s="15">
        <f t="shared" si="1"/>
        <v>-1.7620376774717972</v>
      </c>
      <c r="O45" s="15">
        <f t="shared" si="3"/>
        <v>-1.6573981398677056</v>
      </c>
      <c r="P45" s="11">
        <f t="shared" si="4"/>
        <v>79</v>
      </c>
      <c r="Q45" s="11">
        <f t="shared" si="5"/>
        <v>51</v>
      </c>
    </row>
    <row r="46" spans="1:17" ht="12">
      <c r="A46" s="11" t="str">
        <f>'[1]qry38'!A45</f>
        <v>047</v>
      </c>
      <c r="B46" s="11" t="str">
        <f>'[1]qry38'!B45</f>
        <v>TENNESSEE</v>
      </c>
      <c r="C46" s="11" t="str">
        <f>'[1]qry38'!C45</f>
        <v>C</v>
      </c>
      <c r="D46" s="11" t="str">
        <f>'[1]qry38'!D45</f>
        <v>04</v>
      </c>
      <c r="E46" s="12">
        <f>'[1]qry38'!E45</f>
        <v>37116</v>
      </c>
      <c r="F46" s="12">
        <f>'[1]qry38'!F45</f>
        <v>76749560</v>
      </c>
      <c r="G46" s="13">
        <f>'[1]qry38'!G45</f>
        <v>4.187894844100265</v>
      </c>
      <c r="H46" s="12">
        <f>'[1]qry38'!H45</f>
        <v>3131</v>
      </c>
      <c r="I46" s="12">
        <f>'[1]qry38'!I45</f>
        <v>102011</v>
      </c>
      <c r="J46" s="14">
        <f>'[1]qry38'!J45</f>
        <v>1034791</v>
      </c>
      <c r="K46" s="13">
        <f>'[1]qry38'!K45</f>
        <v>10.143915852212016</v>
      </c>
      <c r="L46" s="15">
        <f t="shared" si="2"/>
        <v>-0.9585294860809714</v>
      </c>
      <c r="M46" s="15">
        <f t="shared" si="0"/>
        <v>-0.27029256674181745</v>
      </c>
      <c r="N46" s="15">
        <f t="shared" si="1"/>
        <v>-0.11771168840358825</v>
      </c>
      <c r="O46" s="15">
        <f t="shared" si="3"/>
        <v>-0.01307215079949664</v>
      </c>
      <c r="P46" s="11">
        <f t="shared" si="4"/>
        <v>52</v>
      </c>
      <c r="Q46" s="11">
        <f t="shared" si="5"/>
        <v>27</v>
      </c>
    </row>
    <row r="47" spans="1:17" ht="12">
      <c r="A47" s="11" t="str">
        <f>'[1]qry38'!A46</f>
        <v>048</v>
      </c>
      <c r="B47" s="11" t="str">
        <f>'[1]qry38'!B46</f>
        <v>TEXAS</v>
      </c>
      <c r="C47" s="11" t="str">
        <f>'[1]qry38'!C46</f>
        <v>G</v>
      </c>
      <c r="D47" s="11" t="str">
        <f>'[1]qry38'!D46</f>
        <v>06</v>
      </c>
      <c r="E47" s="12">
        <f>'[1]qry38'!E46</f>
        <v>66641</v>
      </c>
      <c r="F47" s="12">
        <f>'[1]qry38'!F46</f>
        <v>196827695</v>
      </c>
      <c r="G47" s="13">
        <f>'[1]qry38'!G46</f>
        <v>0.12577422340349795</v>
      </c>
      <c r="H47" s="12">
        <f>'[1]qry38'!H46</f>
        <v>13707</v>
      </c>
      <c r="I47" s="12">
        <f>'[1]qry38'!I46</f>
        <v>476614</v>
      </c>
      <c r="J47" s="14">
        <f>'[1]qry38'!J46</f>
        <v>4685409</v>
      </c>
      <c r="K47" s="13">
        <f>'[1]qry38'!K46</f>
        <v>9.830615550529359</v>
      </c>
      <c r="L47" s="15">
        <f t="shared" si="2"/>
        <v>-1.2718297877636289</v>
      </c>
      <c r="M47" s="15">
        <f t="shared" si="0"/>
        <v>-0.5835928684244749</v>
      </c>
      <c r="N47" s="15">
        <f t="shared" si="1"/>
        <v>-0.4310119900862457</v>
      </c>
      <c r="O47" s="15">
        <f t="shared" si="3"/>
        <v>-0.3263724524821541</v>
      </c>
      <c r="P47" s="11">
        <f t="shared" si="4"/>
        <v>61</v>
      </c>
      <c r="Q47" s="11">
        <f t="shared" si="5"/>
        <v>36</v>
      </c>
    </row>
    <row r="48" spans="1:17" ht="12">
      <c r="A48" s="11" t="str">
        <f>'[1]qry38'!A47</f>
        <v>049</v>
      </c>
      <c r="B48" s="11" t="str">
        <f>'[1]qry38'!B47</f>
        <v>UTAH</v>
      </c>
      <c r="C48" s="11" t="str">
        <f>'[1]qry38'!C47</f>
        <v>C</v>
      </c>
      <c r="D48" s="11" t="str">
        <f>'[1]qry38'!D47</f>
        <v>08</v>
      </c>
      <c r="E48" s="12">
        <f>'[1]qry38'!E47</f>
        <v>21465</v>
      </c>
      <c r="F48" s="12">
        <f>'[1]qry38'!F47</f>
        <v>34373865</v>
      </c>
      <c r="G48" s="13">
        <f>'[1]qry38'!G47</f>
        <v>2.018753447324876</v>
      </c>
      <c r="H48" s="12">
        <f>'[1]qry38'!H47</f>
        <v>3062</v>
      </c>
      <c r="I48" s="12">
        <f>'[1]qry38'!I47</f>
        <v>107227</v>
      </c>
      <c r="J48" s="14">
        <f>'[1]qry38'!J47</f>
        <v>1141133</v>
      </c>
      <c r="K48" s="13">
        <f>'[1]qry38'!K47</f>
        <v>10.642216978932545</v>
      </c>
      <c r="L48" s="15">
        <f t="shared" si="2"/>
        <v>-0.4602283593604426</v>
      </c>
      <c r="M48" s="15">
        <f t="shared" si="0"/>
        <v>0.2280085599787114</v>
      </c>
      <c r="N48" s="15">
        <f t="shared" si="1"/>
        <v>0.3805894383169406</v>
      </c>
      <c r="O48" s="15">
        <f t="shared" si="3"/>
        <v>0.4852289759210322</v>
      </c>
      <c r="P48" s="11">
        <f t="shared" si="4"/>
        <v>35</v>
      </c>
      <c r="Q48" s="11">
        <f t="shared" si="5"/>
        <v>13</v>
      </c>
    </row>
    <row r="49" spans="1:17" ht="12">
      <c r="A49" s="11" t="str">
        <f>'[1]qry38'!A48</f>
        <v>050</v>
      </c>
      <c r="B49" s="11" t="str">
        <f>'[1]qry38'!B48</f>
        <v>VERMONT</v>
      </c>
      <c r="C49" s="11" t="str">
        <f>'[1]qry38'!C48</f>
        <v>G</v>
      </c>
      <c r="D49" s="11" t="str">
        <f>'[1]qry38'!D48</f>
        <v>01</v>
      </c>
      <c r="E49" s="12">
        <f>'[1]qry38'!E48</f>
        <v>7792</v>
      </c>
      <c r="F49" s="12">
        <f>'[1]qry38'!F48</f>
        <v>13406720</v>
      </c>
      <c r="G49" s="13">
        <f>'[1]qry38'!G48</f>
        <v>0.23494860499265785</v>
      </c>
      <c r="H49" s="12">
        <f>'[1]qry38'!H48</f>
        <v>1381</v>
      </c>
      <c r="I49" s="12">
        <f>'[1]qry38'!I48</f>
        <v>40530</v>
      </c>
      <c r="J49" s="14">
        <f>'[1]qry38'!J48</f>
        <v>413120</v>
      </c>
      <c r="K49" s="13">
        <f>'[1]qry38'!K48</f>
        <v>10.19294349864298</v>
      </c>
      <c r="L49" s="15">
        <f t="shared" si="2"/>
        <v>-0.909501839650007</v>
      </c>
      <c r="M49" s="15">
        <f t="shared" si="0"/>
        <v>-0.22126492031085299</v>
      </c>
      <c r="N49" s="15">
        <f t="shared" si="1"/>
        <v>-0.06868404197262379</v>
      </c>
      <c r="O49" s="15">
        <f t="shared" si="3"/>
        <v>0.035955495631467826</v>
      </c>
      <c r="P49" s="11">
        <f t="shared" si="4"/>
        <v>48</v>
      </c>
      <c r="Q49" s="11">
        <f t="shared" si="5"/>
        <v>23</v>
      </c>
    </row>
    <row r="50" spans="1:17" ht="12">
      <c r="A50" s="11" t="str">
        <f>'[1]qry38'!A49</f>
        <v>051</v>
      </c>
      <c r="B50" s="11" t="str">
        <f>'[1]qry38'!B49</f>
        <v>VIRGINIA</v>
      </c>
      <c r="C50" s="11" t="str">
        <f>'[1]qry38'!C49</f>
        <v>G</v>
      </c>
      <c r="D50" s="11" t="str">
        <f>'[1]qry38'!D49</f>
        <v>03</v>
      </c>
      <c r="E50" s="12">
        <f>'[1]qry38'!E49</f>
        <v>23821</v>
      </c>
      <c r="F50" s="12">
        <f>'[1]qry38'!F49</f>
        <v>64261911</v>
      </c>
      <c r="G50" s="13">
        <f>'[1]qry38'!G49</f>
        <v>0.3842653453331985</v>
      </c>
      <c r="H50" s="12">
        <f>'[1]qry38'!H49</f>
        <v>3323</v>
      </c>
      <c r="I50" s="12">
        <f>'[1]qry38'!I49</f>
        <v>109171</v>
      </c>
      <c r="J50" s="14">
        <f>'[1]qry38'!J49</f>
        <v>1040994</v>
      </c>
      <c r="K50" s="13">
        <f>'[1]qry38'!K49</f>
        <v>9.53544439457365</v>
      </c>
      <c r="L50" s="15">
        <f t="shared" si="2"/>
        <v>-1.5670009437193375</v>
      </c>
      <c r="M50" s="15">
        <f t="shared" si="0"/>
        <v>-0.8787640243801835</v>
      </c>
      <c r="N50" s="15">
        <f t="shared" si="1"/>
        <v>-0.7261831460419543</v>
      </c>
      <c r="O50" s="15">
        <f t="shared" si="3"/>
        <v>-0.6215436084378627</v>
      </c>
      <c r="P50" s="11">
        <f t="shared" si="4"/>
        <v>66</v>
      </c>
      <c r="Q50" s="11">
        <f t="shared" si="5"/>
        <v>41</v>
      </c>
    </row>
    <row r="51" spans="1:17" ht="12">
      <c r="A51" s="11" t="str">
        <f>'[1]qry38'!A50</f>
        <v>053</v>
      </c>
      <c r="B51" s="11" t="str">
        <f>'[1]qry38'!B50</f>
        <v>WASHINGTON</v>
      </c>
      <c r="C51" s="11" t="str">
        <f>'[1]qry38'!C50</f>
        <v>G</v>
      </c>
      <c r="D51" s="11" t="str">
        <f>'[1]qry38'!D50</f>
        <v>10</v>
      </c>
      <c r="E51" s="12">
        <f>'[1]qry38'!E50</f>
        <v>28456</v>
      </c>
      <c r="F51" s="12">
        <f>'[1]qry38'!F50</f>
        <v>55932489</v>
      </c>
      <c r="G51" s="13">
        <f>'[1]qry38'!G50</f>
        <v>1.089108910891089</v>
      </c>
      <c r="H51" s="12">
        <f>'[1]qry38'!H50</f>
        <v>1704</v>
      </c>
      <c r="I51" s="12">
        <f>'[1]qry38'!I50</f>
        <v>47608</v>
      </c>
      <c r="J51" s="14">
        <f>'[1]qry38'!J50</f>
        <v>511177</v>
      </c>
      <c r="K51" s="13">
        <f>'[1]qry38'!K50</f>
        <v>10.737208032263485</v>
      </c>
      <c r="L51" s="15">
        <f t="shared" si="2"/>
        <v>-0.36523730602950266</v>
      </c>
      <c r="M51" s="15">
        <f t="shared" si="0"/>
        <v>0.3229996133096513</v>
      </c>
      <c r="N51" s="15">
        <f t="shared" si="1"/>
        <v>0.4755804916478805</v>
      </c>
      <c r="O51" s="15">
        <f t="shared" si="3"/>
        <v>0.5802200292519721</v>
      </c>
      <c r="P51" s="11">
        <f t="shared" si="4"/>
        <v>30</v>
      </c>
      <c r="Q51" s="11">
        <f t="shared" si="5"/>
        <v>11</v>
      </c>
    </row>
    <row r="52" spans="1:17" ht="12">
      <c r="A52" s="11" t="str">
        <f>'[1]qry38'!A51</f>
        <v>054</v>
      </c>
      <c r="B52" s="11" t="str">
        <f>'[1]qry38'!B51</f>
        <v>WEST VIRGINIA</v>
      </c>
      <c r="C52" s="11" t="str">
        <f>'[1]qry38'!C51</f>
        <v>C</v>
      </c>
      <c r="D52" s="11" t="str">
        <f>'[1]qry38'!D51</f>
        <v>03</v>
      </c>
      <c r="E52" s="12">
        <f>'[1]qry38'!E51</f>
        <v>14550</v>
      </c>
      <c r="F52" s="12">
        <f>'[1]qry38'!F51</f>
        <v>36266724</v>
      </c>
      <c r="G52" s="13">
        <f>'[1]qry38'!G51</f>
        <v>2.5849455373110066</v>
      </c>
      <c r="H52" s="12">
        <f>'[1]qry38'!H51</f>
        <v>2188</v>
      </c>
      <c r="I52" s="12">
        <f>'[1]qry38'!I51</f>
        <v>76062</v>
      </c>
      <c r="J52" s="14">
        <f>'[1]qry38'!J51</f>
        <v>738475</v>
      </c>
      <c r="K52" s="13">
        <f>'[1]qry38'!K51</f>
        <v>9.708855933317556</v>
      </c>
      <c r="L52" s="15">
        <f t="shared" si="2"/>
        <v>-1.3935894049754314</v>
      </c>
      <c r="M52" s="15">
        <f t="shared" si="0"/>
        <v>-0.7053524856362774</v>
      </c>
      <c r="N52" s="15">
        <f t="shared" si="1"/>
        <v>-0.5527716072980482</v>
      </c>
      <c r="O52" s="15">
        <f t="shared" si="3"/>
        <v>-0.4481320696939566</v>
      </c>
      <c r="P52" s="11">
        <f t="shared" si="4"/>
        <v>62</v>
      </c>
      <c r="Q52" s="11">
        <f t="shared" si="5"/>
        <v>37</v>
      </c>
    </row>
    <row r="53" spans="1:17" ht="12">
      <c r="A53" s="11" t="str">
        <f>'[1]qry38'!A52</f>
        <v>055</v>
      </c>
      <c r="B53" s="11" t="str">
        <f>'[1]qry38'!B52</f>
        <v>WISCONSIN</v>
      </c>
      <c r="C53" s="11" t="str">
        <f>'[1]qry38'!C52</f>
        <v>C</v>
      </c>
      <c r="D53" s="11" t="str">
        <f>'[1]qry38'!D52</f>
        <v>05</v>
      </c>
      <c r="E53" s="12">
        <f>'[1]qry38'!E52</f>
        <v>37061</v>
      </c>
      <c r="F53" s="12">
        <f>'[1]qry38'!F52</f>
        <v>66724488</v>
      </c>
      <c r="G53" s="13">
        <f>'[1]qry38'!G52</f>
        <v>1.8527353689567432</v>
      </c>
      <c r="H53" s="12">
        <f>'[1]qry38'!H52</f>
        <v>2970</v>
      </c>
      <c r="I53" s="12">
        <f>'[1]qry38'!I52</f>
        <v>87344</v>
      </c>
      <c r="J53" s="14">
        <f>'[1]qry38'!J52</f>
        <v>902966</v>
      </c>
      <c r="K53" s="13">
        <f>'[1]qry38'!K52</f>
        <v>10.338042681809855</v>
      </c>
      <c r="L53" s="15">
        <f t="shared" si="2"/>
        <v>-0.7644026564831332</v>
      </c>
      <c r="M53" s="15">
        <f t="shared" si="0"/>
        <v>-0.07616573714397923</v>
      </c>
      <c r="N53" s="15">
        <f t="shared" si="1"/>
        <v>0.07641514119424997</v>
      </c>
      <c r="O53" s="15">
        <f t="shared" si="3"/>
        <v>0.18105467879834158</v>
      </c>
      <c r="P53" s="11">
        <f t="shared" si="4"/>
        <v>43</v>
      </c>
      <c r="Q53" s="11">
        <f t="shared" si="5"/>
        <v>20</v>
      </c>
    </row>
    <row r="54" spans="1:17" ht="12">
      <c r="A54" s="11" t="str">
        <f>'[1]qry38'!A53</f>
        <v>056</v>
      </c>
      <c r="B54" s="11" t="str">
        <f>'[1]qry38'!B53</f>
        <v>WYOMING</v>
      </c>
      <c r="C54" s="11" t="str">
        <f>'[1]qry38'!C53</f>
        <v>C</v>
      </c>
      <c r="D54" s="11" t="str">
        <f>'[1]qry38'!D53</f>
        <v>08</v>
      </c>
      <c r="E54" s="12">
        <f>'[1]qry38'!E53</f>
        <v>3259</v>
      </c>
      <c r="F54" s="12">
        <f>'[1]qry38'!F53</f>
        <v>10003769</v>
      </c>
      <c r="G54" s="13">
        <f>'[1]qry38'!G53</f>
        <v>2.4025627335824877</v>
      </c>
      <c r="H54" s="12">
        <f>'[1]qry38'!H53</f>
        <v>656</v>
      </c>
      <c r="I54" s="12">
        <f>'[1]qry38'!I53</f>
        <v>20743</v>
      </c>
      <c r="J54" s="14">
        <f>'[1]qry38'!J53</f>
        <v>205330</v>
      </c>
      <c r="K54" s="13">
        <f>'[1]qry38'!K53</f>
        <v>9.898761027816613</v>
      </c>
      <c r="L54" s="15">
        <f t="shared" si="2"/>
        <v>-1.2036843104763744</v>
      </c>
      <c r="M54" s="15">
        <f t="shared" si="0"/>
        <v>-0.5154473911372204</v>
      </c>
      <c r="N54" s="15">
        <f t="shared" si="1"/>
        <v>-0.3628665127989912</v>
      </c>
      <c r="O54" s="15">
        <f t="shared" si="3"/>
        <v>-0.25822697519489957</v>
      </c>
      <c r="P54" s="11">
        <f t="shared" si="4"/>
        <v>60</v>
      </c>
      <c r="Q54" s="11">
        <f t="shared" si="5"/>
        <v>35</v>
      </c>
    </row>
    <row r="55" spans="1:17" ht="12">
      <c r="A55" s="11" t="str">
        <f>'[1]qry38'!A54</f>
        <v>061</v>
      </c>
      <c r="B55" s="11" t="str">
        <f>'[1]qry38'!B54</f>
        <v>ARKANSAS</v>
      </c>
      <c r="C55" s="11" t="str">
        <f>'[1]qry38'!C54</f>
        <v>B</v>
      </c>
      <c r="D55" s="11" t="str">
        <f>'[1]qry38'!D54</f>
        <v>06</v>
      </c>
      <c r="E55" s="12">
        <f>'[1]qry38'!E54</f>
        <v>1208</v>
      </c>
      <c r="F55" s="12">
        <f>'[1]qry38'!F54</f>
        <v>5323642</v>
      </c>
      <c r="G55" s="13">
        <f>'[1]qry38'!G54</f>
        <v>94.71624266144813</v>
      </c>
      <c r="H55" s="12">
        <f>'[1]qry38'!H54</f>
        <v>227</v>
      </c>
      <c r="I55" s="12">
        <f>'[1]qry38'!I54</f>
        <v>8157</v>
      </c>
      <c r="J55" s="14">
        <f>'[1]qry38'!J54</f>
        <v>77396</v>
      </c>
      <c r="K55" s="13">
        <f>'[1]qry38'!K54</f>
        <v>9.48829226431286</v>
      </c>
      <c r="L55" s="15">
        <f t="shared" si="2"/>
        <v>-1.6141530739801269</v>
      </c>
      <c r="M55" s="15">
        <f t="shared" si="0"/>
        <v>-0.9259161546409729</v>
      </c>
      <c r="N55" s="15">
        <f>K55-$C$100</f>
        <v>-3.459722857680511</v>
      </c>
      <c r="O55" s="15">
        <f aca="true" t="shared" si="6" ref="O55:O77">K55-$C$101</f>
        <v>-3.7151374171816176</v>
      </c>
      <c r="P55" s="11">
        <f t="shared" si="4"/>
        <v>70</v>
      </c>
      <c r="Q55" s="11">
        <f>RANK(K55,$K$55:$K$78)</f>
        <v>23</v>
      </c>
    </row>
    <row r="56" spans="1:17" ht="12">
      <c r="A56" s="11" t="str">
        <f>'[1]qry38'!A55</f>
        <v>064</v>
      </c>
      <c r="B56" s="11" t="str">
        <f>'[1]qry38'!B55</f>
        <v>CONNECTICUT</v>
      </c>
      <c r="C56" s="11" t="str">
        <f>'[1]qry38'!C55</f>
        <v>B</v>
      </c>
      <c r="D56" s="11" t="str">
        <f>'[1]qry38'!D55</f>
        <v>01</v>
      </c>
      <c r="E56" s="12">
        <f>'[1]qry38'!E55</f>
        <v>1015</v>
      </c>
      <c r="F56" s="12">
        <f>'[1]qry38'!F55</f>
        <v>5969432</v>
      </c>
      <c r="G56" s="13">
        <f>'[1]qry38'!G55</f>
        <v>100</v>
      </c>
      <c r="H56" s="12">
        <f>'[1]qry38'!H55</f>
        <v>93</v>
      </c>
      <c r="I56" s="12">
        <f>'[1]qry38'!I55</f>
        <v>2790</v>
      </c>
      <c r="J56" s="14">
        <f>'[1]qry38'!J55</f>
        <v>39274</v>
      </c>
      <c r="K56" s="13">
        <f>'[1]qry38'!K55</f>
        <v>14.076702508960574</v>
      </c>
      <c r="L56" s="15">
        <f t="shared" si="2"/>
        <v>2.9742571706675864</v>
      </c>
      <c r="M56" s="15">
        <f t="shared" si="0"/>
        <v>3.6624940900067404</v>
      </c>
      <c r="N56" s="15">
        <f aca="true" t="shared" si="7" ref="N56:N78">K56-$C$100</f>
        <v>1.1286873869672025</v>
      </c>
      <c r="O56" s="15">
        <f t="shared" si="6"/>
        <v>0.8732728274660957</v>
      </c>
      <c r="P56" s="11">
        <f t="shared" si="4"/>
        <v>9</v>
      </c>
      <c r="Q56" s="11">
        <f aca="true" t="shared" si="8" ref="Q56:Q78">RANK(K56,$K$55:$K$78)</f>
        <v>8</v>
      </c>
    </row>
    <row r="57" spans="1:17" ht="12">
      <c r="A57" s="11" t="str">
        <f>'[1]qry38'!A56</f>
        <v>065</v>
      </c>
      <c r="B57" s="11" t="str">
        <f>'[1]qry38'!B56</f>
        <v>DELAWARE</v>
      </c>
      <c r="C57" s="11" t="str">
        <f>'[1]qry38'!C56</f>
        <v>B</v>
      </c>
      <c r="D57" s="11" t="str">
        <f>'[1]qry38'!D56</f>
        <v>03</v>
      </c>
      <c r="E57" s="12">
        <f>'[1]qry38'!E56</f>
        <v>131</v>
      </c>
      <c r="F57" s="12">
        <f>'[1]qry38'!F56</f>
        <v>1821728</v>
      </c>
      <c r="G57" s="13">
        <f>'[1]qry38'!G56</f>
        <v>100</v>
      </c>
      <c r="H57" s="12">
        <f>'[1]qry38'!H56</f>
        <v>9</v>
      </c>
      <c r="I57" s="12">
        <f>'[1]qry38'!I56</f>
        <v>284</v>
      </c>
      <c r="J57" s="14">
        <f>'[1]qry38'!J56</f>
        <v>3603</v>
      </c>
      <c r="K57" s="13">
        <f>'[1]qry38'!K56</f>
        <v>12.68661971830986</v>
      </c>
      <c r="L57" s="15">
        <f t="shared" si="2"/>
        <v>1.5841743800168722</v>
      </c>
      <c r="M57" s="15">
        <f t="shared" si="0"/>
        <v>2.272411299356026</v>
      </c>
      <c r="N57" s="15">
        <f t="shared" si="7"/>
        <v>-0.2613954036835118</v>
      </c>
      <c r="O57" s="15">
        <f t="shared" si="6"/>
        <v>-0.5168099631846186</v>
      </c>
      <c r="P57" s="11">
        <f t="shared" si="4"/>
        <v>17</v>
      </c>
      <c r="Q57" s="11">
        <f t="shared" si="8"/>
        <v>14</v>
      </c>
    </row>
    <row r="58" spans="1:17" ht="12">
      <c r="A58" s="11" t="str">
        <f>'[1]qry38'!A57</f>
        <v>067</v>
      </c>
      <c r="B58" s="11" t="str">
        <f>'[1]qry38'!B57</f>
        <v>FLORIDA</v>
      </c>
      <c r="C58" s="11" t="str">
        <f>'[1]qry38'!C57</f>
        <v>B</v>
      </c>
      <c r="D58" s="11" t="str">
        <f>'[1]qry38'!D57</f>
        <v>04</v>
      </c>
      <c r="E58" s="12">
        <f>'[1]qry38'!E57</f>
        <v>2444</v>
      </c>
      <c r="F58" s="12">
        <f>'[1]qry38'!F57</f>
        <v>28637111</v>
      </c>
      <c r="G58" s="13">
        <f>'[1]qry38'!G57</f>
        <v>94.64285714285714</v>
      </c>
      <c r="H58" s="12">
        <f>'[1]qry38'!H57</f>
        <v>606</v>
      </c>
      <c r="I58" s="12">
        <f>'[1]qry38'!I57</f>
        <v>19569</v>
      </c>
      <c r="J58" s="14">
        <f>'[1]qry38'!J57</f>
        <v>217937</v>
      </c>
      <c r="K58" s="13">
        <f>'[1]qry38'!K57</f>
        <v>11.136849098063264</v>
      </c>
      <c r="L58" s="15">
        <f t="shared" si="2"/>
        <v>0.03440375977027621</v>
      </c>
      <c r="M58" s="15">
        <f t="shared" si="0"/>
        <v>0.7226406791094302</v>
      </c>
      <c r="N58" s="15">
        <f t="shared" si="7"/>
        <v>-1.8111660239301077</v>
      </c>
      <c r="O58" s="15">
        <f t="shared" si="6"/>
        <v>-2.0665805834312145</v>
      </c>
      <c r="P58" s="11">
        <f t="shared" si="4"/>
        <v>27</v>
      </c>
      <c r="Q58" s="11">
        <f t="shared" si="8"/>
        <v>17</v>
      </c>
    </row>
    <row r="59" spans="1:17" ht="12">
      <c r="A59" s="11" t="str">
        <f>'[1]qry38'!A58</f>
        <v>071</v>
      </c>
      <c r="B59" s="11" t="str">
        <f>'[1]qry38'!B58</f>
        <v>IDAHO</v>
      </c>
      <c r="C59" s="11" t="str">
        <f>'[1]qry38'!C58</f>
        <v>B</v>
      </c>
      <c r="D59" s="11" t="str">
        <f>'[1]qry38'!D58</f>
        <v>10</v>
      </c>
      <c r="E59" s="12">
        <f>'[1]qry38'!E58</f>
        <v>416</v>
      </c>
      <c r="F59" s="12">
        <f>'[1]qry38'!F58</f>
        <v>2425597</v>
      </c>
      <c r="G59" s="13">
        <f>'[1]qry38'!G58</f>
        <v>98.49624060150376</v>
      </c>
      <c r="H59" s="12">
        <f>'[1]qry38'!H58</f>
        <v>43</v>
      </c>
      <c r="I59" s="12">
        <f>'[1]qry38'!I58</f>
        <v>1201</v>
      </c>
      <c r="J59" s="14">
        <f>'[1]qry38'!J58</f>
        <v>14341</v>
      </c>
      <c r="K59" s="13">
        <f>'[1]qry38'!K58</f>
        <v>11.940882597835138</v>
      </c>
      <c r="L59" s="15">
        <f t="shared" si="2"/>
        <v>0.8384372595421503</v>
      </c>
      <c r="M59" s="15">
        <f t="shared" si="0"/>
        <v>1.5266741788813043</v>
      </c>
      <c r="N59" s="15">
        <f t="shared" si="7"/>
        <v>-1.0071325241582336</v>
      </c>
      <c r="O59" s="15">
        <f t="shared" si="6"/>
        <v>-1.2625470836593404</v>
      </c>
      <c r="P59" s="11">
        <f t="shared" si="4"/>
        <v>20</v>
      </c>
      <c r="Q59" s="11">
        <f t="shared" si="8"/>
        <v>16</v>
      </c>
    </row>
    <row r="60" spans="1:17" ht="12">
      <c r="A60" s="11" t="str">
        <f>'[1]qry38'!A59</f>
        <v>074</v>
      </c>
      <c r="B60" s="11" t="str">
        <f>'[1]qry38'!B59</f>
        <v>IOWA</v>
      </c>
      <c r="C60" s="11" t="str">
        <f>'[1]qry38'!C59</f>
        <v>B</v>
      </c>
      <c r="D60" s="11" t="str">
        <f>'[1]qry38'!D59</f>
        <v>07</v>
      </c>
      <c r="E60" s="12">
        <f>'[1]qry38'!E59</f>
        <v>636</v>
      </c>
      <c r="F60" s="12">
        <f>'[1]qry38'!F59</f>
        <v>9027174</v>
      </c>
      <c r="G60" s="13">
        <f>'[1]qry38'!G59</f>
        <v>91.86602870813397</v>
      </c>
      <c r="H60" s="12">
        <f>'[1]qry38'!H59</f>
        <v>115</v>
      </c>
      <c r="I60" s="12">
        <f>'[1]qry38'!I59</f>
        <v>3848</v>
      </c>
      <c r="J60" s="14">
        <f>'[1]qry38'!J59</f>
        <v>58039</v>
      </c>
      <c r="K60" s="13">
        <f>'[1]qry38'!K59</f>
        <v>15.082900207900208</v>
      </c>
      <c r="L60" s="15">
        <f t="shared" si="2"/>
        <v>3.98045486960722</v>
      </c>
      <c r="M60" s="15">
        <f t="shared" si="0"/>
        <v>4.668691788946374</v>
      </c>
      <c r="N60" s="15">
        <f t="shared" si="7"/>
        <v>2.134885085906836</v>
      </c>
      <c r="O60" s="15">
        <f t="shared" si="6"/>
        <v>1.8794705264057292</v>
      </c>
      <c r="P60" s="11">
        <f t="shared" si="4"/>
        <v>5</v>
      </c>
      <c r="Q60" s="11">
        <f t="shared" si="8"/>
        <v>4</v>
      </c>
    </row>
    <row r="61" spans="1:17" ht="12">
      <c r="A61" s="11" t="str">
        <f>'[1]qry38'!A60</f>
        <v>076</v>
      </c>
      <c r="B61" s="11" t="str">
        <f>'[1]qry38'!B60</f>
        <v>KENTUCKY</v>
      </c>
      <c r="C61" s="11" t="str">
        <f>'[1]qry38'!C60</f>
        <v>B</v>
      </c>
      <c r="D61" s="11" t="str">
        <f>'[1]qry38'!D60</f>
        <v>04</v>
      </c>
      <c r="E61" s="12">
        <f>'[1]qry38'!E60</f>
        <v>1591</v>
      </c>
      <c r="F61" s="12">
        <f>'[1]qry38'!F60</f>
        <v>8969122</v>
      </c>
      <c r="G61" s="13">
        <f>'[1]qry38'!G60</f>
        <v>99.85835694050992</v>
      </c>
      <c r="H61" s="12">
        <f>'[1]qry38'!H60</f>
        <v>352</v>
      </c>
      <c r="I61" s="12">
        <f>'[1]qry38'!I60</f>
        <v>11863</v>
      </c>
      <c r="J61" s="14">
        <f>'[1]qry38'!J60</f>
        <v>126623</v>
      </c>
      <c r="K61" s="13">
        <f>'[1]qry38'!K60</f>
        <v>10.673775604821715</v>
      </c>
      <c r="L61" s="15">
        <f t="shared" si="2"/>
        <v>-0.42866973347127235</v>
      </c>
      <c r="M61" s="15">
        <f t="shared" si="0"/>
        <v>0.25956718586788163</v>
      </c>
      <c r="N61" s="15">
        <f t="shared" si="7"/>
        <v>-2.2742395171716563</v>
      </c>
      <c r="O61" s="15">
        <f t="shared" si="6"/>
        <v>-2.529654076672763</v>
      </c>
      <c r="P61" s="11">
        <f t="shared" si="4"/>
        <v>33</v>
      </c>
      <c r="Q61" s="11">
        <f t="shared" si="8"/>
        <v>19</v>
      </c>
    </row>
    <row r="62" spans="1:17" ht="12">
      <c r="A62" s="11" t="str">
        <f>'[1]qry38'!A61</f>
        <v>078</v>
      </c>
      <c r="B62" s="11" t="str">
        <f>'[1]qry38'!B61</f>
        <v>MAINE</v>
      </c>
      <c r="C62" s="11" t="str">
        <f>'[1]qry38'!C61</f>
        <v>B</v>
      </c>
      <c r="D62" s="11" t="str">
        <f>'[1]qry38'!D61</f>
        <v>01</v>
      </c>
      <c r="E62" s="12">
        <f>'[1]qry38'!E61</f>
        <v>864</v>
      </c>
      <c r="F62" s="12">
        <f>'[1]qry38'!F61</f>
        <v>3526734</v>
      </c>
      <c r="G62" s="13">
        <f>'[1]qry38'!G61</f>
        <v>93.43283582089552</v>
      </c>
      <c r="H62" s="12">
        <f>'[1]qry38'!H61</f>
        <v>49</v>
      </c>
      <c r="I62" s="12">
        <f>'[1]qry38'!I61</f>
        <v>1238</v>
      </c>
      <c r="J62" s="14">
        <f>'[1]qry38'!J61</f>
        <v>17709</v>
      </c>
      <c r="K62" s="13">
        <f>'[1]qry38'!K61</f>
        <v>14.304523424878838</v>
      </c>
      <c r="L62" s="15">
        <f t="shared" si="2"/>
        <v>3.20207808658585</v>
      </c>
      <c r="M62" s="15">
        <f t="shared" si="0"/>
        <v>3.890315005925004</v>
      </c>
      <c r="N62" s="15">
        <f t="shared" si="7"/>
        <v>1.3565083028854659</v>
      </c>
      <c r="O62" s="15">
        <f t="shared" si="6"/>
        <v>1.101093743384359</v>
      </c>
      <c r="P62" s="11">
        <f t="shared" si="4"/>
        <v>8</v>
      </c>
      <c r="Q62" s="11">
        <f t="shared" si="8"/>
        <v>7</v>
      </c>
    </row>
    <row r="63" spans="1:17" ht="12">
      <c r="A63" s="11" t="str">
        <f>'[1]qry38'!A62</f>
        <v>080</v>
      </c>
      <c r="B63" s="11" t="str">
        <f>'[1]qry38'!B62</f>
        <v>MASSACHUSETTS</v>
      </c>
      <c r="C63" s="11" t="str">
        <f>'[1]qry38'!C62</f>
        <v>B</v>
      </c>
      <c r="D63" s="11" t="str">
        <f>'[1]qry38'!D62</f>
        <v>01</v>
      </c>
      <c r="E63" s="12">
        <f>'[1]qry38'!E62</f>
        <v>1623</v>
      </c>
      <c r="F63" s="12">
        <f>'[1]qry38'!F62</f>
        <v>11332278</v>
      </c>
      <c r="G63" s="13">
        <f>'[1]qry38'!G62</f>
        <v>100</v>
      </c>
      <c r="H63" s="12">
        <f>'[1]qry38'!H62</f>
        <v>116</v>
      </c>
      <c r="I63" s="12">
        <f>'[1]qry38'!I62</f>
        <v>3632</v>
      </c>
      <c r="J63" s="14">
        <f>'[1]qry38'!J62</f>
        <v>64948</v>
      </c>
      <c r="K63" s="13">
        <f>'[1]qry38'!K62</f>
        <v>17.88215859030837</v>
      </c>
      <c r="L63" s="15">
        <f t="shared" si="2"/>
        <v>6.779713252015384</v>
      </c>
      <c r="M63" s="15">
        <f t="shared" si="0"/>
        <v>7.467950171354538</v>
      </c>
      <c r="N63" s="15">
        <f t="shared" si="7"/>
        <v>4.934143468315</v>
      </c>
      <c r="O63" s="15">
        <f t="shared" si="6"/>
        <v>4.678728908813893</v>
      </c>
      <c r="P63" s="11">
        <f t="shared" si="4"/>
        <v>1</v>
      </c>
      <c r="Q63" s="11">
        <f t="shared" si="8"/>
        <v>1</v>
      </c>
    </row>
    <row r="64" spans="1:17" ht="12">
      <c r="A64" s="11" t="str">
        <f>'[1]qry38'!A63</f>
        <v>081</v>
      </c>
      <c r="B64" s="11" t="str">
        <f>'[1]qry38'!B63</f>
        <v>MICHIGAN</v>
      </c>
      <c r="C64" s="11" t="str">
        <f>'[1]qry38'!C63</f>
        <v>B</v>
      </c>
      <c r="D64" s="11" t="str">
        <f>'[1]qry38'!D63</f>
        <v>05</v>
      </c>
      <c r="E64" s="12">
        <f>'[1]qry38'!E63</f>
        <v>2411</v>
      </c>
      <c r="F64" s="12">
        <f>'[1]qry38'!F63</f>
        <v>16237219</v>
      </c>
      <c r="G64" s="13">
        <f>'[1]qry38'!G63</f>
        <v>98.12206572769952</v>
      </c>
      <c r="H64" s="12">
        <f>'[1]qry38'!H63</f>
        <v>178</v>
      </c>
      <c r="I64" s="12">
        <f>'[1]qry38'!I63</f>
        <v>5589</v>
      </c>
      <c r="J64" s="14">
        <f>'[1]qry38'!J63</f>
        <v>69846</v>
      </c>
      <c r="K64" s="13">
        <f>'[1]qry38'!K63</f>
        <v>12.497047772410092</v>
      </c>
      <c r="L64" s="15">
        <f t="shared" si="2"/>
        <v>1.394602434117104</v>
      </c>
      <c r="M64" s="15">
        <f t="shared" si="0"/>
        <v>2.082839353456258</v>
      </c>
      <c r="N64" s="15">
        <f t="shared" si="7"/>
        <v>-0.45096734958328</v>
      </c>
      <c r="O64" s="15">
        <f t="shared" si="6"/>
        <v>-0.7063819090843868</v>
      </c>
      <c r="P64" s="11">
        <f t="shared" si="4"/>
        <v>18</v>
      </c>
      <c r="Q64" s="11">
        <f t="shared" si="8"/>
        <v>15</v>
      </c>
    </row>
    <row r="65" spans="1:17" ht="12">
      <c r="A65" s="11" t="str">
        <f>'[1]qry38'!A64</f>
        <v>082</v>
      </c>
      <c r="B65" s="11" t="str">
        <f>'[1]qry38'!B64</f>
        <v>MINNESOTA</v>
      </c>
      <c r="C65" s="11" t="str">
        <f>'[1]qry38'!C64</f>
        <v>B</v>
      </c>
      <c r="D65" s="11" t="str">
        <f>'[1]qry38'!D64</f>
        <v>05</v>
      </c>
      <c r="E65" s="12">
        <f>'[1]qry38'!E64</f>
        <v>1058</v>
      </c>
      <c r="F65" s="12">
        <f>'[1]qry38'!F64</f>
        <v>10977991</v>
      </c>
      <c r="G65" s="13">
        <f>'[1]qry38'!G64</f>
        <v>80.5739514348786</v>
      </c>
      <c r="H65" s="12">
        <f>'[1]qry38'!H64</f>
        <v>125</v>
      </c>
      <c r="I65" s="12">
        <f>'[1]qry38'!I64</f>
        <v>3709</v>
      </c>
      <c r="J65" s="14">
        <f>'[1]qry38'!J64</f>
        <v>51918</v>
      </c>
      <c r="K65" s="13">
        <f>'[1]qry38'!K64</f>
        <v>13.997843084389324</v>
      </c>
      <c r="L65" s="15">
        <f t="shared" si="2"/>
        <v>2.895397746096336</v>
      </c>
      <c r="M65" s="15">
        <f t="shared" si="0"/>
        <v>3.58363466543549</v>
      </c>
      <c r="N65" s="15">
        <f t="shared" si="7"/>
        <v>1.0498279623959519</v>
      </c>
      <c r="O65" s="15">
        <f t="shared" si="6"/>
        <v>0.7944134028948451</v>
      </c>
      <c r="P65" s="11">
        <f t="shared" si="4"/>
        <v>11</v>
      </c>
      <c r="Q65" s="11">
        <f t="shared" si="8"/>
        <v>10</v>
      </c>
    </row>
    <row r="66" spans="1:17" ht="12">
      <c r="A66" s="11" t="str">
        <f>'[1]qry38'!A65</f>
        <v>084</v>
      </c>
      <c r="B66" s="11" t="str">
        <f>'[1]qry38'!B65</f>
        <v>MISSOURI</v>
      </c>
      <c r="C66" s="11" t="str">
        <f>'[1]qry38'!C65</f>
        <v>B</v>
      </c>
      <c r="D66" s="11" t="str">
        <f>'[1]qry38'!D65</f>
        <v>07</v>
      </c>
      <c r="E66" s="12">
        <f>'[1]qry38'!E65</f>
        <v>2522</v>
      </c>
      <c r="F66" s="12">
        <f>'[1]qry38'!F65</f>
        <v>9374053</v>
      </c>
      <c r="G66" s="13">
        <f>'[1]qry38'!G65</f>
        <v>89.92628992628993</v>
      </c>
      <c r="H66" s="12">
        <f>'[1]qry38'!H65</f>
        <v>231</v>
      </c>
      <c r="I66" s="12">
        <f>'[1]qry38'!I65</f>
        <v>7307</v>
      </c>
      <c r="J66" s="14">
        <f>'[1]qry38'!J65</f>
        <v>94570</v>
      </c>
      <c r="K66" s="13">
        <f>'[1]qry38'!K65</f>
        <v>12.942384015327768</v>
      </c>
      <c r="L66" s="15">
        <f t="shared" si="2"/>
        <v>1.8399386770347803</v>
      </c>
      <c r="M66" s="15">
        <f t="shared" si="0"/>
        <v>2.5281755963739343</v>
      </c>
      <c r="N66" s="15">
        <f t="shared" si="7"/>
        <v>-0.005631106665603625</v>
      </c>
      <c r="O66" s="15">
        <f t="shared" si="6"/>
        <v>-0.26104566616671043</v>
      </c>
      <c r="P66" s="11">
        <f t="shared" si="4"/>
        <v>16</v>
      </c>
      <c r="Q66" s="11">
        <f t="shared" si="8"/>
        <v>13</v>
      </c>
    </row>
    <row r="67" spans="1:17" ht="12">
      <c r="A67" s="11" t="str">
        <f>'[1]qry38'!A66</f>
        <v>086</v>
      </c>
      <c r="B67" s="11" t="str">
        <f>'[1]qry38'!B66</f>
        <v>NEBRASKA</v>
      </c>
      <c r="C67" s="11" t="str">
        <f>'[1]qry38'!C66</f>
        <v>B</v>
      </c>
      <c r="D67" s="11" t="str">
        <f>'[1]qry38'!D66</f>
        <v>07</v>
      </c>
      <c r="E67" s="12">
        <f>'[1]qry38'!E66</f>
        <v>521</v>
      </c>
      <c r="F67" s="12">
        <f>'[1]qry38'!F66</f>
        <v>3325635</v>
      </c>
      <c r="G67" s="13">
        <f>'[1]qry38'!G66</f>
        <v>89.28571428571429</v>
      </c>
      <c r="H67" s="12">
        <f>'[1]qry38'!H66</f>
        <v>54</v>
      </c>
      <c r="I67" s="12">
        <f>'[1]qry38'!I66</f>
        <v>1538</v>
      </c>
      <c r="J67" s="14">
        <f>'[1]qry38'!J66</f>
        <v>16429</v>
      </c>
      <c r="K67" s="13">
        <f>'[1]qry38'!K66</f>
        <v>10.682054616384915</v>
      </c>
      <c r="L67" s="15">
        <f t="shared" si="2"/>
        <v>-0.42039072190807225</v>
      </c>
      <c r="M67" s="15">
        <f aca="true" t="shared" si="9" ref="M67:M82">K67-$C$87</f>
        <v>0.26784619743108173</v>
      </c>
      <c r="N67" s="15">
        <f t="shared" si="7"/>
        <v>-2.265960505608456</v>
      </c>
      <c r="O67" s="15">
        <f t="shared" si="6"/>
        <v>-2.521375065109563</v>
      </c>
      <c r="P67" s="11">
        <f t="shared" si="4"/>
        <v>32</v>
      </c>
      <c r="Q67" s="11">
        <f t="shared" si="8"/>
        <v>18</v>
      </c>
    </row>
    <row r="68" spans="1:17" ht="12">
      <c r="A68" s="11" t="str">
        <f>'[1]qry38'!A67</f>
        <v>089</v>
      </c>
      <c r="B68" s="11" t="str">
        <f>'[1]qry38'!B67</f>
        <v>NEW JERSEY</v>
      </c>
      <c r="C68" s="11" t="str">
        <f>'[1]qry38'!C67</f>
        <v>B</v>
      </c>
      <c r="D68" s="11" t="str">
        <f>'[1]qry38'!D67</f>
        <v>02</v>
      </c>
      <c r="E68" s="12">
        <f>'[1]qry38'!E67</f>
        <v>1817</v>
      </c>
      <c r="F68" s="12">
        <f>'[1]qry38'!F67</f>
        <v>14778593</v>
      </c>
      <c r="G68" s="13">
        <f>'[1]qry38'!G67</f>
        <v>95.49114331723028</v>
      </c>
      <c r="H68" s="12">
        <f>'[1]qry38'!H67</f>
        <v>266</v>
      </c>
      <c r="I68" s="12">
        <f>'[1]qry38'!I67</f>
        <v>7842</v>
      </c>
      <c r="J68" s="14">
        <f>'[1]qry38'!J67</f>
        <v>115631</v>
      </c>
      <c r="K68" s="13">
        <f>'[1]qry38'!K67</f>
        <v>14.745090538128029</v>
      </c>
      <c r="L68" s="15">
        <f aca="true" t="shared" si="10" ref="L68:L82">K68-$C$86</f>
        <v>3.642645199835041</v>
      </c>
      <c r="M68" s="15">
        <f t="shared" si="9"/>
        <v>4.330882119174195</v>
      </c>
      <c r="N68" s="15">
        <f t="shared" si="7"/>
        <v>1.797075416134657</v>
      </c>
      <c r="O68" s="15">
        <f t="shared" si="6"/>
        <v>1.5416608566335501</v>
      </c>
      <c r="P68" s="11">
        <f aca="true" t="shared" si="11" ref="P68:P82">RANK(K68,$K$3:$K$82)</f>
        <v>7</v>
      </c>
      <c r="Q68" s="11">
        <f t="shared" si="8"/>
        <v>6</v>
      </c>
    </row>
    <row r="69" spans="1:17" ht="12">
      <c r="A69" s="11" t="str">
        <f>'[1]qry38'!A68</f>
        <v>090</v>
      </c>
      <c r="B69" s="11" t="str">
        <f>'[1]qry38'!B68</f>
        <v>NEW MEXICO</v>
      </c>
      <c r="C69" s="11" t="str">
        <f>'[1]qry38'!C68</f>
        <v>B</v>
      </c>
      <c r="D69" s="11" t="str">
        <f>'[1]qry38'!D68</f>
        <v>06</v>
      </c>
      <c r="E69" s="12">
        <f>'[1]qry38'!E68</f>
        <v>520</v>
      </c>
      <c r="F69" s="12">
        <f>'[1]qry38'!F68</f>
        <v>6136206</v>
      </c>
      <c r="G69" s="13">
        <f>'[1]qry38'!G68</f>
        <v>89.58333333333334</v>
      </c>
      <c r="H69" s="12">
        <f>'[1]qry38'!H68</f>
        <v>46</v>
      </c>
      <c r="I69" s="12">
        <f>'[1]qry38'!I68</f>
        <v>1481</v>
      </c>
      <c r="J69" s="14">
        <f>'[1]qry38'!J68</f>
        <v>23967</v>
      </c>
      <c r="K69" s="13">
        <f>'[1]qry38'!K68</f>
        <v>16.182984469952736</v>
      </c>
      <c r="L69" s="15">
        <f t="shared" si="10"/>
        <v>5.080539131659748</v>
      </c>
      <c r="M69" s="15">
        <f t="shared" si="9"/>
        <v>5.768776050998902</v>
      </c>
      <c r="N69" s="15">
        <f t="shared" si="7"/>
        <v>3.234969347959364</v>
      </c>
      <c r="O69" s="15">
        <f t="shared" si="6"/>
        <v>2.979554788458257</v>
      </c>
      <c r="P69" s="11">
        <f t="shared" si="11"/>
        <v>3</v>
      </c>
      <c r="Q69" s="11">
        <f t="shared" si="8"/>
        <v>2</v>
      </c>
    </row>
    <row r="70" spans="1:17" ht="12">
      <c r="A70" s="11" t="str">
        <f>'[1]qry38'!A69</f>
        <v>091</v>
      </c>
      <c r="B70" s="11" t="str">
        <f>'[1]qry38'!B69</f>
        <v>NEW YORK</v>
      </c>
      <c r="C70" s="11" t="str">
        <f>'[1]qry38'!C69</f>
        <v>B</v>
      </c>
      <c r="D70" s="11" t="str">
        <f>'[1]qry38'!D69</f>
        <v>02</v>
      </c>
      <c r="E70" s="12">
        <f>'[1]qry38'!E69</f>
        <v>4353</v>
      </c>
      <c r="F70" s="12">
        <f>'[1]qry38'!F69</f>
        <v>28472502</v>
      </c>
      <c r="G70" s="13">
        <f>'[1]qry38'!G69</f>
        <v>99.29453262786596</v>
      </c>
      <c r="H70" s="12">
        <f>'[1]qry38'!H69</f>
        <v>352</v>
      </c>
      <c r="I70" s="12">
        <f>'[1]qry38'!I69</f>
        <v>10711</v>
      </c>
      <c r="J70" s="14">
        <f>'[1]qry38'!J69</f>
        <v>167553</v>
      </c>
      <c r="K70" s="13">
        <f>'[1]qry38'!K69</f>
        <v>15.643077210344506</v>
      </c>
      <c r="L70" s="15">
        <f t="shared" si="10"/>
        <v>4.540631872051518</v>
      </c>
      <c r="M70" s="15">
        <f t="shared" si="9"/>
        <v>5.228868791390672</v>
      </c>
      <c r="N70" s="15">
        <f t="shared" si="7"/>
        <v>2.6950620883511345</v>
      </c>
      <c r="O70" s="15">
        <f t="shared" si="6"/>
        <v>2.4396475288500277</v>
      </c>
      <c r="P70" s="11">
        <f t="shared" si="11"/>
        <v>4</v>
      </c>
      <c r="Q70" s="11">
        <f t="shared" si="8"/>
        <v>3</v>
      </c>
    </row>
    <row r="71" spans="1:17" ht="12">
      <c r="A71" s="11" t="str">
        <f>'[1]qry38'!A70</f>
        <v>092</v>
      </c>
      <c r="B71" s="11" t="str">
        <f>'[1]qry38'!B70</f>
        <v>NORTH CAROLINA</v>
      </c>
      <c r="C71" s="11" t="str">
        <f>'[1]qry38'!C70</f>
        <v>B</v>
      </c>
      <c r="D71" s="11" t="str">
        <f>'[1]qry38'!D70</f>
        <v>04</v>
      </c>
      <c r="E71" s="12">
        <f>'[1]qry38'!E70</f>
        <v>3266</v>
      </c>
      <c r="F71" s="12">
        <f>'[1]qry38'!F70</f>
        <v>16471526</v>
      </c>
      <c r="G71" s="13">
        <f>'[1]qry38'!G70</f>
        <v>94.88677867056245</v>
      </c>
      <c r="H71" s="12">
        <f>'[1]qry38'!H70</f>
        <v>681</v>
      </c>
      <c r="I71" s="12">
        <f>'[1]qry38'!I70</f>
        <v>22789</v>
      </c>
      <c r="J71" s="14">
        <f>'[1]qry38'!J70</f>
        <v>237234</v>
      </c>
      <c r="K71" s="13">
        <f>'[1]qry38'!K70</f>
        <v>10.410022379218043</v>
      </c>
      <c r="L71" s="15">
        <f t="shared" si="10"/>
        <v>-0.6924229590749444</v>
      </c>
      <c r="M71" s="15">
        <f t="shared" si="9"/>
        <v>-0.004186039735790459</v>
      </c>
      <c r="N71" s="15">
        <f t="shared" si="7"/>
        <v>-2.5379927427753284</v>
      </c>
      <c r="O71" s="15">
        <f t="shared" si="6"/>
        <v>-2.793407302276435</v>
      </c>
      <c r="P71" s="11">
        <f t="shared" si="11"/>
        <v>41</v>
      </c>
      <c r="Q71" s="11">
        <f t="shared" si="8"/>
        <v>21</v>
      </c>
    </row>
    <row r="72" spans="1:17" ht="12">
      <c r="A72" s="11" t="str">
        <f>'[1]qry38'!A71</f>
        <v>097</v>
      </c>
      <c r="B72" s="11" t="str">
        <f>'[1]qry38'!B71</f>
        <v>OREGON</v>
      </c>
      <c r="C72" s="11" t="str">
        <f>'[1]qry38'!C71</f>
        <v>B</v>
      </c>
      <c r="D72" s="11" t="str">
        <f>'[1]qry38'!D71</f>
        <v>10</v>
      </c>
      <c r="E72" s="12">
        <f>'[1]qry38'!E71</f>
        <v>768</v>
      </c>
      <c r="F72" s="12">
        <f>'[1]qry38'!F71</f>
        <v>5185587</v>
      </c>
      <c r="G72" s="13">
        <f>'[1]qry38'!G71</f>
        <v>97.05882352941177</v>
      </c>
      <c r="H72" s="12">
        <f>'[1]qry38'!H71</f>
        <v>87</v>
      </c>
      <c r="I72" s="12">
        <f>'[1]qry38'!I71</f>
        <v>2448</v>
      </c>
      <c r="J72" s="14">
        <f>'[1]qry38'!J71</f>
        <v>33873</v>
      </c>
      <c r="K72" s="13">
        <f>'[1]qry38'!K71</f>
        <v>13.83700980392157</v>
      </c>
      <c r="L72" s="15">
        <f t="shared" si="10"/>
        <v>2.7345644656285817</v>
      </c>
      <c r="M72" s="15">
        <f t="shared" si="9"/>
        <v>3.4228013849677357</v>
      </c>
      <c r="N72" s="15">
        <f t="shared" si="7"/>
        <v>0.8889946819281977</v>
      </c>
      <c r="O72" s="15">
        <f t="shared" si="6"/>
        <v>0.6335801224270909</v>
      </c>
      <c r="P72" s="11">
        <f t="shared" si="11"/>
        <v>12</v>
      </c>
      <c r="Q72" s="11">
        <f t="shared" si="8"/>
        <v>11</v>
      </c>
    </row>
    <row r="73" spans="1:17" ht="12">
      <c r="A73" s="11" t="str">
        <f>'[1]qry38'!A72</f>
        <v>101</v>
      </c>
      <c r="B73" s="11" t="str">
        <f>'[1]qry38'!B72</f>
        <v>SOUTH CAROLINA</v>
      </c>
      <c r="C73" s="11" t="str">
        <f>'[1]qry38'!C72</f>
        <v>B</v>
      </c>
      <c r="D73" s="11" t="str">
        <f>'[1]qry38'!D72</f>
        <v>04</v>
      </c>
      <c r="E73" s="12">
        <f>'[1]qry38'!E72</f>
        <v>1146</v>
      </c>
      <c r="F73" s="12">
        <f>'[1]qry38'!F72</f>
        <v>5512307</v>
      </c>
      <c r="G73" s="13">
        <f>'[1]qry38'!G72</f>
        <v>100</v>
      </c>
      <c r="H73" s="12">
        <f>'[1]qry38'!H72</f>
        <v>223</v>
      </c>
      <c r="I73" s="12">
        <f>'[1]qry38'!I72</f>
        <v>7582</v>
      </c>
      <c r="J73" s="12">
        <f>'[1]qry38'!J72</f>
        <v>71335</v>
      </c>
      <c r="K73" s="16">
        <f>'[1]qry38'!K72</f>
        <v>9.408467422843577</v>
      </c>
      <c r="L73" s="15">
        <f t="shared" si="10"/>
        <v>-1.6939779154494108</v>
      </c>
      <c r="M73" s="15">
        <f t="shared" si="9"/>
        <v>-1.0057409961102568</v>
      </c>
      <c r="N73" s="15">
        <f t="shared" si="7"/>
        <v>-3.5395476991497947</v>
      </c>
      <c r="O73" s="15">
        <f t="shared" si="6"/>
        <v>-3.7949622586509015</v>
      </c>
      <c r="P73" s="11">
        <f t="shared" si="11"/>
        <v>71</v>
      </c>
      <c r="Q73" s="11">
        <f t="shared" si="8"/>
        <v>24</v>
      </c>
    </row>
    <row r="74" spans="1:17" ht="12">
      <c r="A74" s="11" t="str">
        <f>'[1]qry38'!A73</f>
        <v>102</v>
      </c>
      <c r="B74" s="11" t="str">
        <f>'[1]qry38'!B73</f>
        <v>SOUTH DAKOTA</v>
      </c>
      <c r="C74" s="11" t="str">
        <f>'[1]qry38'!C73</f>
        <v>B</v>
      </c>
      <c r="D74" s="11" t="str">
        <f>'[1]qry38'!D73</f>
        <v>08</v>
      </c>
      <c r="E74" s="12">
        <f>'[1]qry38'!E73</f>
        <v>415</v>
      </c>
      <c r="F74" s="12">
        <f>'[1]qry38'!F73</f>
        <v>2434228</v>
      </c>
      <c r="G74" s="13">
        <f>'[1]qry38'!G73</f>
        <v>86.90476190476191</v>
      </c>
      <c r="H74" s="12">
        <f>'[1]qry38'!H73</f>
        <v>83</v>
      </c>
      <c r="I74" s="12">
        <f>'[1]qry38'!I73</f>
        <v>2852</v>
      </c>
      <c r="J74" s="12">
        <f>'[1]qry38'!J73</f>
        <v>29213</v>
      </c>
      <c r="K74" s="16">
        <f>'[1]qry38'!K73</f>
        <v>10.242987377279102</v>
      </c>
      <c r="L74" s="15">
        <f t="shared" si="10"/>
        <v>-0.8594579610138862</v>
      </c>
      <c r="M74" s="15">
        <f t="shared" si="9"/>
        <v>-0.17122104167473218</v>
      </c>
      <c r="N74" s="15">
        <f t="shared" si="7"/>
        <v>-2.70502774471427</v>
      </c>
      <c r="O74" s="15">
        <f t="shared" si="6"/>
        <v>-2.960442304215377</v>
      </c>
      <c r="P74" s="11">
        <f t="shared" si="11"/>
        <v>46</v>
      </c>
      <c r="Q74" s="11">
        <f t="shared" si="8"/>
        <v>22</v>
      </c>
    </row>
    <row r="75" spans="1:17" ht="12">
      <c r="A75" s="11" t="str">
        <f>'[1]qry38'!A74</f>
        <v>104</v>
      </c>
      <c r="B75" s="11" t="str">
        <f>'[1]qry38'!B74</f>
        <v>TEXAS</v>
      </c>
      <c r="C75" s="11" t="str">
        <f>'[1]qry38'!C74</f>
        <v>B</v>
      </c>
      <c r="D75" s="11" t="str">
        <f>'[1]qry38'!D74</f>
        <v>06</v>
      </c>
      <c r="E75" s="12">
        <f>'[1]qry38'!E74</f>
        <v>7020</v>
      </c>
      <c r="F75" s="12">
        <f>'[1]qry38'!F74</f>
        <v>50410188</v>
      </c>
      <c r="G75" s="13">
        <f>'[1]qry38'!G74</f>
        <v>99.69742813918305</v>
      </c>
      <c r="H75" s="12">
        <f>'[1]qry38'!H74</f>
        <v>1185</v>
      </c>
      <c r="I75" s="12">
        <f>'[1]qry38'!I74</f>
        <v>35803</v>
      </c>
      <c r="J75" s="12">
        <f>'[1]qry38'!J74</f>
        <v>381568</v>
      </c>
      <c r="K75" s="16">
        <f>'[1]qry38'!K74</f>
        <v>10.657430941541211</v>
      </c>
      <c r="L75" s="15">
        <f t="shared" si="10"/>
        <v>-0.4450143967517768</v>
      </c>
      <c r="M75" s="15">
        <f t="shared" si="9"/>
        <v>0.2432225225873772</v>
      </c>
      <c r="N75" s="15">
        <f t="shared" si="7"/>
        <v>-2.2905841804521607</v>
      </c>
      <c r="O75" s="15">
        <f t="shared" si="6"/>
        <v>-2.5459987399532675</v>
      </c>
      <c r="P75" s="11">
        <f t="shared" si="11"/>
        <v>34</v>
      </c>
      <c r="Q75" s="11">
        <f t="shared" si="8"/>
        <v>20</v>
      </c>
    </row>
    <row r="76" spans="1:17" ht="12">
      <c r="A76" s="11" t="str">
        <f>'[1]qry38'!A75</f>
        <v>106</v>
      </c>
      <c r="B76" s="11" t="str">
        <f>'[1]qry38'!B75</f>
        <v>VERMONT</v>
      </c>
      <c r="C76" s="11" t="str">
        <f>'[1]qry38'!C75</f>
        <v>B</v>
      </c>
      <c r="D76" s="11" t="str">
        <f>'[1]qry38'!D75</f>
        <v>01</v>
      </c>
      <c r="E76" s="12">
        <f>'[1]qry38'!E75</f>
        <v>394</v>
      </c>
      <c r="F76" s="12">
        <f>'[1]qry38'!F75</f>
        <v>1556605</v>
      </c>
      <c r="G76" s="13">
        <f>'[1]qry38'!G75</f>
        <v>100</v>
      </c>
      <c r="H76" s="12">
        <f>'[1]qry38'!H75</f>
        <v>61</v>
      </c>
      <c r="I76" s="12">
        <f>'[1]qry38'!I75</f>
        <v>1761</v>
      </c>
      <c r="J76" s="12">
        <f>'[1]qry38'!J75</f>
        <v>24692</v>
      </c>
      <c r="K76" s="16">
        <f>'[1]qry38'!K75</f>
        <v>14.021578648495174</v>
      </c>
      <c r="L76" s="15">
        <f t="shared" si="10"/>
        <v>2.919133310202186</v>
      </c>
      <c r="M76" s="15">
        <f t="shared" si="9"/>
        <v>3.60737022954134</v>
      </c>
      <c r="N76" s="15">
        <f t="shared" si="7"/>
        <v>1.0735635265018022</v>
      </c>
      <c r="O76" s="15">
        <f t="shared" si="6"/>
        <v>0.8181489670006954</v>
      </c>
      <c r="P76" s="11">
        <f t="shared" si="11"/>
        <v>10</v>
      </c>
      <c r="Q76" s="11">
        <f t="shared" si="8"/>
        <v>9</v>
      </c>
    </row>
    <row r="77" spans="1:17" ht="12">
      <c r="A77" s="11" t="str">
        <f>'[1]qry38'!A76</f>
        <v>107</v>
      </c>
      <c r="B77" s="11" t="str">
        <f>'[1]qry38'!B76</f>
        <v>VIRGINIA</v>
      </c>
      <c r="C77" s="11" t="str">
        <f>'[1]qry38'!C76</f>
        <v>B</v>
      </c>
      <c r="D77" s="11" t="str">
        <f>'[1]qry38'!D76</f>
        <v>03</v>
      </c>
      <c r="E77" s="12">
        <f>'[1]qry38'!E76</f>
        <v>1218</v>
      </c>
      <c r="F77" s="12">
        <f>'[1]qry38'!F76</f>
        <v>10472068</v>
      </c>
      <c r="G77" s="13">
        <f>'[1]qry38'!G76</f>
        <v>100</v>
      </c>
      <c r="H77" s="12">
        <f>'[1]qry38'!H76</f>
        <v>126</v>
      </c>
      <c r="I77" s="12">
        <f>'[1]qry38'!I76</f>
        <v>3955</v>
      </c>
      <c r="J77" s="12">
        <f>'[1]qry38'!J76</f>
        <v>53252</v>
      </c>
      <c r="K77" s="16">
        <f>'[1]qry38'!K76</f>
        <v>13.464475347661189</v>
      </c>
      <c r="L77" s="15">
        <f t="shared" si="10"/>
        <v>2.362030009368201</v>
      </c>
      <c r="M77" s="15">
        <f t="shared" si="9"/>
        <v>3.050266928707355</v>
      </c>
      <c r="N77" s="15">
        <f t="shared" si="7"/>
        <v>0.5164602256678172</v>
      </c>
      <c r="O77" s="15">
        <f t="shared" si="6"/>
        <v>0.26104566616671043</v>
      </c>
      <c r="P77" s="11">
        <f t="shared" si="11"/>
        <v>14</v>
      </c>
      <c r="Q77" s="11">
        <f t="shared" si="8"/>
        <v>12</v>
      </c>
    </row>
    <row r="78" spans="1:17" ht="12">
      <c r="A78" s="11" t="str">
        <f>'[1]qry38'!A77</f>
        <v>109</v>
      </c>
      <c r="B78" s="11" t="str">
        <f>'[1]qry38'!B77</f>
        <v>WASHINGTON</v>
      </c>
      <c r="C78" s="11" t="str">
        <f>'[1]qry38'!C77</f>
        <v>B</v>
      </c>
      <c r="D78" s="11" t="str">
        <f>'[1]qry38'!D77</f>
        <v>10</v>
      </c>
      <c r="E78" s="12">
        <f>'[1]qry38'!E77</f>
        <v>1125</v>
      </c>
      <c r="F78" s="12">
        <f>'[1]qry38'!F77</f>
        <v>8696329</v>
      </c>
      <c r="G78" s="13">
        <f>'[1]qry38'!G77</f>
        <v>94.78021978021978</v>
      </c>
      <c r="H78" s="12">
        <f>'[1]qry38'!H77</f>
        <v>122</v>
      </c>
      <c r="I78" s="12">
        <f>'[1]qry38'!I77</f>
        <v>3936</v>
      </c>
      <c r="J78" s="12">
        <f>'[1]qry38'!J77</f>
        <v>58045</v>
      </c>
      <c r="K78" s="16">
        <f>'[1]qry38'!K77</f>
        <v>14.747205284552846</v>
      </c>
      <c r="L78" s="15">
        <f t="shared" si="10"/>
        <v>3.6447599462598586</v>
      </c>
      <c r="M78" s="15">
        <f t="shared" si="9"/>
        <v>4.3329968655990125</v>
      </c>
      <c r="N78" s="15">
        <f t="shared" si="7"/>
        <v>1.7991901625594746</v>
      </c>
      <c r="O78" s="15">
        <f>K78-$C$101</f>
        <v>1.5437756030583678</v>
      </c>
      <c r="P78" s="11">
        <f t="shared" si="11"/>
        <v>6</v>
      </c>
      <c r="Q78" s="11">
        <f t="shared" si="8"/>
        <v>5</v>
      </c>
    </row>
    <row r="79" spans="1:17" ht="12">
      <c r="A79" s="11" t="str">
        <f>'[1]qry38'!A78</f>
        <v>003</v>
      </c>
      <c r="B79" s="11" t="str">
        <f>'[1]qry38'!B78</f>
        <v>AMERICAN SAMOA</v>
      </c>
      <c r="C79" s="11" t="str">
        <f>'[1]qry38'!C78</f>
        <v>T</v>
      </c>
      <c r="D79" s="11" t="str">
        <f>'[1]qry38'!D78</f>
        <v>09</v>
      </c>
      <c r="E79" s="12">
        <f>'[1]qry38'!E78</f>
        <v>460</v>
      </c>
      <c r="F79" s="12">
        <f>'[1]qry38'!F78</f>
        <v>947350</v>
      </c>
      <c r="G79" s="13">
        <f>'[1]qry38'!G78</f>
        <v>4.651162790697675</v>
      </c>
      <c r="H79" s="12">
        <f>'[1]qry38'!H78</f>
        <v>14</v>
      </c>
      <c r="I79" s="12">
        <f>'[1]qry38'!I78</f>
        <v>550</v>
      </c>
      <c r="J79" s="12">
        <f>'[1]qry38'!J78</f>
        <v>6210</v>
      </c>
      <c r="K79" s="16">
        <f>'[1]qry38'!K78</f>
        <v>11.290909090909091</v>
      </c>
      <c r="L79" s="15">
        <f t="shared" si="10"/>
        <v>0.18846375261610326</v>
      </c>
      <c r="M79" s="15">
        <f t="shared" si="9"/>
        <v>0.8767006719552572</v>
      </c>
      <c r="N79" s="15">
        <f>K79-$C$107</f>
        <v>0.33125108501242195</v>
      </c>
      <c r="O79" s="15">
        <f>K79-$C$108</f>
        <v>0.4967761313576293</v>
      </c>
      <c r="P79" s="11">
        <f t="shared" si="11"/>
        <v>26</v>
      </c>
      <c r="Q79" s="11">
        <f>RANK(K79,$K$79:$K$82)</f>
        <v>2</v>
      </c>
    </row>
    <row r="80" spans="1:17" ht="12">
      <c r="A80" s="11" t="str">
        <f>'[1]qry38'!A79</f>
        <v>013</v>
      </c>
      <c r="B80" s="11" t="str">
        <f>'[1]qry38'!B79</f>
        <v>GUAM</v>
      </c>
      <c r="C80" s="11" t="str">
        <f>'[1]qry38'!C79</f>
        <v>T</v>
      </c>
      <c r="D80" s="11" t="str">
        <f>'[1]qry38'!D79</f>
        <v>09</v>
      </c>
      <c r="E80" s="12">
        <f>'[1]qry38'!E79</f>
        <v>250</v>
      </c>
      <c r="F80" s="12">
        <f>'[1]qry38'!F79</f>
        <v>1723721</v>
      </c>
      <c r="G80" s="13">
        <f>'[1]qry38'!G79</f>
        <v>6.338028169014084</v>
      </c>
      <c r="H80" s="12">
        <f>'[1]qry38'!H79</f>
        <v>16</v>
      </c>
      <c r="I80" s="12">
        <f>'[1]qry38'!I79</f>
        <v>550</v>
      </c>
      <c r="J80" s="12">
        <f>'[1]qry38'!J79</f>
        <v>4692</v>
      </c>
      <c r="K80" s="16">
        <f>'[1]qry38'!K79</f>
        <v>8.530909090909091</v>
      </c>
      <c r="L80" s="15">
        <f t="shared" si="10"/>
        <v>-2.5715362473838965</v>
      </c>
      <c r="M80" s="15">
        <f t="shared" si="9"/>
        <v>-1.8832993280447425</v>
      </c>
      <c r="N80" s="15">
        <f>K80-$C$107</f>
        <v>-2.428748914987578</v>
      </c>
      <c r="O80" s="15">
        <f>K80-$C$108</f>
        <v>-2.2632238686423705</v>
      </c>
      <c r="P80" s="11">
        <f t="shared" si="11"/>
        <v>77</v>
      </c>
      <c r="Q80" s="11">
        <f>RANK(K80,$K$79:$K$82)</f>
        <v>4</v>
      </c>
    </row>
    <row r="81" spans="1:17" ht="12">
      <c r="A81" s="11" t="str">
        <f>'[1]qry38'!A80</f>
        <v>038</v>
      </c>
      <c r="B81" s="11" t="str">
        <f>'[1]qry38'!B80</f>
        <v>NORTHERN MARIANAS</v>
      </c>
      <c r="C81" s="11" t="str">
        <f>'[1]qry38'!C80</f>
        <v>T</v>
      </c>
      <c r="D81" s="11" t="str">
        <f>'[1]qry38'!D80</f>
        <v>09</v>
      </c>
      <c r="E81" s="12">
        <f>'[1]qry38'!E80</f>
        <v>111</v>
      </c>
      <c r="F81" s="12">
        <f>'[1]qry38'!F80</f>
        <v>923116</v>
      </c>
      <c r="G81" s="13">
        <f>'[1]qry38'!G80</f>
        <v>17.72151898734177</v>
      </c>
      <c r="H81" s="12">
        <f>'[1]qry38'!H80</f>
        <v>23</v>
      </c>
      <c r="I81" s="12">
        <f>'[1]qry38'!I80</f>
        <v>884</v>
      </c>
      <c r="J81" s="12">
        <f>'[1]qry38'!J80</f>
        <v>12128</v>
      </c>
      <c r="K81" s="16">
        <f>'[1]qry38'!K80</f>
        <v>13.71945701357466</v>
      </c>
      <c r="L81" s="15">
        <f t="shared" si="10"/>
        <v>2.617011675281672</v>
      </c>
      <c r="M81" s="15">
        <f t="shared" si="9"/>
        <v>3.305248594620826</v>
      </c>
      <c r="N81" s="15">
        <f>K81-$C$107</f>
        <v>2.759799007677991</v>
      </c>
      <c r="O81" s="15">
        <f>K81-$C$108</f>
        <v>2.925324054023198</v>
      </c>
      <c r="P81" s="11">
        <f t="shared" si="11"/>
        <v>13</v>
      </c>
      <c r="Q81" s="11">
        <f>RANK(K81,$K$79:$K$82)</f>
        <v>1</v>
      </c>
    </row>
    <row r="82" spans="1:17" ht="12">
      <c r="A82" s="11" t="str">
        <f>'[1]qry38'!A81</f>
        <v>052</v>
      </c>
      <c r="B82" s="11" t="str">
        <f>'[1]qry38'!B81</f>
        <v>VIRGIN ISLANDS</v>
      </c>
      <c r="C82" s="11" t="str">
        <f>'[1]qry38'!C81</f>
        <v>T</v>
      </c>
      <c r="D82" s="11" t="str">
        <f>'[1]qry38'!D81</f>
        <v>02</v>
      </c>
      <c r="E82" s="12">
        <f>'[1]qry38'!E81</f>
        <v>814</v>
      </c>
      <c r="F82" s="12">
        <f>'[1]qry38'!F81</f>
        <v>2661501</v>
      </c>
      <c r="G82" s="13">
        <f>'[1]qry38'!G81</f>
        <v>7.6923076923076925</v>
      </c>
      <c r="H82" s="12">
        <f>'[1]qry38'!H81</f>
        <v>26</v>
      </c>
      <c r="I82" s="12">
        <f>'[1]qry38'!I81</f>
        <v>908</v>
      </c>
      <c r="J82" s="12">
        <f>'[1]qry38'!J81</f>
        <v>9350</v>
      </c>
      <c r="K82" s="16">
        <f>'[1]qry38'!K81</f>
        <v>10.297356828193832</v>
      </c>
      <c r="L82" s="15">
        <f t="shared" si="10"/>
        <v>-0.8050885100991554</v>
      </c>
      <c r="M82" s="15">
        <f t="shared" si="9"/>
        <v>-0.1168515907600014</v>
      </c>
      <c r="N82" s="15">
        <f>K82-$C$107</f>
        <v>-0.6623011777028367</v>
      </c>
      <c r="O82" s="15">
        <f>K82-$C$108</f>
        <v>-0.4967761313576293</v>
      </c>
      <c r="P82" s="11">
        <f t="shared" si="11"/>
        <v>45</v>
      </c>
      <c r="Q82" s="11">
        <f>RANK(K82,$K$79:$K$82)</f>
        <v>3</v>
      </c>
    </row>
    <row r="83" spans="1:11" ht="12">
      <c r="A83" s="11"/>
      <c r="B83" s="11"/>
      <c r="C83" s="11"/>
      <c r="D83" s="11"/>
      <c r="E83" s="12"/>
      <c r="F83" s="12"/>
      <c r="G83" s="13"/>
      <c r="H83" s="12"/>
      <c r="I83" s="12"/>
      <c r="J83" s="12"/>
      <c r="K83" s="2"/>
    </row>
    <row r="84" spans="1:11" ht="12">
      <c r="A84" s="11" t="s">
        <v>17</v>
      </c>
      <c r="B84" s="11"/>
      <c r="C84" s="11"/>
      <c r="D84" s="11"/>
      <c r="E84" s="12"/>
      <c r="F84" s="12"/>
      <c r="G84" s="13"/>
      <c r="H84" s="12"/>
      <c r="I84" s="12"/>
      <c r="J84" s="12"/>
      <c r="K84" s="2"/>
    </row>
    <row r="85" spans="1:10" ht="12">
      <c r="A85" s="11" t="s">
        <v>18</v>
      </c>
      <c r="B85" s="11"/>
      <c r="C85" s="13">
        <f>J85/I85</f>
        <v>10.241304484885175</v>
      </c>
      <c r="D85" s="11"/>
      <c r="E85" s="18"/>
      <c r="F85" s="12"/>
      <c r="G85" s="13"/>
      <c r="H85" s="12"/>
      <c r="I85" s="12">
        <f>SUM(I3:I82)</f>
        <v>6455483</v>
      </c>
      <c r="J85" s="12">
        <f>SUM(J3:J82)</f>
        <v>66112567</v>
      </c>
    </row>
    <row r="86" spans="1:10" ht="12">
      <c r="A86" s="11" t="s">
        <v>19</v>
      </c>
      <c r="B86" s="11"/>
      <c r="C86" s="13">
        <f>AVERAGE(K3:K82)</f>
        <v>11.102445338292988</v>
      </c>
      <c r="D86" s="11"/>
      <c r="E86" s="12"/>
      <c r="F86" s="12"/>
      <c r="G86" s="13"/>
      <c r="H86" s="12"/>
      <c r="I86" s="12"/>
      <c r="J86" s="12"/>
    </row>
    <row r="87" spans="1:10" ht="12">
      <c r="A87" s="11" t="s">
        <v>20</v>
      </c>
      <c r="B87" s="11"/>
      <c r="C87" s="13">
        <f>MEDIAN(K3:K82)</f>
        <v>10.414208418953834</v>
      </c>
      <c r="D87" s="11"/>
      <c r="E87" s="12"/>
      <c r="F87" s="12"/>
      <c r="G87" s="13"/>
      <c r="H87" s="12"/>
      <c r="I87" s="12"/>
      <c r="J87" s="12"/>
    </row>
    <row r="88" spans="1:10" ht="12">
      <c r="A88" s="11" t="s">
        <v>21</v>
      </c>
      <c r="B88" s="11"/>
      <c r="C88" s="13">
        <f>MAX(K3:K82)</f>
        <v>17.88215859030837</v>
      </c>
      <c r="D88" s="11"/>
      <c r="E88" s="18"/>
      <c r="F88" s="18"/>
      <c r="G88" s="13"/>
      <c r="H88" s="12"/>
      <c r="I88" s="12"/>
      <c r="J88" s="12"/>
    </row>
    <row r="89" spans="1:10" ht="12">
      <c r="A89" s="11" t="s">
        <v>22</v>
      </c>
      <c r="B89" s="11"/>
      <c r="C89" s="13">
        <f>MIN(K3:K82)</f>
        <v>7.999317639031047</v>
      </c>
      <c r="D89" s="11"/>
      <c r="E89" s="12"/>
      <c r="F89" s="12"/>
      <c r="G89" s="13"/>
      <c r="H89" s="12"/>
      <c r="I89" s="12"/>
      <c r="J89" s="12"/>
    </row>
    <row r="90" spans="1:10" ht="12">
      <c r="A90" s="11"/>
      <c r="B90" s="11"/>
      <c r="C90" s="13"/>
      <c r="D90" s="11"/>
      <c r="E90" s="12"/>
      <c r="F90" s="12"/>
      <c r="G90" s="13"/>
      <c r="H90" s="12"/>
      <c r="I90" s="12"/>
      <c r="J90" s="12"/>
    </row>
    <row r="91" spans="1:10" ht="12">
      <c r="A91" s="11" t="s">
        <v>23</v>
      </c>
      <c r="B91" s="11"/>
      <c r="C91" s="15"/>
      <c r="D91" s="11"/>
      <c r="E91" s="12"/>
      <c r="F91" s="12"/>
      <c r="G91" s="13"/>
      <c r="H91" s="12"/>
      <c r="I91" s="12"/>
      <c r="J91" s="12"/>
    </row>
    <row r="92" spans="1:10" ht="12">
      <c r="A92" s="11" t="s">
        <v>18</v>
      </c>
      <c r="B92" s="11"/>
      <c r="C92" s="15">
        <f>J92/I92</f>
        <v>10.194903407355797</v>
      </c>
      <c r="D92" s="11"/>
      <c r="E92" s="12"/>
      <c r="F92" s="12"/>
      <c r="G92" s="13"/>
      <c r="H92" s="12"/>
      <c r="I92" s="12">
        <f>SUM(I3:I54)</f>
        <v>6280706</v>
      </c>
      <c r="J92" s="12">
        <f>SUM(J3:J54)</f>
        <v>64031191</v>
      </c>
    </row>
    <row r="93" spans="1:10" ht="12">
      <c r="A93" s="11" t="s">
        <v>19</v>
      </c>
      <c r="B93" s="11"/>
      <c r="C93" s="15">
        <f>AVERAGE(K3:K54)</f>
        <v>10.261627540615605</v>
      </c>
      <c r="D93" s="11"/>
      <c r="E93" s="12"/>
      <c r="F93" s="12"/>
      <c r="G93" s="13"/>
      <c r="H93" s="12"/>
      <c r="I93" s="12"/>
      <c r="J93" s="12"/>
    </row>
    <row r="94" spans="1:10" ht="12">
      <c r="A94" s="11" t="s">
        <v>20</v>
      </c>
      <c r="B94" s="11"/>
      <c r="C94" s="15">
        <f>MEDIAN(K3:K54)</f>
        <v>10.156988003011513</v>
      </c>
      <c r="D94" s="11"/>
      <c r="E94" s="12"/>
      <c r="F94" s="12"/>
      <c r="G94" s="13"/>
      <c r="H94" s="12"/>
      <c r="I94" s="12"/>
      <c r="J94" s="12"/>
    </row>
    <row r="95" spans="1:10" ht="12">
      <c r="A95" s="11" t="s">
        <v>21</v>
      </c>
      <c r="B95" s="11"/>
      <c r="C95" s="15">
        <f>MAX(K3:K54)</f>
        <v>16.274465843710328</v>
      </c>
      <c r="D95" s="11"/>
      <c r="E95" s="12"/>
      <c r="F95" s="12"/>
      <c r="G95" s="13"/>
      <c r="H95" s="12"/>
      <c r="I95" s="12"/>
      <c r="J95" s="12"/>
    </row>
    <row r="96" spans="1:10" ht="12">
      <c r="A96" s="11" t="s">
        <v>22</v>
      </c>
      <c r="B96" s="11"/>
      <c r="C96" s="15">
        <f>MIN(K3:K54)</f>
        <v>7.999317639031047</v>
      </c>
      <c r="D96" s="11"/>
      <c r="E96" s="12"/>
      <c r="F96" s="12"/>
      <c r="G96" s="13"/>
      <c r="H96" s="12"/>
      <c r="I96" s="12"/>
      <c r="J96" s="12"/>
    </row>
    <row r="97" spans="1:10" ht="12">
      <c r="A97" s="11"/>
      <c r="B97" s="11"/>
      <c r="C97" s="15"/>
      <c r="D97" s="11"/>
      <c r="E97" s="12"/>
      <c r="F97" s="12"/>
      <c r="G97" s="13"/>
      <c r="H97" s="12"/>
      <c r="I97" s="12"/>
      <c r="J97" s="12"/>
    </row>
    <row r="98" spans="1:10" ht="12">
      <c r="A98" s="11" t="s">
        <v>24</v>
      </c>
      <c r="B98" s="11"/>
      <c r="C98" s="15"/>
      <c r="D98" s="11"/>
      <c r="E98" s="12"/>
      <c r="F98" s="12"/>
      <c r="G98" s="13"/>
      <c r="H98" s="12"/>
      <c r="I98" s="12"/>
      <c r="J98" s="12"/>
    </row>
    <row r="99" spans="1:10" ht="12">
      <c r="A99" s="11" t="s">
        <v>18</v>
      </c>
      <c r="B99" s="11"/>
      <c r="C99" s="15">
        <f>J99/I99</f>
        <v>11.920737702533671</v>
      </c>
      <c r="D99" s="11"/>
      <c r="E99" s="12"/>
      <c r="F99" s="12"/>
      <c r="G99" s="13"/>
      <c r="H99" s="12"/>
      <c r="I99" s="12">
        <f>SUM(I55:I78)</f>
        <v>171885</v>
      </c>
      <c r="J99" s="12">
        <f>SUM(J55:J78)</f>
        <v>2048996</v>
      </c>
    </row>
    <row r="100" spans="1:10" ht="12">
      <c r="A100" s="11" t="s">
        <v>19</v>
      </c>
      <c r="B100" s="11"/>
      <c r="C100" s="15">
        <f>AVERAGE(K55:K78)</f>
        <v>12.948015121993372</v>
      </c>
      <c r="D100" s="11"/>
      <c r="E100" s="12"/>
      <c r="F100" s="12"/>
      <c r="G100" s="13"/>
      <c r="H100" s="12"/>
      <c r="I100" s="12"/>
      <c r="J100" s="19"/>
    </row>
    <row r="101" spans="1:10" ht="12">
      <c r="A101" s="11" t="s">
        <v>20</v>
      </c>
      <c r="B101" s="11"/>
      <c r="C101" s="15">
        <f>MEDIAN(K55:K78)</f>
        <v>13.203429681494478</v>
      </c>
      <c r="D101" s="11"/>
      <c r="E101" s="12"/>
      <c r="F101" s="12"/>
      <c r="G101" s="13"/>
      <c r="H101" s="12"/>
      <c r="I101" s="12"/>
      <c r="J101" s="19"/>
    </row>
    <row r="102" spans="1:10" ht="12">
      <c r="A102" s="11" t="s">
        <v>21</v>
      </c>
      <c r="B102" s="11"/>
      <c r="C102" s="15">
        <f>MAX(K55:K78)</f>
        <v>17.88215859030837</v>
      </c>
      <c r="D102" s="11"/>
      <c r="E102" s="12"/>
      <c r="F102" s="12"/>
      <c r="G102" s="13"/>
      <c r="H102" s="12"/>
      <c r="I102" s="12"/>
      <c r="J102" s="19"/>
    </row>
    <row r="103" spans="1:10" ht="12">
      <c r="A103" s="11" t="s">
        <v>22</v>
      </c>
      <c r="B103" s="11"/>
      <c r="C103" s="15">
        <f>MIN(K55:K78)</f>
        <v>9.408467422843577</v>
      </c>
      <c r="D103" s="11"/>
      <c r="E103" s="12"/>
      <c r="F103" s="12"/>
      <c r="G103" s="13"/>
      <c r="H103" s="12"/>
      <c r="I103" s="12"/>
      <c r="J103" s="19"/>
    </row>
    <row r="104" spans="1:10" ht="12">
      <c r="A104" s="11"/>
      <c r="B104" s="11"/>
      <c r="C104" s="15"/>
      <c r="D104" s="11"/>
      <c r="E104" s="12"/>
      <c r="F104" s="12"/>
      <c r="G104" s="13"/>
      <c r="H104" s="12"/>
      <c r="I104" s="12"/>
      <c r="J104" s="12"/>
    </row>
    <row r="105" spans="1:10" ht="12">
      <c r="A105" s="11" t="s">
        <v>25</v>
      </c>
      <c r="B105" s="11"/>
      <c r="C105" s="15"/>
      <c r="D105" s="11"/>
      <c r="E105" s="12"/>
      <c r="F105" s="12"/>
      <c r="G105" s="13"/>
      <c r="H105" s="12"/>
      <c r="I105" s="12"/>
      <c r="J105" s="12"/>
    </row>
    <row r="106" spans="1:10" ht="12">
      <c r="A106" s="11" t="s">
        <v>18</v>
      </c>
      <c r="B106" s="11"/>
      <c r="C106" s="15">
        <f>J106/I106</f>
        <v>11.19640387275242</v>
      </c>
      <c r="D106" s="11"/>
      <c r="E106" s="12"/>
      <c r="F106" s="12"/>
      <c r="G106" s="13"/>
      <c r="H106" s="12"/>
      <c r="I106" s="12">
        <f>SUM(I79:I82)</f>
        <v>2892</v>
      </c>
      <c r="J106" s="12">
        <f>SUM(J79:J82)</f>
        <v>32380</v>
      </c>
    </row>
    <row r="107" spans="1:10" ht="12">
      <c r="A107" s="11" t="s">
        <v>19</v>
      </c>
      <c r="B107" s="11"/>
      <c r="C107" s="15">
        <f>AVERAGE(K79:K82)</f>
        <v>10.959658005896669</v>
      </c>
      <c r="D107" s="11"/>
      <c r="E107" s="12"/>
      <c r="F107" s="12"/>
      <c r="G107" s="13"/>
      <c r="H107" s="12"/>
      <c r="I107" s="12"/>
      <c r="J107" s="12"/>
    </row>
    <row r="108" spans="1:10" ht="12">
      <c r="A108" s="11" t="s">
        <v>20</v>
      </c>
      <c r="B108" s="11"/>
      <c r="C108" s="15">
        <f>MEDIAN(K79:K82)</f>
        <v>10.794132959551462</v>
      </c>
      <c r="D108" s="11"/>
      <c r="E108" s="12"/>
      <c r="F108" s="12"/>
      <c r="G108" s="13"/>
      <c r="H108" s="12"/>
      <c r="I108" s="12"/>
      <c r="J108" s="12"/>
    </row>
    <row r="109" spans="1:10" ht="12">
      <c r="A109" s="11" t="s">
        <v>21</v>
      </c>
      <c r="B109" s="11"/>
      <c r="C109" s="15">
        <f>MAX(K79:K82)</f>
        <v>13.71945701357466</v>
      </c>
      <c r="D109" s="11"/>
      <c r="E109" s="12"/>
      <c r="F109" s="12"/>
      <c r="G109" s="13"/>
      <c r="H109" s="12"/>
      <c r="I109" s="12"/>
      <c r="J109" s="12"/>
    </row>
    <row r="110" spans="1:10" ht="12">
      <c r="A110" s="11" t="s">
        <v>22</v>
      </c>
      <c r="B110" s="11"/>
      <c r="C110" s="15">
        <f>MIN(K79:K82)</f>
        <v>8.530909090909091</v>
      </c>
      <c r="D110" s="11"/>
      <c r="E110" s="12"/>
      <c r="F110" s="12"/>
      <c r="G110" s="13"/>
      <c r="H110" s="12"/>
      <c r="I110" s="12"/>
      <c r="J110" s="12"/>
    </row>
  </sheetData>
  <printOptions/>
  <pageMargins left="0.75" right="0.75" top="1" bottom="1" header="0.5" footer="0.5"/>
  <pageSetup fitToHeight="0" fitToWidth="1" horizontalDpi="600" verticalDpi="600" orientation="landscape" scale="76"/>
  <headerFooter alignWithMargins="0">
    <oddFooter>&amp;LRSA 2/113 Data: 10/27/2006
RSA 911 Data: 2/8/2006
RC-38&amp;R&amp;P of &amp;N</oddFooter>
  </headerFooter>
  <rowBreaks count="2" manualBreakCount="2">
    <brk id="44" max="16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8 - MEAN HOURLY WAGE AT CLOSURE -- COMPETITIVE EMPLOYMENT OUTCOMES - FY 2005 (MS Excel)</dc:title>
  <dc:subject/>
  <dc:creator/>
  <cp:keywords/>
  <dc:description/>
  <cp:lastModifiedBy>Alan Smigielski User</cp:lastModifiedBy>
  <cp:lastPrinted>2006-12-07T13:30:50Z</cp:lastPrinted>
  <dcterms:created xsi:type="dcterms:W3CDTF">2006-12-07T12:38:09Z</dcterms:created>
  <dcterms:modified xsi:type="dcterms:W3CDTF">2007-01-08T19:59:07Z</dcterms:modified>
  <cp:category/>
  <cp:version/>
  <cp:contentType/>
  <cp:contentStatus/>
</cp:coreProperties>
</file>