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.O.C.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</sheets>
  <definedNames>
    <definedName name="_xlnm.Print_Area" localSheetId="3">'Sheet3'!$A$1:$F$33</definedName>
  </definedNames>
  <calcPr fullCalcOnLoad="1"/>
</workbook>
</file>

<file path=xl/sharedStrings.xml><?xml version="1.0" encoding="utf-8"?>
<sst xmlns="http://schemas.openxmlformats.org/spreadsheetml/2006/main" count="315" uniqueCount="220">
  <si>
    <t>SCHEDULE A</t>
  </si>
  <si>
    <t>Page 1 of 2</t>
  </si>
  <si>
    <t>General and Administrative Expense (G&amp;A)</t>
  </si>
  <si>
    <t>Fiscal Year Ended 3/31/01</t>
  </si>
  <si>
    <t>Schedule of Actual Expenses, Adjustments and Claimed Costs</t>
  </si>
  <si>
    <t>Accounts</t>
  </si>
  <si>
    <t>Expenses Per General Ledger</t>
  </si>
  <si>
    <t>Adjustments</t>
  </si>
  <si>
    <t>Claimed Costs</t>
  </si>
  <si>
    <t xml:space="preserve">            </t>
  </si>
  <si>
    <t>Salaries &amp; Wages</t>
  </si>
  <si>
    <t>Legal Fees</t>
  </si>
  <si>
    <t>Audit Fees</t>
  </si>
  <si>
    <t>Other Fees</t>
  </si>
  <si>
    <t>Entertainment</t>
  </si>
  <si>
    <t>Advertising &amp; Promotion</t>
  </si>
  <si>
    <t>Bad Debts</t>
  </si>
  <si>
    <t>Tech. Publications</t>
  </si>
  <si>
    <t>Periodicals</t>
  </si>
  <si>
    <t>Conventions &amp; Seminars</t>
  </si>
  <si>
    <t>Interest Expense</t>
  </si>
  <si>
    <t>Holiday</t>
  </si>
  <si>
    <t>Vacation</t>
  </si>
  <si>
    <t>Sick Leave</t>
  </si>
  <si>
    <t>Personal Absence</t>
  </si>
  <si>
    <t>FUI</t>
  </si>
  <si>
    <t>SUI</t>
  </si>
  <si>
    <t>Worker's Compensation</t>
  </si>
  <si>
    <t>Health Insurance</t>
  </si>
  <si>
    <t>Life Insurance</t>
  </si>
  <si>
    <t>Pension Plan</t>
  </si>
  <si>
    <t>Tuition Assistance</t>
  </si>
  <si>
    <t>Miscellaneous</t>
  </si>
  <si>
    <t>Employee FICA &amp; Medicare</t>
  </si>
  <si>
    <t>Occupancy Allocation</t>
  </si>
  <si>
    <t>IR&amp;D/B&amp;P</t>
  </si>
  <si>
    <t>TOTAL</t>
  </si>
  <si>
    <t>*  Depending on the complexity of a company's accounting system, these items could</t>
  </si>
  <si>
    <t>Dollars (or perhaps Total Direct Labor Dollars).</t>
  </si>
  <si>
    <t>also be accumulated in a separate Fringe Benefit pool and allocated ofer Total Payroll</t>
  </si>
  <si>
    <t>(1)</t>
  </si>
  <si>
    <t>(2)</t>
  </si>
  <si>
    <t>(3)</t>
  </si>
  <si>
    <t>(5)</t>
  </si>
  <si>
    <t>(1)  Expenses of President, Vice President, and wives on a personal trip are not claimed.</t>
  </si>
  <si>
    <t>(2)  Expressly unallowable costs per government procurement regulation FAR 31.2.</t>
  </si>
  <si>
    <t>(3)  Unallowable advertising expense per FAR 31.205-1.  The allowable portion represents</t>
  </si>
  <si>
    <t>allowable recruitment expense per FAR 31.205-34.</t>
  </si>
  <si>
    <t>(4)  Employer contributions to pension plan in excess of that approved and considered</t>
  </si>
  <si>
    <t>allowable by the ACO.</t>
  </si>
  <si>
    <t>Page 2 of 2</t>
  </si>
  <si>
    <t>SCHEDULE B</t>
  </si>
  <si>
    <t>Overhead Expense</t>
  </si>
  <si>
    <t>Postage &amp; Handling</t>
  </si>
  <si>
    <t>Office Supplies</t>
  </si>
  <si>
    <t>Small Equipment</t>
  </si>
  <si>
    <t>Temporary Clerical Help</t>
  </si>
  <si>
    <t>Travel</t>
  </si>
  <si>
    <t>Other Outside Services</t>
  </si>
  <si>
    <t>Relocation</t>
  </si>
  <si>
    <t>Business Meals</t>
  </si>
  <si>
    <t>Telephone Expense - Local</t>
  </si>
  <si>
    <t>Telephone Expense - Long Distance</t>
  </si>
  <si>
    <t>Telecopier</t>
  </si>
  <si>
    <t>Equipment Rental</t>
  </si>
  <si>
    <t>Recruitment</t>
  </si>
  <si>
    <t>Dues/Memberships</t>
  </si>
  <si>
    <t>Insurance</t>
  </si>
  <si>
    <t>Depriciation/Amortization</t>
  </si>
  <si>
    <t>Repairs &amp; Maintenance</t>
  </si>
  <si>
    <t>Severance Pay</t>
  </si>
  <si>
    <t>Employer FICA/Medicare</t>
  </si>
  <si>
    <t>(1)  Moving expenses in excess of those allowable by FAR 31.2.</t>
  </si>
  <si>
    <t>(2)  Membership fees and tennis dues on one individual - not allowable per FAR 31.2.</t>
  </si>
  <si>
    <t>(3)  Severance pay in excess of allowable per direction of ACO.</t>
  </si>
  <si>
    <t>*</t>
  </si>
  <si>
    <t>*  (4)</t>
  </si>
  <si>
    <t>*  (3)</t>
  </si>
  <si>
    <t>Schedule C</t>
  </si>
  <si>
    <t>Notes/Schedule Reference</t>
  </si>
  <si>
    <t>SCHEDULE C</t>
  </si>
  <si>
    <t>Occupancy Expenses</t>
  </si>
  <si>
    <t>Fiscal Year Ended 3/31/01  *</t>
  </si>
  <si>
    <t>Real Estate Rent</t>
  </si>
  <si>
    <t>Property Taxes</t>
  </si>
  <si>
    <t>Permit &amp; Liscenses</t>
  </si>
  <si>
    <t>Repair &amp; Maintenance</t>
  </si>
  <si>
    <t>*  This example would only be applicable when occupancy costs are accumulated in a</t>
  </si>
  <si>
    <t>occupancy expenses are included in the G&amp;A pool, this intermediate allocation is not</t>
  </si>
  <si>
    <t>necessary.</t>
  </si>
  <si>
    <t>Allocation of Expenses Based on Square Feet Utilized **</t>
  </si>
  <si>
    <t>separate pool for allocation to intermediate pools (such as G&amp;A and Overhead).  If all</t>
  </si>
  <si>
    <t>Overhead (Schedule B)    87%</t>
  </si>
  <si>
    <t>G&amp;A (Schedule A)          13%</t>
  </si>
  <si>
    <t>allocation is not equitable.  For example, the cost per square foot for executive office or</t>
  </si>
  <si>
    <t>clean rooms may be greater than for warehouse space.</t>
  </si>
  <si>
    <t>**  It may be necessary to use a base other than "square feet utilized" if the resulting</t>
  </si>
  <si>
    <t>SCHEDULE D</t>
  </si>
  <si>
    <t>Bases Used to Allocate Indirect Expenses</t>
  </si>
  <si>
    <t>Pool</t>
  </si>
  <si>
    <t>Base</t>
  </si>
  <si>
    <t>General and Administrative Expense - Schedule A</t>
  </si>
  <si>
    <t>Total cost input (excludes G&amp;A, IR&amp;D/B&amp;P, and Cost of Money), see Schedule E</t>
  </si>
  <si>
    <t>Overhead Expenses - Schedule B</t>
  </si>
  <si>
    <t>Straight time direct labor dollars of all contracts and projects including labor costs</t>
  </si>
  <si>
    <t>of IR&amp;D/B&amp;P projects, see schedule E.</t>
  </si>
  <si>
    <t>Occupancy Expenses - Schedule C</t>
  </si>
  <si>
    <t>Square feet assigned to each activity.</t>
  </si>
  <si>
    <t>SCHEDULE E</t>
  </si>
  <si>
    <t>Claimed Rates for Each Expense Pool</t>
  </si>
  <si>
    <t>General Ledger</t>
  </si>
  <si>
    <t>Overhead</t>
  </si>
  <si>
    <t>Overhead Base:</t>
  </si>
  <si>
    <t>Contract Labor</t>
  </si>
  <si>
    <t>IR&amp;D Labor</t>
  </si>
  <si>
    <t>B&amp;P Labor</t>
  </si>
  <si>
    <t>Total Labor</t>
  </si>
  <si>
    <t>Overhead Pool - Schedule B</t>
  </si>
  <si>
    <t>Overhead Rate</t>
  </si>
  <si>
    <t>General &amp; Administrative Expense Rate (G&amp;A)</t>
  </si>
  <si>
    <t>G&amp;A Base:</t>
  </si>
  <si>
    <t>Contract Direct Costs</t>
  </si>
  <si>
    <t>Labor</t>
  </si>
  <si>
    <t>Material</t>
  </si>
  <si>
    <t>Other Direct Costs</t>
  </si>
  <si>
    <t>Subcontract Costs</t>
  </si>
  <si>
    <t>Total Direct Contract Costs</t>
  </si>
  <si>
    <t>Overhead - Schedule B</t>
  </si>
  <si>
    <t>(5)  See schedule below:</t>
  </si>
  <si>
    <t>IR&amp;D Labor Cost</t>
  </si>
  <si>
    <t>IR&amp;D Travel, Material, &amp; ODC</t>
  </si>
  <si>
    <t>IR&amp;D Overhead</t>
  </si>
  <si>
    <t xml:space="preserve">     Total IR&amp;D</t>
  </si>
  <si>
    <t>B&amp;P Travel, Material, &amp; ODC</t>
  </si>
  <si>
    <t>B&amp;P Overhead</t>
  </si>
  <si>
    <t xml:space="preserve">     Total B&amp;P</t>
  </si>
  <si>
    <t>Total IR&amp;D/B&amp;P</t>
  </si>
  <si>
    <t>IR&amp;D/B&amp;P Amount Over Ceiling</t>
  </si>
  <si>
    <t>(a)</t>
  </si>
  <si>
    <t>(b)</t>
  </si>
  <si>
    <t>between fthe 82.75% general Ledger rate and the Claimed rate of 77.74% to the claimed</t>
  </si>
  <si>
    <t>labor amounts.</t>
  </si>
  <si>
    <t>ceilings.</t>
  </si>
  <si>
    <t>also be accumulated in a separate Fringe Benefit pool and allocated over Total Payroll</t>
  </si>
  <si>
    <t>Less: IR&amp;D/B&amp;P Overhead Transferred to G&amp;A:</t>
  </si>
  <si>
    <t>IR&amp;D Overhead at General Ledger Rate (82.75% X $14,287)</t>
  </si>
  <si>
    <t>B&amp;P Overhead at General Ledger Rate (82.75% X $9,525)</t>
  </si>
  <si>
    <t xml:space="preserve">     Total Cost Input</t>
  </si>
  <si>
    <t>G&amp;A Pool</t>
  </si>
  <si>
    <t>Total claimed G&amp;A expenses - Schedule A</t>
  </si>
  <si>
    <t>G&amp;A Rate</t>
  </si>
  <si>
    <t>*     The IR&amp;D and B&amp;P labor is included in the overhead base in order to allocate a proportional share</t>
  </si>
  <si>
    <t>of overhead to the labor as required by FAR 31.2.  The IR&amp;D/B&amp;P labor and the associated overhead is</t>
  </si>
  <si>
    <t>normally claimed as part of the G&amp;A expense.</t>
  </si>
  <si>
    <t>**</t>
  </si>
  <si>
    <t>***</t>
  </si>
  <si>
    <t>****</t>
  </si>
  <si>
    <t>**    The claimed G&amp;A base must include both the Schedule B claimed overhead ($510,612) and</t>
  </si>
  <si>
    <t>overhead cost incurred but not claimed ($32,912).</t>
  </si>
  <si>
    <t>***   Overhead on the IR&amp;D/B&amp;P labor at the 82.75% rate is added to the G&amp;A pool (Schedule A) and</t>
  </si>
  <si>
    <t>deducted from the G&amp;A base.</t>
  </si>
  <si>
    <t>****  In summary, the total cost input base consists of contract direct costs plus overhead (claimed</t>
  </si>
  <si>
    <t>and unclaimed) less overhead on IR&amp;D/B&amp;P transferred to the G&amp;A poos.  The base does not include</t>
  </si>
  <si>
    <t>IR&amp;D/B&amp;P direct costs which are recovered through the G&amp;A pool.</t>
  </si>
  <si>
    <t>(a)   The adjustments in the overhead amounts are due to application of the difference</t>
  </si>
  <si>
    <t>Reconciliation of Books of Account and Claimes Direct Costs</t>
  </si>
  <si>
    <t>SCHEDULE F</t>
  </si>
  <si>
    <t>Description</t>
  </si>
  <si>
    <t>Amounts Per General Ledger</t>
  </si>
  <si>
    <t>Amount Claimed</t>
  </si>
  <si>
    <t>Notes</t>
  </si>
  <si>
    <t>DIRECT COSTS</t>
  </si>
  <si>
    <t>Direct Labor</t>
  </si>
  <si>
    <t>Other Direct Cost</t>
  </si>
  <si>
    <t>Subcontracts</t>
  </si>
  <si>
    <t xml:space="preserve">     Total Direct Cost</t>
  </si>
  <si>
    <t>Notes Explaining Adjustments:</t>
  </si>
  <si>
    <t>(1)  Travel - Costs of first class airfare in excess of coach on contract N00039-88-C-0873.</t>
  </si>
  <si>
    <t>(2)  ODGS - Overtime premium not allowable by terms of contract N00039-88-C-0873.</t>
  </si>
  <si>
    <t>SCHEDULE G</t>
  </si>
  <si>
    <t>RECONCILIATION OF TOTAL PAYROLL</t>
  </si>
  <si>
    <t>TO TOTAL LABOR DISTRIBUTED</t>
  </si>
  <si>
    <t>FISCAL YEAR ENDED 3/31/01</t>
  </si>
  <si>
    <t>Account</t>
  </si>
  <si>
    <t>Expenses per General Ledger</t>
  </si>
  <si>
    <t>G&amp;A Wages</t>
  </si>
  <si>
    <t>G&amp;A Holiday Wages</t>
  </si>
  <si>
    <t>G&amp;A Vacation Wages</t>
  </si>
  <si>
    <t>G&amp;A Sick Leave</t>
  </si>
  <si>
    <t>G&amp;A Personal Absences</t>
  </si>
  <si>
    <t>Overhead Wages</t>
  </si>
  <si>
    <t>Overhead Holiday Wages</t>
  </si>
  <si>
    <t>Overhead Vacation Wages</t>
  </si>
  <si>
    <t>Overhead Sick Leave</t>
  </si>
  <si>
    <t>Occupancy Wages</t>
  </si>
  <si>
    <t>Overtime Premium (Included in ODC's)</t>
  </si>
  <si>
    <t xml:space="preserve">     TOTAL DISTRIBUTION</t>
  </si>
  <si>
    <t>1ST Quarter</t>
  </si>
  <si>
    <t>2nd Quarter</t>
  </si>
  <si>
    <t>3rd Quarter</t>
  </si>
  <si>
    <t>4th Quarter</t>
  </si>
  <si>
    <t>+ Prior Year Accrual</t>
  </si>
  <si>
    <t>- Current Year Accrual</t>
  </si>
  <si>
    <t xml:space="preserve">     TOTAL</t>
  </si>
  <si>
    <t>(b)   Refer to FAR 31.205-18 for details regarding the computation of IR&amp;D/B&amp;P</t>
  </si>
  <si>
    <t>The proposal should be prepared on the basis of the firm or organization's fiscal year.</t>
  </si>
  <si>
    <t>List of required schedules:</t>
  </si>
  <si>
    <t>Schedule A - General and Administrative Expense (G&amp;A)</t>
  </si>
  <si>
    <t>Schedule B - Overhead Expense</t>
  </si>
  <si>
    <t>Schedule C - Occupancy Expense</t>
  </si>
  <si>
    <t>Schedule D - Bases Used to Allocate Indirect Expenses</t>
  </si>
  <si>
    <t>Schedule E - Claimed Rates for Each Expense Pool</t>
  </si>
  <si>
    <t>Schedule F - Reconciliation of Books of Account and Claimed Costs</t>
  </si>
  <si>
    <t>Schedule G - Reconciliation of Total Payroll to Total Labor Distributed</t>
  </si>
  <si>
    <t>Model Indirect Cost Rate Proposal</t>
  </si>
  <si>
    <t>This model is to be used as a guide in preparing an indirect cost rate submission.  The formats</t>
  </si>
  <si>
    <t>included in this model are not manditory, however the basic data contained in each of the</t>
  </si>
  <si>
    <t>schedules listed below is required for the proposal to be considered adequate.  Please note that,</t>
  </si>
  <si>
    <t>depending on the size of a firm or organization, complexity of the accounting system, and type of</t>
  </si>
  <si>
    <t>business, some of the schedules may not be required.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</si>
</sst>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%"/>
  </numFmts>
  <fonts count="10">
    <font>
      <sz val="10"/>
      <name val="Arial"/>
      <family val="0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doubleAccounting"/>
      <sz val="10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6" fontId="0" fillId="0" borderId="0" xfId="17" applyNumberFormat="1" applyAlignment="1">
      <alignment/>
    </xf>
    <xf numFmtId="168" fontId="0" fillId="0" borderId="0" xfId="15" applyNumberFormat="1" applyAlignment="1">
      <alignment/>
    </xf>
    <xf numFmtId="166" fontId="8" fillId="0" borderId="0" xfId="17" applyNumberFormat="1" applyFont="1" applyAlignment="1">
      <alignment/>
    </xf>
    <xf numFmtId="168" fontId="1" fillId="0" borderId="0" xfId="15" applyNumberFormat="1" applyFont="1" applyBorder="1" applyAlignment="1">
      <alignment/>
    </xf>
    <xf numFmtId="168" fontId="1" fillId="0" borderId="1" xfId="15" applyNumberFormat="1" applyFont="1" applyBorder="1" applyAlignment="1">
      <alignment/>
    </xf>
    <xf numFmtId="168" fontId="0" fillId="0" borderId="1" xfId="15" applyNumberFormat="1" applyFont="1" applyBorder="1" applyAlignment="1">
      <alignment/>
    </xf>
    <xf numFmtId="166" fontId="0" fillId="0" borderId="2" xfId="17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8" fillId="0" borderId="0" xfId="17" applyNumberFormat="1" applyFont="1" applyAlignment="1">
      <alignment horizontal="center"/>
    </xf>
    <xf numFmtId="0" fontId="0" fillId="0" borderId="1" xfId="0" applyFont="1" applyBorder="1" applyAlignment="1">
      <alignment wrapText="1"/>
    </xf>
    <xf numFmtId="168" fontId="0" fillId="0" borderId="1" xfId="15" applyNumberFormat="1" applyBorder="1" applyAlignment="1">
      <alignment/>
    </xf>
    <xf numFmtId="166" fontId="0" fillId="0" borderId="2" xfId="17" applyNumberFormat="1" applyBorder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68" fontId="2" fillId="0" borderId="0" xfId="15" applyNumberFormat="1" applyFont="1" applyBorder="1" applyAlignment="1">
      <alignment/>
    </xf>
    <xf numFmtId="166" fontId="8" fillId="0" borderId="0" xfId="17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0" fontId="8" fillId="0" borderId="0" xfId="19" applyNumberFormat="1" applyFont="1" applyAlignment="1">
      <alignment/>
    </xf>
    <xf numFmtId="166" fontId="8" fillId="0" borderId="0" xfId="0" applyNumberFormat="1" applyFont="1" applyAlignment="1">
      <alignment/>
    </xf>
    <xf numFmtId="168" fontId="2" fillId="0" borderId="0" xfId="15" applyNumberFormat="1" applyFont="1" applyAlignment="1">
      <alignment/>
    </xf>
    <xf numFmtId="166" fontId="0" fillId="0" borderId="0" xfId="17" applyNumberFormat="1" applyFont="1" applyBorder="1" applyAlignment="1">
      <alignment/>
    </xf>
    <xf numFmtId="168" fontId="1" fillId="0" borderId="0" xfId="15" applyNumberFormat="1" applyFont="1" applyAlignment="1">
      <alignment/>
    </xf>
    <xf numFmtId="0" fontId="1" fillId="0" borderId="0" xfId="0" applyFont="1" applyBorder="1" applyAlignment="1">
      <alignment/>
    </xf>
    <xf numFmtId="166" fontId="0" fillId="0" borderId="3" xfId="17" applyNumberFormat="1" applyBorder="1" applyAlignment="1">
      <alignment/>
    </xf>
    <xf numFmtId="10" fontId="0" fillId="0" borderId="3" xfId="19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6" fontId="0" fillId="0" borderId="2" xfId="0" applyNumberForma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workbookViewId="0" topLeftCell="A1">
      <selection activeCell="A1" sqref="A1:I1"/>
    </sheetView>
  </sheetViews>
  <sheetFormatPr defaultColWidth="9.140625" defaultRowHeight="12.75"/>
  <sheetData>
    <row r="1" spans="1:9" ht="15.75">
      <c r="A1" s="38" t="s">
        <v>214</v>
      </c>
      <c r="B1" s="38"/>
      <c r="C1" s="38"/>
      <c r="D1" s="38"/>
      <c r="E1" s="38"/>
      <c r="F1" s="38"/>
      <c r="G1" s="38"/>
      <c r="H1" s="38"/>
      <c r="I1" s="38"/>
    </row>
    <row r="4" ht="12.75">
      <c r="A4" t="s">
        <v>215</v>
      </c>
    </row>
    <row r="5" ht="12.75">
      <c r="A5" t="s">
        <v>216</v>
      </c>
    </row>
    <row r="6" ht="12.75">
      <c r="A6" t="s">
        <v>217</v>
      </c>
    </row>
    <row r="7" ht="12.75">
      <c r="A7" t="s">
        <v>218</v>
      </c>
    </row>
    <row r="8" ht="12.75">
      <c r="A8" t="s">
        <v>219</v>
      </c>
    </row>
    <row r="10" ht="12.75">
      <c r="A10" t="s">
        <v>205</v>
      </c>
    </row>
    <row r="12" ht="12.75">
      <c r="A12" t="s">
        <v>206</v>
      </c>
    </row>
    <row r="14" ht="12.75">
      <c r="A14" t="s">
        <v>207</v>
      </c>
    </row>
    <row r="16" ht="12.75">
      <c r="A16" t="s">
        <v>208</v>
      </c>
    </row>
    <row r="18" ht="12.75">
      <c r="A18" t="s">
        <v>209</v>
      </c>
    </row>
    <row r="20" ht="12.75">
      <c r="A20" t="s">
        <v>210</v>
      </c>
    </row>
    <row r="22" ht="12.75">
      <c r="A22" t="s">
        <v>211</v>
      </c>
    </row>
    <row r="24" ht="12.75">
      <c r="A24" t="s">
        <v>212</v>
      </c>
    </row>
    <row r="26" ht="12.75">
      <c r="A26" t="s">
        <v>213</v>
      </c>
    </row>
  </sheetData>
  <mergeCells count="1">
    <mergeCell ref="A1:I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2.00390625" style="0" customWidth="1"/>
    <col min="4" max="4" width="0.2890625" style="0" hidden="1" customWidth="1"/>
    <col min="5" max="5" width="9.8515625" style="0" customWidth="1"/>
    <col min="6" max="6" width="15.00390625" style="0" customWidth="1"/>
  </cols>
  <sheetData>
    <row r="1" spans="1:6" ht="12.75">
      <c r="A1" s="39" t="s">
        <v>0</v>
      </c>
      <c r="B1" s="39"/>
      <c r="C1" s="39"/>
      <c r="D1" s="39"/>
      <c r="E1" s="39"/>
      <c r="F1" s="39"/>
    </row>
    <row r="2" spans="1:6" ht="12.75">
      <c r="A2" s="39" t="s">
        <v>1</v>
      </c>
      <c r="B2" s="39"/>
      <c r="C2" s="39"/>
      <c r="D2" s="39"/>
      <c r="E2" s="39"/>
      <c r="F2" s="39"/>
    </row>
    <row r="3" spans="1:6" ht="18">
      <c r="A3" s="40" t="s">
        <v>2</v>
      </c>
      <c r="B3" s="40"/>
      <c r="C3" s="40"/>
      <c r="D3" s="40"/>
      <c r="E3" s="40"/>
      <c r="F3" s="40"/>
    </row>
    <row r="4" spans="1:6" ht="18">
      <c r="A4" s="40" t="s">
        <v>3</v>
      </c>
      <c r="B4" s="40"/>
      <c r="C4" s="40"/>
      <c r="D4" s="40"/>
      <c r="E4" s="40"/>
      <c r="F4" s="40"/>
    </row>
    <row r="5" spans="1:6" ht="12.75">
      <c r="A5" s="1"/>
      <c r="B5" s="1"/>
      <c r="C5" s="1"/>
      <c r="D5" s="1"/>
      <c r="E5" s="1"/>
      <c r="F5" s="1"/>
    </row>
    <row r="6" spans="1:6" ht="15.75">
      <c r="A6" s="38" t="s">
        <v>4</v>
      </c>
      <c r="B6" s="38"/>
      <c r="C6" s="38"/>
      <c r="D6" s="38"/>
      <c r="E6" s="38"/>
      <c r="F6" s="38"/>
    </row>
    <row r="8" spans="1:6" ht="60">
      <c r="A8" s="2" t="s">
        <v>5</v>
      </c>
      <c r="B8" s="2" t="s">
        <v>6</v>
      </c>
      <c r="C8" s="2" t="s">
        <v>7</v>
      </c>
      <c r="D8" s="2" t="s">
        <v>9</v>
      </c>
      <c r="E8" s="2" t="s">
        <v>8</v>
      </c>
      <c r="F8" s="2" t="s">
        <v>79</v>
      </c>
    </row>
    <row r="9" spans="1:6" ht="12.75">
      <c r="A9" t="s">
        <v>10</v>
      </c>
      <c r="B9" s="4">
        <v>90007</v>
      </c>
      <c r="C9" s="4"/>
      <c r="D9" s="4"/>
      <c r="E9" s="4">
        <f>B9+C9</f>
        <v>90007</v>
      </c>
      <c r="F9" s="11"/>
    </row>
    <row r="10" spans="1:6" ht="12.75">
      <c r="A10" t="s">
        <v>11</v>
      </c>
      <c r="B10" s="5">
        <v>1744</v>
      </c>
      <c r="C10" s="5"/>
      <c r="D10" s="5"/>
      <c r="E10" s="5">
        <f>B10+C10</f>
        <v>1744</v>
      </c>
      <c r="F10" s="11"/>
    </row>
    <row r="11" spans="1:6" ht="12.75">
      <c r="A11" t="s">
        <v>12</v>
      </c>
      <c r="B11" s="5">
        <v>20585</v>
      </c>
      <c r="C11" s="5"/>
      <c r="D11" s="5"/>
      <c r="E11" s="5">
        <f aca="true" t="shared" si="0" ref="E11:E35">B11+C11</f>
        <v>20585</v>
      </c>
      <c r="F11" s="11"/>
    </row>
    <row r="12" spans="1:6" ht="12.75">
      <c r="A12" t="s">
        <v>13</v>
      </c>
      <c r="B12" s="5">
        <v>11776</v>
      </c>
      <c r="C12" s="5"/>
      <c r="D12" s="5"/>
      <c r="E12" s="5">
        <f t="shared" si="0"/>
        <v>11776</v>
      </c>
      <c r="F12" s="11"/>
    </row>
    <row r="13" spans="1:6" ht="12.75">
      <c r="A13" t="s">
        <v>57</v>
      </c>
      <c r="B13" s="5">
        <v>12987</v>
      </c>
      <c r="C13" s="5">
        <v>-1295</v>
      </c>
      <c r="D13" s="5"/>
      <c r="E13" s="5">
        <f t="shared" si="0"/>
        <v>11692</v>
      </c>
      <c r="F13" s="11" t="s">
        <v>40</v>
      </c>
    </row>
    <row r="14" spans="1:6" ht="12.75">
      <c r="A14" t="s">
        <v>14</v>
      </c>
      <c r="B14" s="5">
        <v>484</v>
      </c>
      <c r="C14" s="5">
        <v>-484</v>
      </c>
      <c r="D14" s="5"/>
      <c r="E14" s="5">
        <f t="shared" si="0"/>
        <v>0</v>
      </c>
      <c r="F14" s="11" t="s">
        <v>41</v>
      </c>
    </row>
    <row r="15" spans="1:6" ht="12.75">
      <c r="A15" t="s">
        <v>15</v>
      </c>
      <c r="B15" s="5">
        <v>354</v>
      </c>
      <c r="C15" s="5">
        <v>-287</v>
      </c>
      <c r="D15" s="5"/>
      <c r="E15" s="5">
        <f t="shared" si="0"/>
        <v>67</v>
      </c>
      <c r="F15" s="11" t="s">
        <v>42</v>
      </c>
    </row>
    <row r="16" spans="1:6" ht="12.75">
      <c r="A16" t="s">
        <v>16</v>
      </c>
      <c r="B16" s="5">
        <v>3018</v>
      </c>
      <c r="C16" s="5">
        <v>-3018</v>
      </c>
      <c r="D16" s="5"/>
      <c r="E16" s="5">
        <f t="shared" si="0"/>
        <v>0</v>
      </c>
      <c r="F16" s="11" t="s">
        <v>41</v>
      </c>
    </row>
    <row r="17" spans="1:6" ht="12.75">
      <c r="A17" t="s">
        <v>17</v>
      </c>
      <c r="B17" s="5">
        <v>1500</v>
      </c>
      <c r="C17" s="5"/>
      <c r="D17" s="5"/>
      <c r="E17" s="5">
        <f t="shared" si="0"/>
        <v>1500</v>
      </c>
      <c r="F17" s="11"/>
    </row>
    <row r="18" spans="1:6" ht="12.75">
      <c r="A18" t="s">
        <v>18</v>
      </c>
      <c r="B18" s="5">
        <v>4935</v>
      </c>
      <c r="C18" s="5"/>
      <c r="D18" s="5"/>
      <c r="E18" s="5">
        <f t="shared" si="0"/>
        <v>4935</v>
      </c>
      <c r="F18" s="11"/>
    </row>
    <row r="19" spans="1:6" ht="12.75">
      <c r="A19" t="s">
        <v>19</v>
      </c>
      <c r="B19" s="5">
        <v>7936</v>
      </c>
      <c r="C19" s="5">
        <v>-319</v>
      </c>
      <c r="D19" s="5"/>
      <c r="E19" s="5">
        <f t="shared" si="0"/>
        <v>7617</v>
      </c>
      <c r="F19" s="11" t="s">
        <v>40</v>
      </c>
    </row>
    <row r="20" spans="1:6" ht="12.75">
      <c r="A20" t="s">
        <v>20</v>
      </c>
      <c r="B20" s="5">
        <v>1001</v>
      </c>
      <c r="C20" s="5">
        <v>-1001</v>
      </c>
      <c r="D20" s="5"/>
      <c r="E20" s="5">
        <f t="shared" si="0"/>
        <v>0</v>
      </c>
      <c r="F20" s="11" t="s">
        <v>41</v>
      </c>
    </row>
    <row r="21" spans="1:6" ht="12.75">
      <c r="A21" t="s">
        <v>21</v>
      </c>
      <c r="B21" s="5">
        <v>2322</v>
      </c>
      <c r="C21" s="5"/>
      <c r="D21" s="5"/>
      <c r="E21" s="5">
        <f t="shared" si="0"/>
        <v>2322</v>
      </c>
      <c r="F21" s="11" t="s">
        <v>75</v>
      </c>
    </row>
    <row r="22" spans="1:6" ht="12.75">
      <c r="A22" t="s">
        <v>22</v>
      </c>
      <c r="B22" s="5">
        <v>5812</v>
      </c>
      <c r="C22" s="5"/>
      <c r="D22" s="5"/>
      <c r="E22" s="5">
        <f t="shared" si="0"/>
        <v>5812</v>
      </c>
      <c r="F22" s="11" t="s">
        <v>75</v>
      </c>
    </row>
    <row r="23" spans="1:6" ht="12.75">
      <c r="A23" t="s">
        <v>23</v>
      </c>
      <c r="B23" s="5">
        <v>987</v>
      </c>
      <c r="C23" s="5"/>
      <c r="D23" s="5"/>
      <c r="E23" s="5">
        <f t="shared" si="0"/>
        <v>987</v>
      </c>
      <c r="F23" s="11" t="s">
        <v>75</v>
      </c>
    </row>
    <row r="24" spans="1:6" ht="12.75">
      <c r="A24" t="s">
        <v>24</v>
      </c>
      <c r="B24" s="5">
        <v>1082</v>
      </c>
      <c r="C24" s="5"/>
      <c r="D24" s="5"/>
      <c r="E24" s="5">
        <f t="shared" si="0"/>
        <v>1082</v>
      </c>
      <c r="F24" s="11" t="s">
        <v>75</v>
      </c>
    </row>
    <row r="25" spans="1:6" ht="12.75">
      <c r="A25" t="s">
        <v>33</v>
      </c>
      <c r="B25" s="5">
        <v>3815</v>
      </c>
      <c r="C25" s="5"/>
      <c r="D25" s="5"/>
      <c r="E25" s="5">
        <f t="shared" si="0"/>
        <v>3815</v>
      </c>
      <c r="F25" s="11" t="s">
        <v>75</v>
      </c>
    </row>
    <row r="26" spans="1:6" ht="12.75">
      <c r="A26" t="s">
        <v>25</v>
      </c>
      <c r="B26" s="5">
        <v>183</v>
      </c>
      <c r="C26" s="5"/>
      <c r="D26" s="5"/>
      <c r="E26" s="5">
        <f t="shared" si="0"/>
        <v>183</v>
      </c>
      <c r="F26" s="11" t="s">
        <v>75</v>
      </c>
    </row>
    <row r="27" spans="1:6" ht="12.75">
      <c r="A27" t="s">
        <v>26</v>
      </c>
      <c r="B27" s="5">
        <v>910</v>
      </c>
      <c r="C27" s="5"/>
      <c r="D27" s="5"/>
      <c r="E27" s="5">
        <f t="shared" si="0"/>
        <v>910</v>
      </c>
      <c r="F27" s="11" t="s">
        <v>75</v>
      </c>
    </row>
    <row r="28" spans="1:6" ht="12.75">
      <c r="A28" t="s">
        <v>27</v>
      </c>
      <c r="B28" s="5">
        <v>516</v>
      </c>
      <c r="C28" s="5"/>
      <c r="D28" s="5"/>
      <c r="E28" s="5">
        <f t="shared" si="0"/>
        <v>516</v>
      </c>
      <c r="F28" s="11" t="s">
        <v>75</v>
      </c>
    </row>
    <row r="29" spans="1:6" ht="12.75">
      <c r="A29" t="s">
        <v>28</v>
      </c>
      <c r="B29" s="5">
        <v>8912</v>
      </c>
      <c r="C29" s="5"/>
      <c r="D29" s="5"/>
      <c r="E29" s="5">
        <f t="shared" si="0"/>
        <v>8912</v>
      </c>
      <c r="F29" s="11" t="s">
        <v>75</v>
      </c>
    </row>
    <row r="30" spans="1:6" ht="12.75">
      <c r="A30" t="s">
        <v>29</v>
      </c>
      <c r="B30" s="5">
        <v>1087</v>
      </c>
      <c r="C30" s="5"/>
      <c r="D30" s="5"/>
      <c r="E30" s="5">
        <f t="shared" si="0"/>
        <v>1087</v>
      </c>
      <c r="F30" s="11" t="s">
        <v>75</v>
      </c>
    </row>
    <row r="31" spans="1:6" ht="12.75">
      <c r="A31" t="s">
        <v>30</v>
      </c>
      <c r="B31" s="5">
        <v>12318</v>
      </c>
      <c r="C31" s="5">
        <v>-1883</v>
      </c>
      <c r="D31" s="5"/>
      <c r="E31" s="5">
        <f t="shared" si="0"/>
        <v>10435</v>
      </c>
      <c r="F31" s="11" t="s">
        <v>76</v>
      </c>
    </row>
    <row r="32" spans="1:6" ht="12.75">
      <c r="A32" t="s">
        <v>31</v>
      </c>
      <c r="B32" s="5">
        <v>912</v>
      </c>
      <c r="C32" s="5"/>
      <c r="D32" s="5"/>
      <c r="E32" s="5">
        <f t="shared" si="0"/>
        <v>912</v>
      </c>
      <c r="F32" s="11" t="s">
        <v>75</v>
      </c>
    </row>
    <row r="33" spans="1:6" ht="12.75">
      <c r="A33" t="s">
        <v>34</v>
      </c>
      <c r="B33" s="5">
        <v>23151</v>
      </c>
      <c r="C33" s="5"/>
      <c r="D33" s="5"/>
      <c r="E33" s="5">
        <f t="shared" si="0"/>
        <v>23151</v>
      </c>
      <c r="F33" s="11" t="s">
        <v>78</v>
      </c>
    </row>
    <row r="34" spans="1:6" ht="12.75">
      <c r="A34" t="s">
        <v>35</v>
      </c>
      <c r="B34" s="4">
        <v>59725</v>
      </c>
      <c r="C34" s="4">
        <v>-1778</v>
      </c>
      <c r="D34" s="4"/>
      <c r="E34" s="5">
        <f t="shared" si="0"/>
        <v>57947</v>
      </c>
      <c r="F34" s="11" t="s">
        <v>43</v>
      </c>
    </row>
    <row r="35" spans="1:6" ht="15">
      <c r="A35" t="s">
        <v>32</v>
      </c>
      <c r="B35" s="9">
        <v>2445</v>
      </c>
      <c r="C35" s="8"/>
      <c r="D35" s="8"/>
      <c r="E35" s="5">
        <f t="shared" si="0"/>
        <v>2445</v>
      </c>
      <c r="F35" s="11"/>
    </row>
    <row r="36" spans="1:6" ht="15.75" thickBot="1">
      <c r="A36" s="3" t="s">
        <v>36</v>
      </c>
      <c r="B36" s="10">
        <f>SUM(B9:B35)</f>
        <v>280504</v>
      </c>
      <c r="C36" s="10">
        <f>SUM(C9:C35)</f>
        <v>-10065</v>
      </c>
      <c r="D36" s="10">
        <f>SUM(D9:D35)</f>
        <v>0</v>
      </c>
      <c r="E36" s="10">
        <f>SUM(E9:E35)</f>
        <v>270439</v>
      </c>
      <c r="F36" s="12"/>
    </row>
    <row r="37" ht="13.5" thickTop="1"/>
    <row r="39" ht="12.75">
      <c r="A39" t="s">
        <v>37</v>
      </c>
    </row>
    <row r="40" ht="12.75">
      <c r="A40" t="s">
        <v>143</v>
      </c>
    </row>
    <row r="41" ht="12.75">
      <c r="A41" t="s">
        <v>38</v>
      </c>
    </row>
    <row r="42" spans="1:6" ht="12.75">
      <c r="A42" s="39" t="s">
        <v>0</v>
      </c>
      <c r="B42" s="39"/>
      <c r="C42" s="39"/>
      <c r="D42" s="39"/>
      <c r="E42" s="39"/>
      <c r="F42" s="39"/>
    </row>
    <row r="43" spans="1:6" ht="12.75">
      <c r="A43" s="39" t="s">
        <v>50</v>
      </c>
      <c r="B43" s="39"/>
      <c r="C43" s="39"/>
      <c r="D43" s="39"/>
      <c r="E43" s="39"/>
      <c r="F43" s="39"/>
    </row>
    <row r="45" ht="12.75">
      <c r="A45" t="s">
        <v>44</v>
      </c>
    </row>
    <row r="47" ht="12.75">
      <c r="A47" t="s">
        <v>45</v>
      </c>
    </row>
    <row r="49" ht="12.75">
      <c r="A49" t="s">
        <v>46</v>
      </c>
    </row>
    <row r="50" ht="12.75">
      <c r="A50" t="s">
        <v>47</v>
      </c>
    </row>
    <row r="52" ht="12.75">
      <c r="A52" t="s">
        <v>48</v>
      </c>
    </row>
    <row r="53" ht="12.75">
      <c r="A53" t="s">
        <v>49</v>
      </c>
    </row>
    <row r="55" ht="12.75">
      <c r="A55" t="s">
        <v>128</v>
      </c>
    </row>
    <row r="56" spans="2:5" ht="60">
      <c r="B56" s="2" t="s">
        <v>6</v>
      </c>
      <c r="C56" s="2" t="s">
        <v>7</v>
      </c>
      <c r="D56" s="2" t="s">
        <v>9</v>
      </c>
      <c r="E56" s="2" t="s">
        <v>8</v>
      </c>
    </row>
    <row r="57" spans="1:5" ht="12.75">
      <c r="A57" t="s">
        <v>129</v>
      </c>
      <c r="B57" s="4">
        <v>14287</v>
      </c>
      <c r="C57" s="4"/>
      <c r="E57" s="4">
        <f>B57+C57</f>
        <v>14287</v>
      </c>
    </row>
    <row r="58" spans="1:5" ht="12.75">
      <c r="A58" t="s">
        <v>130</v>
      </c>
      <c r="B58" s="5">
        <v>9724</v>
      </c>
      <c r="C58" s="5"/>
      <c r="E58" s="5">
        <f>B58+C58</f>
        <v>9724</v>
      </c>
    </row>
    <row r="59" spans="1:6" ht="15">
      <c r="A59" t="s">
        <v>131</v>
      </c>
      <c r="B59" s="7">
        <v>11822</v>
      </c>
      <c r="C59" s="7">
        <v>-715</v>
      </c>
      <c r="D59" s="30"/>
      <c r="E59" s="7">
        <f>B59+C59</f>
        <v>11107</v>
      </c>
      <c r="F59" t="s">
        <v>138</v>
      </c>
    </row>
    <row r="60" spans="1:5" ht="15">
      <c r="A60" t="s">
        <v>132</v>
      </c>
      <c r="B60" s="6">
        <f>SUM(B57:B59)</f>
        <v>35833</v>
      </c>
      <c r="C60" s="6">
        <f>SUM(C57:C59)</f>
        <v>-715</v>
      </c>
      <c r="E60" s="6">
        <f>SUM(E57:E59)</f>
        <v>35118</v>
      </c>
    </row>
    <row r="61" ht="12.75">
      <c r="B61" s="5"/>
    </row>
    <row r="62" spans="1:5" ht="12.75">
      <c r="A62" t="s">
        <v>115</v>
      </c>
      <c r="B62" s="4">
        <v>9525</v>
      </c>
      <c r="C62" s="4"/>
      <c r="E62" s="4">
        <f>B62+C62</f>
        <v>9525</v>
      </c>
    </row>
    <row r="63" spans="1:5" ht="12.75">
      <c r="A63" t="s">
        <v>133</v>
      </c>
      <c r="B63" s="5">
        <v>6485</v>
      </c>
      <c r="C63" s="5"/>
      <c r="E63" s="5">
        <f>B63+C63</f>
        <v>6485</v>
      </c>
    </row>
    <row r="64" spans="1:6" ht="15">
      <c r="A64" t="s">
        <v>134</v>
      </c>
      <c r="B64" s="29">
        <v>7882</v>
      </c>
      <c r="C64" s="29">
        <v>-477</v>
      </c>
      <c r="E64" s="29">
        <f>B64+C64</f>
        <v>7405</v>
      </c>
      <c r="F64" t="s">
        <v>138</v>
      </c>
    </row>
    <row r="65" spans="1:5" ht="15">
      <c r="A65" t="s">
        <v>135</v>
      </c>
      <c r="B65" s="6">
        <f>SUM(B62:B64)</f>
        <v>23892</v>
      </c>
      <c r="C65" s="6">
        <f>SUM(C62:C64)</f>
        <v>-477</v>
      </c>
      <c r="E65" s="6">
        <f>SUM(E62:E64)</f>
        <v>23415</v>
      </c>
    </row>
    <row r="66" spans="2:5" ht="15">
      <c r="B66" s="6"/>
      <c r="C66" s="6"/>
      <c r="E66" s="6"/>
    </row>
    <row r="67" spans="1:6" ht="15">
      <c r="A67" t="s">
        <v>137</v>
      </c>
      <c r="B67" s="6">
        <v>0</v>
      </c>
      <c r="C67" s="6">
        <v>-586</v>
      </c>
      <c r="E67" s="6">
        <f>B67+C67</f>
        <v>-586</v>
      </c>
      <c r="F67" t="s">
        <v>139</v>
      </c>
    </row>
    <row r="69" spans="1:5" ht="15">
      <c r="A69" t="s">
        <v>136</v>
      </c>
      <c r="B69" s="26">
        <f>B67+B65+B60</f>
        <v>59725</v>
      </c>
      <c r="C69" s="26">
        <f>C67+C65+C60</f>
        <v>-1778</v>
      </c>
      <c r="D69" s="26">
        <f>D67+D65+D60</f>
        <v>0</v>
      </c>
      <c r="E69" s="26">
        <f>E67+E65+E60</f>
        <v>57947</v>
      </c>
    </row>
    <row r="70" ht="12.75">
      <c r="E70" s="4"/>
    </row>
    <row r="72" ht="12.75">
      <c r="A72" t="s">
        <v>164</v>
      </c>
    </row>
    <row r="73" ht="12.75">
      <c r="A73" t="s">
        <v>140</v>
      </c>
    </row>
    <row r="74" ht="12.75">
      <c r="A74" t="s">
        <v>141</v>
      </c>
    </row>
    <row r="76" ht="12.75">
      <c r="A76" t="s">
        <v>204</v>
      </c>
    </row>
    <row r="77" ht="12.75">
      <c r="A77" t="s">
        <v>142</v>
      </c>
    </row>
  </sheetData>
  <mergeCells count="7">
    <mergeCell ref="A6:F6"/>
    <mergeCell ref="A42:F42"/>
    <mergeCell ref="A43:F43"/>
    <mergeCell ref="A1:F1"/>
    <mergeCell ref="A2:F2"/>
    <mergeCell ref="A3:F3"/>
    <mergeCell ref="A4:F4"/>
  </mergeCells>
  <printOptions horizontalCentered="1"/>
  <pageMargins left="0.75" right="0.75" top="1" bottom="1" header="0.5" footer="0.5"/>
  <pageSetup horizontalDpi="600" verticalDpi="600" orientation="portrait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28125" style="0" customWidth="1"/>
    <col min="2" max="2" width="11.00390625" style="0" customWidth="1"/>
    <col min="3" max="3" width="12.00390625" style="0" customWidth="1"/>
    <col min="4" max="4" width="0.2890625" style="0" hidden="1" customWidth="1"/>
    <col min="5" max="5" width="9.8515625" style="0" customWidth="1"/>
    <col min="6" max="6" width="15.00390625" style="0" customWidth="1"/>
  </cols>
  <sheetData>
    <row r="1" spans="1:6" ht="12.75">
      <c r="A1" s="39" t="s">
        <v>51</v>
      </c>
      <c r="B1" s="39"/>
      <c r="C1" s="39"/>
      <c r="D1" s="39"/>
      <c r="E1" s="39"/>
      <c r="F1" s="39"/>
    </row>
    <row r="2" spans="1:6" ht="12.75">
      <c r="A2" s="39" t="s">
        <v>1</v>
      </c>
      <c r="B2" s="39"/>
      <c r="C2" s="39"/>
      <c r="D2" s="39"/>
      <c r="E2" s="39"/>
      <c r="F2" s="39"/>
    </row>
    <row r="3" spans="1:6" ht="18">
      <c r="A3" s="40" t="s">
        <v>52</v>
      </c>
      <c r="B3" s="40"/>
      <c r="C3" s="40"/>
      <c r="D3" s="40"/>
      <c r="E3" s="40"/>
      <c r="F3" s="40"/>
    </row>
    <row r="4" spans="1:6" ht="18">
      <c r="A4" s="40" t="s">
        <v>3</v>
      </c>
      <c r="B4" s="40"/>
      <c r="C4" s="40"/>
      <c r="D4" s="40"/>
      <c r="E4" s="40"/>
      <c r="F4" s="40"/>
    </row>
    <row r="5" spans="1:6" ht="12.75">
      <c r="A5" s="1"/>
      <c r="B5" s="1"/>
      <c r="C5" s="1"/>
      <c r="D5" s="1"/>
      <c r="E5" s="1"/>
      <c r="F5" s="1"/>
    </row>
    <row r="6" spans="1:6" ht="15.75">
      <c r="A6" s="38" t="s">
        <v>4</v>
      </c>
      <c r="B6" s="38"/>
      <c r="C6" s="38"/>
      <c r="D6" s="38"/>
      <c r="E6" s="38"/>
      <c r="F6" s="38"/>
    </row>
    <row r="8" spans="1:6" ht="60">
      <c r="A8" s="2" t="s">
        <v>5</v>
      </c>
      <c r="B8" s="2" t="s">
        <v>6</v>
      </c>
      <c r="C8" s="2" t="s">
        <v>7</v>
      </c>
      <c r="D8" s="2" t="s">
        <v>9</v>
      </c>
      <c r="E8" s="2" t="s">
        <v>8</v>
      </c>
      <c r="F8" s="2" t="s">
        <v>79</v>
      </c>
    </row>
    <row r="9" spans="1:6" ht="12.75">
      <c r="A9" t="s">
        <v>10</v>
      </c>
      <c r="B9" s="4">
        <v>33060</v>
      </c>
      <c r="C9" s="4"/>
      <c r="D9" s="4"/>
      <c r="E9" s="4">
        <f>B9+C9</f>
        <v>33060</v>
      </c>
      <c r="F9" s="11"/>
    </row>
    <row r="10" spans="1:6" ht="12.75">
      <c r="A10" t="s">
        <v>53</v>
      </c>
      <c r="B10" s="5">
        <v>6235</v>
      </c>
      <c r="C10" s="5"/>
      <c r="D10" s="5"/>
      <c r="E10" s="5">
        <f>B10+C10</f>
        <v>6235</v>
      </c>
      <c r="F10" s="11"/>
    </row>
    <row r="11" spans="1:6" ht="12.75">
      <c r="A11" t="s">
        <v>54</v>
      </c>
      <c r="B11" s="5">
        <v>6461</v>
      </c>
      <c r="C11" s="5"/>
      <c r="D11" s="5"/>
      <c r="E11" s="5">
        <f aca="true" t="shared" si="0" ref="E11:E38">B11+C11</f>
        <v>6461</v>
      </c>
      <c r="F11" s="11"/>
    </row>
    <row r="12" spans="1:6" ht="12.75">
      <c r="A12" t="s">
        <v>55</v>
      </c>
      <c r="B12" s="5">
        <v>878</v>
      </c>
      <c r="C12" s="5"/>
      <c r="D12" s="5"/>
      <c r="E12" s="5">
        <f t="shared" si="0"/>
        <v>878</v>
      </c>
      <c r="F12" s="11"/>
    </row>
    <row r="13" spans="1:6" ht="12.75">
      <c r="A13" t="s">
        <v>56</v>
      </c>
      <c r="B13" s="5">
        <v>1816</v>
      </c>
      <c r="C13" s="5"/>
      <c r="D13" s="5"/>
      <c r="E13" s="5">
        <f t="shared" si="0"/>
        <v>1816</v>
      </c>
      <c r="F13" s="11"/>
    </row>
    <row r="14" spans="1:6" ht="12.75">
      <c r="A14" t="s">
        <v>58</v>
      </c>
      <c r="B14" s="5">
        <v>30281</v>
      </c>
      <c r="C14" s="5"/>
      <c r="D14" s="5"/>
      <c r="E14" s="5">
        <f t="shared" si="0"/>
        <v>30281</v>
      </c>
      <c r="F14" s="11"/>
    </row>
    <row r="15" spans="1:6" ht="12.75">
      <c r="A15" t="s">
        <v>59</v>
      </c>
      <c r="B15" s="5">
        <v>1216</v>
      </c>
      <c r="C15" s="5">
        <v>-777</v>
      </c>
      <c r="D15" s="5"/>
      <c r="E15" s="5">
        <f t="shared" si="0"/>
        <v>439</v>
      </c>
      <c r="F15" s="11" t="s">
        <v>40</v>
      </c>
    </row>
    <row r="16" spans="1:6" ht="12.75">
      <c r="A16" t="s">
        <v>60</v>
      </c>
      <c r="B16" s="5">
        <v>2702</v>
      </c>
      <c r="C16" s="5"/>
      <c r="D16" s="5"/>
      <c r="E16" s="5">
        <f t="shared" si="0"/>
        <v>2702</v>
      </c>
      <c r="F16" s="11"/>
    </row>
    <row r="17" spans="1:6" ht="12.75">
      <c r="A17" t="s">
        <v>61</v>
      </c>
      <c r="B17" s="5">
        <v>1814</v>
      </c>
      <c r="C17" s="5"/>
      <c r="D17" s="5"/>
      <c r="E17" s="5">
        <f t="shared" si="0"/>
        <v>1814</v>
      </c>
      <c r="F17" s="11"/>
    </row>
    <row r="18" spans="1:6" ht="12.75">
      <c r="A18" t="s">
        <v>62</v>
      </c>
      <c r="B18" s="5">
        <v>43738</v>
      </c>
      <c r="C18" s="5"/>
      <c r="D18" s="5"/>
      <c r="E18" s="5">
        <f t="shared" si="0"/>
        <v>43738</v>
      </c>
      <c r="F18" s="11"/>
    </row>
    <row r="19" spans="1:6" ht="12.75">
      <c r="A19" t="s">
        <v>63</v>
      </c>
      <c r="B19" s="5">
        <v>2434</v>
      </c>
      <c r="C19" s="5"/>
      <c r="D19" s="5"/>
      <c r="E19" s="5">
        <f t="shared" si="0"/>
        <v>2434</v>
      </c>
      <c r="F19" s="11"/>
    </row>
    <row r="20" spans="1:6" ht="12.75">
      <c r="A20" t="s">
        <v>64</v>
      </c>
      <c r="B20" s="5">
        <v>27151</v>
      </c>
      <c r="C20" s="5"/>
      <c r="D20" s="5"/>
      <c r="E20" s="5">
        <f t="shared" si="0"/>
        <v>27151</v>
      </c>
      <c r="F20" s="11"/>
    </row>
    <row r="21" spans="1:6" ht="12.75">
      <c r="A21" t="s">
        <v>65</v>
      </c>
      <c r="B21" s="5">
        <v>286</v>
      </c>
      <c r="C21" s="5"/>
      <c r="D21" s="5"/>
      <c r="E21" s="5">
        <f t="shared" si="0"/>
        <v>286</v>
      </c>
      <c r="F21" s="11"/>
    </row>
    <row r="22" spans="1:6" ht="12.75">
      <c r="A22" t="s">
        <v>66</v>
      </c>
      <c r="B22" s="5">
        <v>2112</v>
      </c>
      <c r="C22" s="5">
        <v>-500</v>
      </c>
      <c r="D22" s="5"/>
      <c r="E22" s="5">
        <f t="shared" si="0"/>
        <v>1612</v>
      </c>
      <c r="F22" s="11" t="s">
        <v>41</v>
      </c>
    </row>
    <row r="23" spans="1:6" ht="12.75">
      <c r="A23" t="s">
        <v>67</v>
      </c>
      <c r="B23" s="5">
        <v>737</v>
      </c>
      <c r="C23" s="5"/>
      <c r="D23" s="5"/>
      <c r="E23" s="5">
        <f t="shared" si="0"/>
        <v>737</v>
      </c>
      <c r="F23" s="11"/>
    </row>
    <row r="24" spans="1:6" ht="12.75">
      <c r="A24" t="s">
        <v>68</v>
      </c>
      <c r="B24" s="5">
        <v>2824</v>
      </c>
      <c r="C24" s="5"/>
      <c r="D24" s="5"/>
      <c r="E24" s="5">
        <f t="shared" si="0"/>
        <v>2824</v>
      </c>
      <c r="F24" s="11"/>
    </row>
    <row r="25" spans="1:6" ht="12.75">
      <c r="A25" t="s">
        <v>69</v>
      </c>
      <c r="B25" s="5">
        <v>1681</v>
      </c>
      <c r="C25" s="5"/>
      <c r="D25" s="5"/>
      <c r="E25" s="5">
        <f t="shared" si="0"/>
        <v>1681</v>
      </c>
      <c r="F25" s="11"/>
    </row>
    <row r="26" spans="1:6" ht="12.75">
      <c r="A26" t="s">
        <v>21</v>
      </c>
      <c r="B26" s="5">
        <v>20181</v>
      </c>
      <c r="C26" s="5"/>
      <c r="D26" s="5"/>
      <c r="E26" s="5">
        <f t="shared" si="0"/>
        <v>20181</v>
      </c>
      <c r="F26" s="11" t="s">
        <v>75</v>
      </c>
    </row>
    <row r="27" spans="1:6" ht="12.75">
      <c r="A27" t="s">
        <v>22</v>
      </c>
      <c r="B27" s="5">
        <v>25440</v>
      </c>
      <c r="C27" s="5"/>
      <c r="D27" s="5"/>
      <c r="E27" s="5">
        <f t="shared" si="0"/>
        <v>25440</v>
      </c>
      <c r="F27" s="11" t="s">
        <v>75</v>
      </c>
    </row>
    <row r="28" spans="1:6" ht="12.75">
      <c r="A28" t="s">
        <v>23</v>
      </c>
      <c r="B28" s="5">
        <v>14318</v>
      </c>
      <c r="C28" s="5"/>
      <c r="D28" s="5"/>
      <c r="E28" s="5">
        <f t="shared" si="0"/>
        <v>14318</v>
      </c>
      <c r="F28" s="11" t="s">
        <v>75</v>
      </c>
    </row>
    <row r="29" spans="1:6" ht="12.75">
      <c r="A29" t="s">
        <v>70</v>
      </c>
      <c r="B29" s="5">
        <v>32419</v>
      </c>
      <c r="C29" s="5">
        <v>-23023</v>
      </c>
      <c r="D29" s="5"/>
      <c r="E29" s="5">
        <f t="shared" si="0"/>
        <v>9396</v>
      </c>
      <c r="F29" s="11" t="s">
        <v>77</v>
      </c>
    </row>
    <row r="30" spans="1:6" ht="12.75">
      <c r="A30" t="s">
        <v>71</v>
      </c>
      <c r="B30" s="5">
        <v>23612</v>
      </c>
      <c r="C30" s="5"/>
      <c r="D30" s="5"/>
      <c r="E30" s="5">
        <f t="shared" si="0"/>
        <v>23612</v>
      </c>
      <c r="F30" s="11" t="s">
        <v>75</v>
      </c>
    </row>
    <row r="31" spans="1:6" ht="12.75">
      <c r="A31" t="s">
        <v>25</v>
      </c>
      <c r="B31" s="5">
        <v>1210</v>
      </c>
      <c r="C31" s="5"/>
      <c r="D31" s="5"/>
      <c r="E31" s="5">
        <f t="shared" si="0"/>
        <v>1210</v>
      </c>
      <c r="F31" s="11" t="s">
        <v>75</v>
      </c>
    </row>
    <row r="32" spans="1:6" ht="12.75">
      <c r="A32" t="s">
        <v>26</v>
      </c>
      <c r="B32" s="5">
        <v>5813</v>
      </c>
      <c r="C32" s="5"/>
      <c r="D32" s="5"/>
      <c r="E32" s="5">
        <f t="shared" si="0"/>
        <v>5813</v>
      </c>
      <c r="F32" s="11" t="s">
        <v>75</v>
      </c>
    </row>
    <row r="33" spans="1:6" ht="12.75">
      <c r="A33" t="s">
        <v>27</v>
      </c>
      <c r="B33" s="5">
        <v>3311</v>
      </c>
      <c r="C33" s="5"/>
      <c r="D33" s="5"/>
      <c r="E33" s="5">
        <f t="shared" si="0"/>
        <v>3311</v>
      </c>
      <c r="F33" s="11" t="s">
        <v>75</v>
      </c>
    </row>
    <row r="34" spans="1:6" ht="12.75">
      <c r="A34" t="s">
        <v>28</v>
      </c>
      <c r="B34" s="5">
        <v>31097</v>
      </c>
      <c r="C34" s="5"/>
      <c r="D34" s="5"/>
      <c r="E34" s="5">
        <f t="shared" si="0"/>
        <v>31097</v>
      </c>
      <c r="F34" s="11" t="s">
        <v>75</v>
      </c>
    </row>
    <row r="35" spans="1:6" ht="12.75">
      <c r="A35" t="s">
        <v>29</v>
      </c>
      <c r="B35" s="5">
        <v>6833</v>
      </c>
      <c r="C35" s="5"/>
      <c r="D35" s="5"/>
      <c r="E35" s="5">
        <f t="shared" si="0"/>
        <v>6833</v>
      </c>
      <c r="F35" s="11" t="s">
        <v>75</v>
      </c>
    </row>
    <row r="36" spans="1:6" ht="12.75">
      <c r="A36" t="s">
        <v>30</v>
      </c>
      <c r="B36" s="5">
        <v>58320</v>
      </c>
      <c r="C36" s="5">
        <v>-8612</v>
      </c>
      <c r="D36" s="5"/>
      <c r="E36" s="5">
        <f t="shared" si="0"/>
        <v>49708</v>
      </c>
      <c r="F36" s="11" t="s">
        <v>76</v>
      </c>
    </row>
    <row r="37" spans="1:6" ht="12.75">
      <c r="A37" t="s">
        <v>34</v>
      </c>
      <c r="B37" s="5">
        <v>154932</v>
      </c>
      <c r="C37" s="5"/>
      <c r="D37" s="5"/>
      <c r="E37" s="5">
        <f t="shared" si="0"/>
        <v>154932</v>
      </c>
      <c r="F37" s="11" t="s">
        <v>78</v>
      </c>
    </row>
    <row r="38" spans="1:6" ht="15">
      <c r="A38" t="s">
        <v>32</v>
      </c>
      <c r="B38" s="9">
        <v>612</v>
      </c>
      <c r="C38" s="8"/>
      <c r="D38" s="8"/>
      <c r="E38" s="5">
        <f t="shared" si="0"/>
        <v>612</v>
      </c>
      <c r="F38" s="11"/>
    </row>
    <row r="39" spans="1:6" ht="15.75" thickBot="1">
      <c r="A39" s="3" t="s">
        <v>36</v>
      </c>
      <c r="B39" s="10">
        <f>SUM(B9:B38)</f>
        <v>543524</v>
      </c>
      <c r="C39" s="10">
        <f>SUM(C9:C38)</f>
        <v>-32912</v>
      </c>
      <c r="D39" s="10">
        <f>SUM(D9:D38)</f>
        <v>0</v>
      </c>
      <c r="E39" s="10">
        <f>SUM(E9:E38)</f>
        <v>510612</v>
      </c>
      <c r="F39" s="12"/>
    </row>
    <row r="40" ht="13.5" thickTop="1"/>
    <row r="42" ht="12.75">
      <c r="A42" t="s">
        <v>37</v>
      </c>
    </row>
    <row r="43" ht="12.75">
      <c r="A43" t="s">
        <v>39</v>
      </c>
    </row>
    <row r="44" ht="12.75">
      <c r="A44" t="s">
        <v>38</v>
      </c>
    </row>
    <row r="45" spans="1:6" ht="12.75">
      <c r="A45" s="39" t="s">
        <v>51</v>
      </c>
      <c r="B45" s="39"/>
      <c r="C45" s="39"/>
      <c r="D45" s="39"/>
      <c r="E45" s="39"/>
      <c r="F45" s="39"/>
    </row>
    <row r="46" spans="1:6" ht="12.75">
      <c r="A46" s="39" t="s">
        <v>50</v>
      </c>
      <c r="B46" s="39"/>
      <c r="C46" s="39"/>
      <c r="D46" s="39"/>
      <c r="E46" s="39"/>
      <c r="F46" s="39"/>
    </row>
    <row r="48" ht="12.75">
      <c r="A48" t="s">
        <v>72</v>
      </c>
    </row>
    <row r="50" ht="12.75">
      <c r="A50" t="s">
        <v>73</v>
      </c>
    </row>
    <row r="52" ht="12.75">
      <c r="A52" t="s">
        <v>74</v>
      </c>
    </row>
    <row r="54" ht="12.75">
      <c r="A54" t="s">
        <v>48</v>
      </c>
    </row>
    <row r="55" ht="12.75">
      <c r="A55" t="s">
        <v>49</v>
      </c>
    </row>
  </sheetData>
  <mergeCells count="7">
    <mergeCell ref="A45:F45"/>
    <mergeCell ref="A46:F46"/>
    <mergeCell ref="A6:F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29.00390625" style="0" customWidth="1"/>
    <col min="2" max="2" width="15.28125" style="0" customWidth="1"/>
    <col min="3" max="3" width="12.00390625" style="0" customWidth="1"/>
    <col min="4" max="4" width="3.421875" style="0" hidden="1" customWidth="1"/>
    <col min="5" max="5" width="12.8515625" style="0" customWidth="1"/>
    <col min="6" max="6" width="7.140625" style="0" customWidth="1"/>
  </cols>
  <sheetData>
    <row r="1" spans="1:5" ht="12.75">
      <c r="A1" s="39" t="s">
        <v>80</v>
      </c>
      <c r="B1" s="39"/>
      <c r="C1" s="39"/>
      <c r="D1" s="39"/>
      <c r="E1" s="39"/>
    </row>
    <row r="2" spans="1:5" ht="12.75">
      <c r="A2" s="39"/>
      <c r="B2" s="39"/>
      <c r="C2" s="39"/>
      <c r="D2" s="39"/>
      <c r="E2" s="39"/>
    </row>
    <row r="3" spans="1:5" ht="18">
      <c r="A3" s="40" t="s">
        <v>81</v>
      </c>
      <c r="B3" s="40"/>
      <c r="C3" s="40"/>
      <c r="D3" s="40"/>
      <c r="E3" s="40"/>
    </row>
    <row r="4" spans="1:5" ht="18">
      <c r="A4" s="40" t="s">
        <v>82</v>
      </c>
      <c r="B4" s="40"/>
      <c r="C4" s="40"/>
      <c r="D4" s="40"/>
      <c r="E4" s="40"/>
    </row>
    <row r="5" spans="1:5" ht="12.75">
      <c r="A5" s="1"/>
      <c r="B5" s="1"/>
      <c r="C5" s="1"/>
      <c r="D5" s="1"/>
      <c r="E5" s="1"/>
    </row>
    <row r="6" spans="1:5" ht="15.75">
      <c r="A6" s="38" t="s">
        <v>4</v>
      </c>
      <c r="B6" s="38"/>
      <c r="C6" s="38"/>
      <c r="D6" s="38"/>
      <c r="E6" s="38"/>
    </row>
    <row r="8" spans="1:5" ht="45">
      <c r="A8" s="2" t="s">
        <v>5</v>
      </c>
      <c r="B8" s="2" t="s">
        <v>6</v>
      </c>
      <c r="C8" s="2" t="s">
        <v>7</v>
      </c>
      <c r="D8" s="2" t="s">
        <v>9</v>
      </c>
      <c r="E8" s="2" t="s">
        <v>8</v>
      </c>
    </row>
    <row r="9" spans="1:5" ht="12.75">
      <c r="A9" t="s">
        <v>10</v>
      </c>
      <c r="B9" s="4">
        <v>23280</v>
      </c>
      <c r="C9" s="4"/>
      <c r="D9" s="4"/>
      <c r="E9" s="4">
        <f aca="true" t="shared" si="0" ref="E9:E15">B9+C9</f>
        <v>23280</v>
      </c>
    </row>
    <row r="10" spans="1:5" ht="12.75">
      <c r="A10" t="s">
        <v>83</v>
      </c>
      <c r="B10" s="5">
        <v>122959</v>
      </c>
      <c r="C10" s="5"/>
      <c r="D10" s="5"/>
      <c r="E10" s="5">
        <f t="shared" si="0"/>
        <v>122959</v>
      </c>
    </row>
    <row r="11" spans="1:5" ht="12.75">
      <c r="A11" t="s">
        <v>67</v>
      </c>
      <c r="B11" s="5">
        <v>2946</v>
      </c>
      <c r="C11" s="5"/>
      <c r="D11" s="5"/>
      <c r="E11" s="5">
        <f t="shared" si="0"/>
        <v>2946</v>
      </c>
    </row>
    <row r="12" spans="1:5" ht="12.75">
      <c r="A12" t="s">
        <v>84</v>
      </c>
      <c r="B12" s="5">
        <v>1761</v>
      </c>
      <c r="C12" s="5"/>
      <c r="D12" s="5"/>
      <c r="E12" s="5">
        <f t="shared" si="0"/>
        <v>1761</v>
      </c>
    </row>
    <row r="13" spans="1:5" ht="12.75">
      <c r="A13" t="s">
        <v>85</v>
      </c>
      <c r="B13" s="5">
        <v>39</v>
      </c>
      <c r="C13" s="5"/>
      <c r="D13" s="5"/>
      <c r="E13" s="5">
        <f t="shared" si="0"/>
        <v>39</v>
      </c>
    </row>
    <row r="14" spans="1:5" ht="12.75">
      <c r="A14" t="s">
        <v>68</v>
      </c>
      <c r="B14" s="5">
        <v>25417</v>
      </c>
      <c r="C14" s="5"/>
      <c r="D14" s="5"/>
      <c r="E14" s="5">
        <f t="shared" si="0"/>
        <v>25417</v>
      </c>
    </row>
    <row r="15" spans="1:5" ht="12.75">
      <c r="A15" t="s">
        <v>86</v>
      </c>
      <c r="B15" s="5">
        <v>1681</v>
      </c>
      <c r="C15" s="5"/>
      <c r="D15" s="5"/>
      <c r="E15" s="5">
        <f t="shared" si="0"/>
        <v>1681</v>
      </c>
    </row>
    <row r="16" spans="1:5" ht="13.5" thickBot="1">
      <c r="A16" s="3" t="s">
        <v>36</v>
      </c>
      <c r="B16" s="10">
        <f>SUM(B9:B15)</f>
        <v>178083</v>
      </c>
      <c r="C16" s="10">
        <f>SUM(C9:C15)</f>
        <v>0</v>
      </c>
      <c r="D16" s="10">
        <f>SUM(D9:D15)</f>
        <v>0</v>
      </c>
      <c r="E16" s="10">
        <f>SUM(E9:E15)</f>
        <v>178083</v>
      </c>
    </row>
    <row r="17" ht="13.5" thickTop="1"/>
    <row r="19" ht="25.5">
      <c r="A19" s="13" t="s">
        <v>90</v>
      </c>
    </row>
    <row r="20" spans="1:5" ht="12.75">
      <c r="A20" t="s">
        <v>93</v>
      </c>
      <c r="B20" s="4">
        <v>23151</v>
      </c>
      <c r="C20" s="4">
        <v>0</v>
      </c>
      <c r="E20" s="16">
        <f>B20+C20</f>
        <v>23151</v>
      </c>
    </row>
    <row r="21" spans="1:5" ht="12.75">
      <c r="A21" t="s">
        <v>92</v>
      </c>
      <c r="B21" s="14">
        <v>154932</v>
      </c>
      <c r="C21" s="5">
        <v>0</v>
      </c>
      <c r="E21" s="17">
        <f>B21+C21</f>
        <v>154932</v>
      </c>
    </row>
    <row r="22" spans="1:5" ht="13.5" thickBot="1">
      <c r="A22" s="3" t="s">
        <v>36</v>
      </c>
      <c r="B22" s="15">
        <f>SUM(B20:B21)</f>
        <v>178083</v>
      </c>
      <c r="C22" s="15">
        <f>SUM(C20:C21)</f>
        <v>0</v>
      </c>
      <c r="D22" s="15">
        <f>SUM(D20:D21)</f>
        <v>0</v>
      </c>
      <c r="E22" s="15">
        <f>SUM(E20:E21)</f>
        <v>178083</v>
      </c>
    </row>
    <row r="23" ht="13.5" thickTop="1"/>
    <row r="25" ht="12.75">
      <c r="A25" t="s">
        <v>87</v>
      </c>
    </row>
    <row r="26" ht="12.75">
      <c r="A26" t="s">
        <v>91</v>
      </c>
    </row>
    <row r="27" ht="12.75">
      <c r="A27" t="s">
        <v>88</v>
      </c>
    </row>
    <row r="28" ht="12.75">
      <c r="A28" t="s">
        <v>89</v>
      </c>
    </row>
    <row r="30" ht="12.75">
      <c r="A30" t="s">
        <v>96</v>
      </c>
    </row>
    <row r="31" ht="12.75">
      <c r="A31" t="s">
        <v>94</v>
      </c>
    </row>
    <row r="32" ht="12.75">
      <c r="A32" t="s">
        <v>95</v>
      </c>
    </row>
  </sheetData>
  <mergeCells count="5">
    <mergeCell ref="A6:E6"/>
    <mergeCell ref="A1:E1"/>
    <mergeCell ref="A2:E2"/>
    <mergeCell ref="A3:E3"/>
    <mergeCell ref="A4:E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15.28125" style="0" customWidth="1"/>
    <col min="2" max="2" width="68.57421875" style="0" customWidth="1"/>
  </cols>
  <sheetData>
    <row r="1" spans="1:2" ht="12.75">
      <c r="A1" s="39" t="s">
        <v>97</v>
      </c>
      <c r="B1" s="41"/>
    </row>
    <row r="3" spans="1:2" ht="18">
      <c r="A3" s="40" t="s">
        <v>98</v>
      </c>
      <c r="B3" s="40"/>
    </row>
    <row r="4" spans="1:2" ht="18">
      <c r="A4" s="40" t="s">
        <v>3</v>
      </c>
      <c r="B4" s="40"/>
    </row>
    <row r="7" spans="1:2" ht="12.75">
      <c r="A7" s="19" t="s">
        <v>99</v>
      </c>
      <c r="B7" s="18" t="s">
        <v>101</v>
      </c>
    </row>
    <row r="9" spans="1:2" ht="12.75">
      <c r="A9" s="19" t="s">
        <v>100</v>
      </c>
      <c r="B9" t="s">
        <v>102</v>
      </c>
    </row>
    <row r="11" spans="1:2" ht="12.75">
      <c r="A11" s="19" t="s">
        <v>99</v>
      </c>
      <c r="B11" s="18" t="s">
        <v>103</v>
      </c>
    </row>
    <row r="13" spans="1:2" ht="12.75">
      <c r="A13" s="19" t="s">
        <v>100</v>
      </c>
      <c r="B13" t="s">
        <v>104</v>
      </c>
    </row>
    <row r="14" ht="12.75">
      <c r="B14" t="s">
        <v>105</v>
      </c>
    </row>
    <row r="16" spans="1:2" ht="12.75">
      <c r="A16" s="19" t="s">
        <v>99</v>
      </c>
      <c r="B16" s="18" t="s">
        <v>106</v>
      </c>
    </row>
    <row r="18" spans="1:2" ht="12.75">
      <c r="A18" s="19" t="s">
        <v>100</v>
      </c>
      <c r="B18" t="s">
        <v>107</v>
      </c>
    </row>
    <row r="20" ht="12.75">
      <c r="A20" s="19"/>
    </row>
    <row r="22" ht="12.75">
      <c r="A22" s="19"/>
    </row>
    <row r="24" ht="12.75">
      <c r="A24" s="19"/>
    </row>
    <row r="26" ht="12.75">
      <c r="A26" s="19"/>
    </row>
  </sheetData>
  <mergeCells count="3">
    <mergeCell ref="A1:B1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:H1"/>
    </sheetView>
  </sheetViews>
  <sheetFormatPr defaultColWidth="9.140625" defaultRowHeight="12.75"/>
  <cols>
    <col min="1" max="3" width="4.00390625" style="0" customWidth="1"/>
    <col min="4" max="4" width="29.8515625" style="0" customWidth="1"/>
    <col min="5" max="5" width="12.28125" style="0" customWidth="1"/>
    <col min="6" max="6" width="13.421875" style="0" customWidth="1"/>
    <col min="7" max="7" width="12.421875" style="0" customWidth="1"/>
  </cols>
  <sheetData>
    <row r="1" spans="1:8" ht="12.75">
      <c r="A1" s="39" t="s">
        <v>108</v>
      </c>
      <c r="B1" s="41"/>
      <c r="C1" s="41"/>
      <c r="D1" s="41"/>
      <c r="E1" s="41"/>
      <c r="F1" s="41"/>
      <c r="G1" s="41"/>
      <c r="H1" s="41"/>
    </row>
    <row r="2" spans="1:8" ht="12.75">
      <c r="A2" s="39" t="s">
        <v>1</v>
      </c>
      <c r="B2" s="41"/>
      <c r="C2" s="41"/>
      <c r="D2" s="41"/>
      <c r="E2" s="41"/>
      <c r="F2" s="41"/>
      <c r="G2" s="41"/>
      <c r="H2" s="41"/>
    </row>
    <row r="3" spans="1:8" ht="18">
      <c r="A3" s="42" t="s">
        <v>109</v>
      </c>
      <c r="B3" s="42"/>
      <c r="C3" s="42"/>
      <c r="D3" s="42"/>
      <c r="E3" s="42"/>
      <c r="F3" s="42"/>
      <c r="G3" s="42"/>
      <c r="H3" s="42"/>
    </row>
    <row r="4" spans="1:8" ht="18">
      <c r="A4" s="42" t="s">
        <v>3</v>
      </c>
      <c r="B4" s="42"/>
      <c r="C4" s="42"/>
      <c r="D4" s="42"/>
      <c r="E4" s="42"/>
      <c r="F4" s="42"/>
      <c r="G4" s="42"/>
      <c r="H4" s="42"/>
    </row>
    <row r="6" spans="1:7" ht="25.5">
      <c r="A6" s="20"/>
      <c r="B6" s="20"/>
      <c r="C6" s="20"/>
      <c r="D6" s="20"/>
      <c r="E6" s="23" t="s">
        <v>110</v>
      </c>
      <c r="F6" s="24" t="s">
        <v>7</v>
      </c>
      <c r="G6" s="23" t="s">
        <v>8</v>
      </c>
    </row>
    <row r="7" ht="7.5" customHeight="1"/>
    <row r="8" ht="12.75">
      <c r="A8" t="s">
        <v>111</v>
      </c>
    </row>
    <row r="9" ht="12.75">
      <c r="B9" t="s">
        <v>112</v>
      </c>
    </row>
    <row r="10" spans="4:7" ht="12.75">
      <c r="D10" t="s">
        <v>113</v>
      </c>
      <c r="E10" s="4">
        <v>633012</v>
      </c>
      <c r="G10" s="16">
        <f>E10+F10</f>
        <v>633012</v>
      </c>
    </row>
    <row r="11" spans="4:8" ht="12.75">
      <c r="D11" t="s">
        <v>114</v>
      </c>
      <c r="E11" s="5">
        <v>14287</v>
      </c>
      <c r="G11" s="5">
        <f>E11+F11</f>
        <v>14287</v>
      </c>
      <c r="H11" t="s">
        <v>75</v>
      </c>
    </row>
    <row r="12" spans="4:8" ht="15">
      <c r="D12" t="s">
        <v>115</v>
      </c>
      <c r="E12" s="21">
        <v>9525</v>
      </c>
      <c r="G12" s="7">
        <f>E12+F12</f>
        <v>9525</v>
      </c>
      <c r="H12" t="s">
        <v>75</v>
      </c>
    </row>
    <row r="13" spans="4:7" ht="15">
      <c r="D13" t="s">
        <v>116</v>
      </c>
      <c r="E13" s="22">
        <f>SUM(E10:E12)</f>
        <v>656824</v>
      </c>
      <c r="G13" s="26">
        <f>SUM(G10:G12)</f>
        <v>656824</v>
      </c>
    </row>
    <row r="14" ht="9.75" customHeight="1">
      <c r="E14" s="22"/>
    </row>
    <row r="15" spans="2:7" ht="15">
      <c r="B15" t="s">
        <v>117</v>
      </c>
      <c r="E15" s="6">
        <f>Sheet2!B39</f>
        <v>543524</v>
      </c>
      <c r="F15" s="6">
        <f>Sheet2!C39</f>
        <v>-32912</v>
      </c>
      <c r="G15" s="26">
        <f>E15+F15</f>
        <v>510612</v>
      </c>
    </row>
    <row r="16" ht="7.5" customHeight="1"/>
    <row r="17" spans="2:7" ht="15">
      <c r="B17" t="s">
        <v>118</v>
      </c>
      <c r="E17" s="25">
        <f>E15/E13</f>
        <v>0.8275032581026271</v>
      </c>
      <c r="G17" s="25">
        <f>G15/G13</f>
        <v>0.7773954666699147</v>
      </c>
    </row>
    <row r="20" ht="12.75">
      <c r="A20" t="s">
        <v>119</v>
      </c>
    </row>
    <row r="21" ht="9" customHeight="1"/>
    <row r="22" ht="12.75">
      <c r="B22" t="s">
        <v>120</v>
      </c>
    </row>
    <row r="23" ht="12.75">
      <c r="C23" t="s">
        <v>121</v>
      </c>
    </row>
    <row r="24" spans="4:7" ht="12.75">
      <c r="D24" t="s">
        <v>122</v>
      </c>
      <c r="G24" s="4">
        <v>633012</v>
      </c>
    </row>
    <row r="25" spans="4:7" ht="12.75">
      <c r="D25" t="s">
        <v>57</v>
      </c>
      <c r="G25" s="5">
        <v>34563</v>
      </c>
    </row>
    <row r="26" spans="4:7" ht="12.75">
      <c r="D26" t="s">
        <v>123</v>
      </c>
      <c r="G26" s="5">
        <v>842981</v>
      </c>
    </row>
    <row r="27" spans="4:7" ht="12.75">
      <c r="D27" t="s">
        <v>124</v>
      </c>
      <c r="G27" s="5">
        <v>172105</v>
      </c>
    </row>
    <row r="28" spans="4:7" ht="12.75">
      <c r="D28" t="s">
        <v>125</v>
      </c>
      <c r="G28" s="27">
        <v>944841</v>
      </c>
    </row>
    <row r="29" spans="4:7" ht="12.75">
      <c r="D29" t="s">
        <v>126</v>
      </c>
      <c r="G29" s="28">
        <f>SUM(G24:G28)</f>
        <v>2627502</v>
      </c>
    </row>
    <row r="31" spans="3:8" ht="12.75">
      <c r="C31" t="s">
        <v>127</v>
      </c>
      <c r="G31" s="4">
        <f>Sheet2!B39</f>
        <v>543524</v>
      </c>
      <c r="H31" t="s">
        <v>154</v>
      </c>
    </row>
    <row r="32" ht="12.75">
      <c r="C32" t="s">
        <v>144</v>
      </c>
    </row>
    <row r="33" spans="4:8" ht="12.75">
      <c r="D33" t="s">
        <v>145</v>
      </c>
      <c r="G33" s="5">
        <v>-11822</v>
      </c>
      <c r="H33" t="s">
        <v>155</v>
      </c>
    </row>
    <row r="34" spans="4:8" ht="12.75">
      <c r="D34" t="s">
        <v>146</v>
      </c>
      <c r="G34" s="14">
        <v>-7882</v>
      </c>
      <c r="H34" t="s">
        <v>155</v>
      </c>
    </row>
    <row r="35" spans="4:8" ht="13.5" thickBot="1">
      <c r="D35" t="s">
        <v>147</v>
      </c>
      <c r="G35" s="15">
        <f>G29+G31+G33+G34</f>
        <v>3151322</v>
      </c>
      <c r="H35" t="s">
        <v>156</v>
      </c>
    </row>
    <row r="36" ht="13.5" thickTop="1">
      <c r="G36" s="5"/>
    </row>
    <row r="37" ht="12.75">
      <c r="C37" t="s">
        <v>148</v>
      </c>
    </row>
    <row r="38" spans="4:8" ht="13.5" thickBot="1">
      <c r="D38" t="s">
        <v>149</v>
      </c>
      <c r="G38" s="31">
        <v>270457</v>
      </c>
      <c r="H38" t="s">
        <v>156</v>
      </c>
    </row>
    <row r="39" ht="13.5" thickTop="1"/>
    <row r="40" spans="3:7" ht="13.5" thickBot="1">
      <c r="C40" t="s">
        <v>150</v>
      </c>
      <c r="G40" s="32">
        <f>G38/G35</f>
        <v>0.08582334651933379</v>
      </c>
    </row>
    <row r="41" ht="13.5" thickTop="1"/>
    <row r="45" spans="1:8" ht="12.75">
      <c r="A45" s="39" t="s">
        <v>108</v>
      </c>
      <c r="B45" s="41"/>
      <c r="C45" s="41"/>
      <c r="D45" s="41"/>
      <c r="E45" s="41"/>
      <c r="F45" s="41"/>
      <c r="G45" s="41"/>
      <c r="H45" s="41"/>
    </row>
    <row r="46" spans="1:8" ht="12.75">
      <c r="A46" s="39" t="s">
        <v>50</v>
      </c>
      <c r="B46" s="41"/>
      <c r="C46" s="41"/>
      <c r="D46" s="41"/>
      <c r="E46" s="41"/>
      <c r="F46" s="41"/>
      <c r="G46" s="41"/>
      <c r="H46" s="41"/>
    </row>
    <row r="49" ht="12.75">
      <c r="B49" t="s">
        <v>151</v>
      </c>
    </row>
    <row r="50" ht="12.75">
      <c r="B50" t="s">
        <v>152</v>
      </c>
    </row>
    <row r="51" ht="12.75">
      <c r="B51" t="s">
        <v>153</v>
      </c>
    </row>
    <row r="53" ht="12.75">
      <c r="B53" t="s">
        <v>157</v>
      </c>
    </row>
    <row r="54" ht="12.75">
      <c r="B54" t="s">
        <v>158</v>
      </c>
    </row>
    <row r="56" ht="12.75">
      <c r="B56" t="s">
        <v>159</v>
      </c>
    </row>
    <row r="57" ht="12.75">
      <c r="B57" t="s">
        <v>160</v>
      </c>
    </row>
    <row r="59" ht="12.75">
      <c r="B59" t="s">
        <v>161</v>
      </c>
    </row>
    <row r="60" ht="12.75">
      <c r="B60" t="s">
        <v>162</v>
      </c>
    </row>
    <row r="61" ht="12.75">
      <c r="B61" t="s">
        <v>163</v>
      </c>
    </row>
  </sheetData>
  <mergeCells count="6">
    <mergeCell ref="A45:H45"/>
    <mergeCell ref="A46:H46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9.140625" style="0" hidden="1" customWidth="1"/>
    <col min="4" max="4" width="0.13671875" style="0" hidden="1" customWidth="1"/>
    <col min="5" max="6" width="16.00390625" style="0" customWidth="1"/>
    <col min="7" max="7" width="13.7109375" style="0" customWidth="1"/>
  </cols>
  <sheetData>
    <row r="1" spans="1:8" ht="12.75">
      <c r="A1" s="39" t="s">
        <v>166</v>
      </c>
      <c r="B1" s="41"/>
      <c r="C1" s="41"/>
      <c r="D1" s="41"/>
      <c r="E1" s="41"/>
      <c r="F1" s="41"/>
      <c r="G1" s="41"/>
      <c r="H1" s="41"/>
    </row>
    <row r="2" spans="1:8" ht="12.75">
      <c r="A2" s="39"/>
      <c r="B2" s="41"/>
      <c r="C2" s="41"/>
      <c r="D2" s="41"/>
      <c r="E2" s="41"/>
      <c r="F2" s="41"/>
      <c r="G2" s="41"/>
      <c r="H2" s="41"/>
    </row>
    <row r="3" spans="1:8" ht="18">
      <c r="A3" s="42" t="s">
        <v>165</v>
      </c>
      <c r="B3" s="42"/>
      <c r="C3" s="42"/>
      <c r="D3" s="42"/>
      <c r="E3" s="42"/>
      <c r="F3" s="42"/>
      <c r="G3" s="42"/>
      <c r="H3" s="42"/>
    </row>
    <row r="4" spans="1:8" ht="18">
      <c r="A4" s="42" t="s">
        <v>3</v>
      </c>
      <c r="B4" s="42"/>
      <c r="C4" s="42"/>
      <c r="D4" s="42"/>
      <c r="E4" s="42"/>
      <c r="F4" s="42"/>
      <c r="G4" s="42"/>
      <c r="H4" s="42"/>
    </row>
    <row r="6" spans="1:8" ht="25.5">
      <c r="A6" s="33"/>
      <c r="B6" s="24" t="s">
        <v>167</v>
      </c>
      <c r="C6" s="20"/>
      <c r="D6" s="20"/>
      <c r="E6" s="23" t="s">
        <v>168</v>
      </c>
      <c r="F6" s="24" t="s">
        <v>7</v>
      </c>
      <c r="G6" s="23" t="s">
        <v>169</v>
      </c>
      <c r="H6" s="33" t="s">
        <v>170</v>
      </c>
    </row>
    <row r="7" ht="12.75">
      <c r="A7" s="1" t="s">
        <v>171</v>
      </c>
    </row>
    <row r="8" spans="2:8" ht="12.75">
      <c r="B8" t="s">
        <v>172</v>
      </c>
      <c r="E8" s="4">
        <v>656824</v>
      </c>
      <c r="F8" s="4">
        <v>0</v>
      </c>
      <c r="G8" s="4">
        <f>E8+F8</f>
        <v>656824</v>
      </c>
      <c r="H8" s="34"/>
    </row>
    <row r="9" spans="2:8" ht="12.75">
      <c r="B9" t="s">
        <v>57</v>
      </c>
      <c r="E9" s="5">
        <v>35173</v>
      </c>
      <c r="F9" s="5">
        <v>-1687</v>
      </c>
      <c r="G9" s="5">
        <f>E9+F9</f>
        <v>33486</v>
      </c>
      <c r="H9" s="11" t="s">
        <v>40</v>
      </c>
    </row>
    <row r="10" spans="2:8" ht="12.75">
      <c r="B10" t="s">
        <v>123</v>
      </c>
      <c r="E10" s="5">
        <v>843192</v>
      </c>
      <c r="F10" s="5">
        <v>0</v>
      </c>
      <c r="G10" s="5">
        <f>E10+F10</f>
        <v>843192</v>
      </c>
      <c r="H10" s="11"/>
    </row>
    <row r="11" spans="2:8" ht="12.75">
      <c r="B11" t="s">
        <v>173</v>
      </c>
      <c r="E11" s="5">
        <v>187493</v>
      </c>
      <c r="F11" s="5">
        <v>-3183</v>
      </c>
      <c r="G11" s="5">
        <f>E11+F11</f>
        <v>184310</v>
      </c>
      <c r="H11" s="11" t="s">
        <v>41</v>
      </c>
    </row>
    <row r="12" spans="2:8" ht="15">
      <c r="B12" t="s">
        <v>174</v>
      </c>
      <c r="E12" s="29">
        <v>944841</v>
      </c>
      <c r="F12" s="29">
        <v>0</v>
      </c>
      <c r="G12" s="29">
        <f>E12+F12</f>
        <v>944841</v>
      </c>
      <c r="H12" s="34"/>
    </row>
    <row r="13" spans="2:8" ht="15">
      <c r="B13" t="s">
        <v>175</v>
      </c>
      <c r="E13" s="6">
        <f>SUM(E8:E12)</f>
        <v>2667523</v>
      </c>
      <c r="F13" s="6">
        <f>SUM(F8:F12)</f>
        <v>-4870</v>
      </c>
      <c r="G13" s="6">
        <f>SUM(G8:G12)</f>
        <v>2662653</v>
      </c>
      <c r="H13" s="34"/>
    </row>
    <row r="16" ht="12.75">
      <c r="B16" s="18" t="s">
        <v>176</v>
      </c>
    </row>
    <row r="18" ht="12.75">
      <c r="B18" t="s">
        <v>177</v>
      </c>
    </row>
    <row r="20" ht="12.75">
      <c r="B20" t="s">
        <v>178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26.00390625" style="0" customWidth="1"/>
    <col min="2" max="2" width="1.57421875" style="0" customWidth="1"/>
    <col min="3" max="3" width="0.85546875" style="0" customWidth="1"/>
    <col min="4" max="4" width="3.00390625" style="0" customWidth="1"/>
    <col min="6" max="6" width="12.7109375" style="0" customWidth="1"/>
  </cols>
  <sheetData>
    <row r="1" spans="1:6" ht="12.75">
      <c r="A1" s="39" t="s">
        <v>179</v>
      </c>
      <c r="B1" s="41"/>
      <c r="C1" s="41"/>
      <c r="D1" s="41"/>
      <c r="E1" s="41"/>
      <c r="F1" s="41"/>
    </row>
    <row r="3" spans="1:6" ht="12.75">
      <c r="A3" s="43" t="s">
        <v>180</v>
      </c>
      <c r="B3" s="43"/>
      <c r="C3" s="43"/>
      <c r="D3" s="43"/>
      <c r="E3" s="43"/>
      <c r="F3" s="43"/>
    </row>
    <row r="4" spans="1:6" ht="12.75">
      <c r="A4" s="43" t="s">
        <v>181</v>
      </c>
      <c r="B4" s="43"/>
      <c r="C4" s="43"/>
      <c r="D4" s="43"/>
      <c r="E4" s="43"/>
      <c r="F4" s="43"/>
    </row>
    <row r="5" spans="1:6" ht="12.75">
      <c r="A5" s="43" t="s">
        <v>182</v>
      </c>
      <c r="B5" s="43"/>
      <c r="C5" s="43"/>
      <c r="D5" s="43"/>
      <c r="E5" s="43"/>
      <c r="F5" s="43"/>
    </row>
    <row r="7" spans="1:6" ht="40.5">
      <c r="A7" s="36" t="s">
        <v>183</v>
      </c>
      <c r="F7" s="35" t="s">
        <v>184</v>
      </c>
    </row>
    <row r="8" spans="1:6" ht="12.75">
      <c r="A8" t="s">
        <v>172</v>
      </c>
      <c r="F8" s="4">
        <v>656824</v>
      </c>
    </row>
    <row r="9" spans="1:6" ht="12.75">
      <c r="A9" t="s">
        <v>185</v>
      </c>
      <c r="F9" s="5">
        <v>90007</v>
      </c>
    </row>
    <row r="10" spans="1:6" ht="12.75">
      <c r="A10" t="s">
        <v>186</v>
      </c>
      <c r="F10" s="5">
        <v>2322</v>
      </c>
    </row>
    <row r="11" spans="1:6" ht="12.75">
      <c r="A11" t="s">
        <v>187</v>
      </c>
      <c r="F11" s="5">
        <v>5812</v>
      </c>
    </row>
    <row r="12" spans="1:6" ht="12.75">
      <c r="A12" t="s">
        <v>188</v>
      </c>
      <c r="F12" s="5">
        <v>987</v>
      </c>
    </row>
    <row r="13" spans="1:6" ht="12.75">
      <c r="A13" t="s">
        <v>189</v>
      </c>
      <c r="F13" s="5">
        <v>1082</v>
      </c>
    </row>
    <row r="14" spans="1:6" ht="12.75">
      <c r="A14" t="s">
        <v>190</v>
      </c>
      <c r="F14" s="5">
        <v>33060</v>
      </c>
    </row>
    <row r="15" spans="1:6" ht="12.75">
      <c r="A15" t="s">
        <v>191</v>
      </c>
      <c r="F15" s="5">
        <v>20181</v>
      </c>
    </row>
    <row r="16" spans="1:6" ht="12.75">
      <c r="A16" t="s">
        <v>192</v>
      </c>
      <c r="F16" s="5">
        <v>25440</v>
      </c>
    </row>
    <row r="17" spans="1:6" ht="12.75">
      <c r="A17" t="s">
        <v>193</v>
      </c>
      <c r="F17" s="5">
        <v>14318</v>
      </c>
    </row>
    <row r="18" spans="1:6" ht="12.75">
      <c r="A18" t="s">
        <v>194</v>
      </c>
      <c r="F18" s="5">
        <v>23280</v>
      </c>
    </row>
    <row r="19" spans="1:6" ht="12.75">
      <c r="A19" t="s">
        <v>195</v>
      </c>
      <c r="F19" s="9">
        <v>270</v>
      </c>
    </row>
    <row r="20" spans="1:6" ht="13.5" thickBot="1">
      <c r="A20" t="s">
        <v>196</v>
      </c>
      <c r="F20" s="37">
        <f>SUM(F8:F19)</f>
        <v>873583</v>
      </c>
    </row>
    <row r="21" ht="13.5" thickTop="1"/>
    <row r="22" spans="1:6" ht="12.75">
      <c r="A22" t="s">
        <v>197</v>
      </c>
      <c r="F22" s="4">
        <v>220375</v>
      </c>
    </row>
    <row r="23" spans="1:6" ht="12.75">
      <c r="A23" t="s">
        <v>198</v>
      </c>
      <c r="F23" s="5">
        <v>220132</v>
      </c>
    </row>
    <row r="24" spans="1:6" ht="12.75">
      <c r="A24" t="s">
        <v>199</v>
      </c>
      <c r="F24" s="5">
        <v>229101</v>
      </c>
    </row>
    <row r="25" spans="1:6" ht="12.75">
      <c r="A25" t="s">
        <v>200</v>
      </c>
      <c r="F25" s="5">
        <v>212061</v>
      </c>
    </row>
    <row r="26" spans="1:6" ht="12.75">
      <c r="A26" s="34" t="s">
        <v>201</v>
      </c>
      <c r="F26" s="5">
        <v>15128</v>
      </c>
    </row>
    <row r="27" spans="1:6" ht="12.75">
      <c r="A27" s="34" t="s">
        <v>202</v>
      </c>
      <c r="F27" s="14">
        <v>23214</v>
      </c>
    </row>
    <row r="28" spans="1:6" ht="13.5" thickBot="1">
      <c r="A28" t="s">
        <v>203</v>
      </c>
      <c r="F28" s="37">
        <f>SUM(F22:F26)-F27</f>
        <v>873583</v>
      </c>
    </row>
    <row r="29" ht="13.5" thickTop="1"/>
  </sheetData>
  <mergeCells count="4">
    <mergeCell ref="A1:F1"/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hollibau</dc:creator>
  <cp:keywords/>
  <dc:description/>
  <cp:lastModifiedBy>Kijak</cp:lastModifiedBy>
  <cp:lastPrinted>2001-05-01T13:33:27Z</cp:lastPrinted>
  <dcterms:created xsi:type="dcterms:W3CDTF">2001-04-11T11:48:50Z</dcterms:created>
  <dcterms:modified xsi:type="dcterms:W3CDTF">2002-12-16T20:12:01Z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635591383</vt:i4>
  </property>
  <property fmtid="{D5CDD505-2E9C-101B-9397-08002B2CF9AE}" pid="3" name="_EmailSubject">
    <vt:lpwstr>Overhead Model</vt:lpwstr>
  </property>
  <property fmtid="{D5CDD505-2E9C-101B-9397-08002B2CF9AE}" pid="4" name="_AuthorEmail">
    <vt:lpwstr>Ross.Hollibaugh@ch.doe.gov</vt:lpwstr>
  </property>
  <property fmtid="{D5CDD505-2E9C-101B-9397-08002B2CF9AE}" pid="5" name="_AuthorEmailDisplayName">
    <vt:lpwstr>Hollibaugh, Ross</vt:lpwstr>
  </property>
  <property fmtid="{D5CDD505-2E9C-101B-9397-08002B2CF9AE}" pid="6" name="_ReviewingToolsShownOnce">
    <vt:lpwstr/>
  </property>
</Properties>
</file>