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State Shares" sheetId="1" r:id="rId1"/>
  </sheets>
  <definedNames>
    <definedName name="_xlnm.Print_Area" localSheetId="0">'State Shares'!$A$1:$Q$60</definedName>
  </definedNames>
  <calcPr fullCalcOnLoad="1"/>
</workbook>
</file>

<file path=xl/sharedStrings.xml><?xml version="1.0" encoding="utf-8"?>
<sst xmlns="http://schemas.openxmlformats.org/spreadsheetml/2006/main" count="121" uniqueCount="72">
  <si>
    <t>State</t>
  </si>
  <si>
    <t>State Share of $8 billion</t>
  </si>
  <si>
    <t>January 2003 Benefits Paid</t>
  </si>
  <si>
    <t>February 2003 Benefits Paid</t>
  </si>
  <si>
    <t>March 2003 Benefits Paid</t>
  </si>
  <si>
    <t>Total Benefits paid, January-March 2003</t>
  </si>
  <si>
    <t>Larger Share of Reed Act vs. Recent TEUC Payment</t>
  </si>
  <si>
    <t xml:space="preserve">Reed </t>
  </si>
  <si>
    <t>TEUC</t>
  </si>
  <si>
    <t>Larger State Share (%)</t>
  </si>
  <si>
    <t>State Share of March 2002 Reed Act Transfer (%)</t>
  </si>
  <si>
    <t>State Share of January-March 2003 TEUC Benefits Paid (%)</t>
  </si>
  <si>
    <t>AL</t>
  </si>
  <si>
    <t>AK</t>
  </si>
  <si>
    <t>AZ</t>
  </si>
  <si>
    <t>AR</t>
  </si>
  <si>
    <t>CA</t>
  </si>
  <si>
    <t>CO</t>
  </si>
  <si>
    <t>CT</t>
  </si>
  <si>
    <t>DE</t>
  </si>
  <si>
    <t>DC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</si>
  <si>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</si>
  <si>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</si>
  <si>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</si>
  <si>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</si>
  <si>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</si>
  <si>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</si>
  <si>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</si>
  <si>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</si>
  <si>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</si>
  <si>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</si>
  <si>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</si>
  <si>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</si>
  <si>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</si>
  <si>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</si>
  <si>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</si>
  <si>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</si>
  <si>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</si>
  <si>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</si>
  <si>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</si>
  <si>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</si>
  <si>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</si>
  <si>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</si>
  <si>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</si>
  <si>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</si>
  <si>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</si>
  <si>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</si>
  <si>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</si>
  <si>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</si>
  <si>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</si>
  <si>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</si>
  <si>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</si>
  <si>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</si>
  <si>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</si>
  <si>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</si>
  <si>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</si>
  <si>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</si>
  <si>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</si>
  <si>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</si>
  <si>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</si>
  <si>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</si>
  <si>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</si>
  <si>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</si>
  <si>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Committee on Ways and Means</t>
  </si>
  <si>
    <t xml:space="preserve">Chairman Bill Thomas </t>
  </si>
  <si>
    <t>U.S.</t>
  </si>
  <si>
    <t xml:space="preserve">                                         May 2003</t>
  </si>
  <si>
    <t>Benefits Paid Under H.R. 2185 (estimate)</t>
  </si>
  <si>
    <t xml:space="preserve">   With H.R. 2185, $24 Billion in Temporary Federal Unemployment Benefits Provided</t>
  </si>
  <si>
    <t>Total Benefits Paid         (estimate)</t>
  </si>
  <si>
    <t>Benefits Paid, Current Law (estimate)</t>
  </si>
  <si>
    <t>Estimates prepared by Ways and Means Committee Staff using CBO and DOL data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</si>
</sst>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mmmm\-yy"/>
    <numFmt numFmtId="166" formatCode="&quot;$&quot;#,##0"/>
    <numFmt numFmtId="167" formatCode="#,##0.0000"/>
    <numFmt numFmtId="168" formatCode="0.0"/>
    <numFmt numFmtId="169" formatCode="mmmm\ d\,\ yyyy"/>
    <numFmt numFmtId="170" formatCode="&quot;$&quot;#,##0.000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Fill="1" applyAlignment="1">
      <alignment/>
    </xf>
    <xf numFmtId="166" fontId="4" fillId="0" borderId="1" xfId="0" applyNumberFormat="1" applyFont="1" applyFill="1" applyBorder="1" applyAlignment="1">
      <alignment horizontal="center"/>
    </xf>
    <xf numFmtId="167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 horizontal="left"/>
    </xf>
    <xf numFmtId="166" fontId="6" fillId="0" borderId="1" xfId="0" applyNumberFormat="1" applyFont="1" applyFill="1" applyBorder="1" applyAlignment="1">
      <alignment horizontal="center"/>
    </xf>
    <xf numFmtId="167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165" fontId="8" fillId="0" borderId="0" xfId="0" applyNumberFormat="1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center" wrapText="1"/>
    </xf>
    <xf numFmtId="17" fontId="9" fillId="0" borderId="1" xfId="0" applyNumberFormat="1" applyFont="1" applyFill="1" applyBorder="1" applyAlignment="1">
      <alignment horizontal="center" wrapText="1"/>
    </xf>
    <xf numFmtId="3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166" fontId="6" fillId="0" borderId="1" xfId="0" applyNumberFormat="1" applyFont="1" applyBorder="1" applyAlignment="1">
      <alignment horizontal="center"/>
    </xf>
    <xf numFmtId="166" fontId="6" fillId="0" borderId="0" xfId="0" applyNumberFormat="1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165" fontId="10" fillId="0" borderId="0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169" fontId="11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view="pageBreakPreview" zoomScale="75" zoomScaleNormal="75" zoomScaleSheetLayoutView="75" workbookViewId="0" topLeftCell="A33">
      <selection activeCell="P29" sqref="P29"/>
    </sheetView>
  </sheetViews>
  <sheetFormatPr defaultColWidth="9.140625" defaultRowHeight="12.75"/>
  <cols>
    <col min="1" max="1" width="20.421875" style="1" customWidth="1"/>
    <col min="2" max="2" width="20.7109375" style="6" customWidth="1"/>
    <col min="3" max="3" width="22.7109375" style="6" hidden="1" customWidth="1"/>
    <col min="4" max="4" width="0.13671875" style="6" hidden="1" customWidth="1"/>
    <col min="5" max="5" width="18.8515625" style="6" hidden="1" customWidth="1"/>
    <col min="6" max="6" width="0.13671875" style="7" hidden="1" customWidth="1"/>
    <col min="7" max="7" width="15.140625" style="7" hidden="1" customWidth="1"/>
    <col min="8" max="8" width="15.28125" style="7" hidden="1" customWidth="1"/>
    <col min="9" max="9" width="17.421875" style="6" hidden="1" customWidth="1"/>
    <col min="10" max="10" width="14.7109375" style="8" hidden="1" customWidth="1"/>
    <col min="11" max="11" width="11.140625" style="1" hidden="1" customWidth="1"/>
    <col min="12" max="12" width="20.7109375" style="1" customWidth="1"/>
    <col min="13" max="13" width="0.13671875" style="9" hidden="1" customWidth="1"/>
    <col min="14" max="15" width="20.7109375" style="1" customWidth="1"/>
    <col min="16" max="16" width="25.57421875" style="1" customWidth="1"/>
    <col min="17" max="16384" width="9.140625" style="1" customWidth="1"/>
  </cols>
  <sheetData>
    <row r="1" spans="1:13" s="30" customFormat="1" ht="37.5" customHeight="1">
      <c r="A1" s="43" t="s">
        <v>68</v>
      </c>
      <c r="C1" s="26"/>
      <c r="D1" s="26"/>
      <c r="E1" s="26"/>
      <c r="F1" s="27"/>
      <c r="G1" s="27"/>
      <c r="H1" s="27"/>
      <c r="I1" s="26"/>
      <c r="J1" s="28"/>
      <c r="K1" s="25"/>
      <c r="L1" s="25"/>
      <c r="M1" s="29"/>
    </row>
    <row r="2" spans="1:15" s="30" customFormat="1" ht="24" customHeight="1">
      <c r="A2" s="42"/>
      <c r="B2" s="44" t="s">
        <v>66</v>
      </c>
      <c r="C2" s="26"/>
      <c r="D2" s="26"/>
      <c r="E2" s="26"/>
      <c r="F2" s="27"/>
      <c r="G2" s="27"/>
      <c r="H2" s="27"/>
      <c r="I2" s="26"/>
      <c r="K2" s="25"/>
      <c r="L2" s="25"/>
      <c r="M2" s="29"/>
      <c r="O2" s="32"/>
    </row>
    <row r="3" spans="2:15" s="30" customFormat="1" ht="20.25" customHeight="1">
      <c r="B3" s="33"/>
      <c r="C3" s="26"/>
      <c r="D3" s="26"/>
      <c r="E3" s="26"/>
      <c r="F3" s="27"/>
      <c r="G3" s="27"/>
      <c r="H3" s="27"/>
      <c r="I3" s="26"/>
      <c r="K3" s="25"/>
      <c r="L3" s="25"/>
      <c r="M3" s="29"/>
      <c r="O3" s="32"/>
    </row>
    <row r="4" spans="2:15" ht="71.25" customHeight="1">
      <c r="B4" s="34" t="s">
        <v>0</v>
      </c>
      <c r="C4" s="35">
        <v>37316</v>
      </c>
      <c r="D4" s="36" t="s">
        <v>1</v>
      </c>
      <c r="E4" s="36" t="s">
        <v>10</v>
      </c>
      <c r="F4" s="37" t="s">
        <v>2</v>
      </c>
      <c r="G4" s="37" t="s">
        <v>3</v>
      </c>
      <c r="H4" s="37" t="s">
        <v>4</v>
      </c>
      <c r="I4" s="37" t="s">
        <v>5</v>
      </c>
      <c r="J4" s="38" t="s">
        <v>11</v>
      </c>
      <c r="K4" s="37" t="s">
        <v>6</v>
      </c>
      <c r="L4" s="37" t="s">
        <v>70</v>
      </c>
      <c r="M4" s="38" t="s">
        <v>9</v>
      </c>
      <c r="N4" s="37" t="s">
        <v>67</v>
      </c>
      <c r="O4" s="39" t="s">
        <v>69</v>
      </c>
    </row>
    <row r="5" spans="2:15" ht="16.5" customHeight="1">
      <c r="B5" s="14" t="s">
        <v>13</v>
      </c>
      <c r="C5" s="15">
        <v>14820477</v>
      </c>
      <c r="D5" s="16">
        <f>C5/(8000000000)</f>
        <v>0.001852559625</v>
      </c>
      <c r="E5" s="16">
        <f>D5*100</f>
        <v>0.1852559625</v>
      </c>
      <c r="F5" s="17">
        <v>1152087</v>
      </c>
      <c r="G5" s="17">
        <v>1572441</v>
      </c>
      <c r="H5" s="17">
        <v>1881297</v>
      </c>
      <c r="I5" s="17">
        <f>F5+G5+H5</f>
        <v>4605825</v>
      </c>
      <c r="J5" s="18">
        <f>(I5/2401217358)*100</f>
        <v>0.19181208167828012</v>
      </c>
      <c r="K5" s="19" t="s">
        <v>8</v>
      </c>
      <c r="L5" s="15">
        <v>34015259</v>
      </c>
      <c r="M5" s="18">
        <v>0.1918</v>
      </c>
      <c r="N5" s="15">
        <f aca="true" t="shared" si="0" ref="N5:N55">(7895000000)*(M5/100)</f>
        <v>15142610</v>
      </c>
      <c r="O5" s="40">
        <f>L5+N5</f>
        <v>49157869</v>
      </c>
    </row>
    <row r="6" spans="2:15" ht="15.75">
      <c r="B6" s="14" t="s">
        <v>12</v>
      </c>
      <c r="C6" s="15">
        <v>110623477</v>
      </c>
      <c r="D6" s="16">
        <f>C6/(8000000000)</f>
        <v>0.013827934625</v>
      </c>
      <c r="E6" s="16">
        <f>D6*100</f>
        <v>1.3827934625</v>
      </c>
      <c r="F6" s="17">
        <v>4687407</v>
      </c>
      <c r="G6" s="17">
        <v>4804967</v>
      </c>
      <c r="H6" s="17">
        <v>5389419</v>
      </c>
      <c r="I6" s="17">
        <f>F6+G6+H6</f>
        <v>14881793</v>
      </c>
      <c r="J6" s="18">
        <f>(I6/2401217358)*100</f>
        <v>0.6197603457437609</v>
      </c>
      <c r="K6" s="19" t="s">
        <v>7</v>
      </c>
      <c r="L6" s="15">
        <v>112135774.66666666</v>
      </c>
      <c r="M6" s="18">
        <v>0.6198</v>
      </c>
      <c r="N6" s="15">
        <f t="shared" si="0"/>
        <v>48933210</v>
      </c>
      <c r="O6" s="40">
        <f aca="true" t="shared" si="1" ref="O6:O56">L6+N6</f>
        <v>161068984.66666666</v>
      </c>
    </row>
    <row r="7" spans="2:15" ht="15.75">
      <c r="B7" s="14" t="s">
        <v>15</v>
      </c>
      <c r="C7" s="15">
        <v>63958998</v>
      </c>
      <c r="D7" s="16">
        <f>C7/(8000000000)</f>
        <v>0.00799487475</v>
      </c>
      <c r="E7" s="16">
        <f>D7*100</f>
        <v>0.7994874750000001</v>
      </c>
      <c r="F7" s="17">
        <v>3975985</v>
      </c>
      <c r="G7" s="17">
        <v>4388003</v>
      </c>
      <c r="H7" s="17">
        <v>5855580</v>
      </c>
      <c r="I7" s="17">
        <f>F7+G7+H7</f>
        <v>14219568</v>
      </c>
      <c r="J7" s="18">
        <f>(I7/2401217358)*100</f>
        <v>0.5921816262332716</v>
      </c>
      <c r="K7" s="19" t="s">
        <v>7</v>
      </c>
      <c r="L7" s="15">
        <v>86604629</v>
      </c>
      <c r="M7" s="18">
        <v>0.5922</v>
      </c>
      <c r="N7" s="15">
        <f t="shared" si="0"/>
        <v>46754189.99999999</v>
      </c>
      <c r="O7" s="40">
        <f t="shared" si="1"/>
        <v>133358819</v>
      </c>
    </row>
    <row r="8" spans="2:15" ht="15.75">
      <c r="B8" s="14" t="s">
        <v>14</v>
      </c>
      <c r="C8" s="15">
        <v>144079575</v>
      </c>
      <c r="D8" s="16">
        <f aca="true" t="shared" si="2" ref="D8:D55">C8/(8000000000)</f>
        <v>0.018009946875</v>
      </c>
      <c r="E8" s="16">
        <f aca="true" t="shared" si="3" ref="E8:E55">D8*100</f>
        <v>1.8009946874999998</v>
      </c>
      <c r="F8" s="17">
        <v>4227877</v>
      </c>
      <c r="G8" s="17">
        <v>4570075</v>
      </c>
      <c r="H8" s="17"/>
      <c r="I8" s="17">
        <f aca="true" t="shared" si="4" ref="I8:I56">F8+G8+H8</f>
        <v>8797952</v>
      </c>
      <c r="J8" s="18">
        <f aca="true" t="shared" si="5" ref="J8:J56">(I8/2401217358)*100</f>
        <v>0.3663954856351659</v>
      </c>
      <c r="K8" s="19" t="s">
        <v>7</v>
      </c>
      <c r="L8" s="15">
        <v>99361091</v>
      </c>
      <c r="M8" s="18">
        <v>0.3664</v>
      </c>
      <c r="N8" s="15">
        <f t="shared" si="0"/>
        <v>28927280</v>
      </c>
      <c r="O8" s="40">
        <f t="shared" si="1"/>
        <v>128288371</v>
      </c>
    </row>
    <row r="9" spans="2:15" ht="15.75">
      <c r="B9" s="14" t="s">
        <v>16</v>
      </c>
      <c r="C9" s="15">
        <v>936873766</v>
      </c>
      <c r="D9" s="16">
        <f t="shared" si="2"/>
        <v>0.11710922075</v>
      </c>
      <c r="E9" s="16">
        <f t="shared" si="3"/>
        <v>11.710922075000001</v>
      </c>
      <c r="F9" s="17">
        <v>89595493</v>
      </c>
      <c r="G9" s="17">
        <v>101518146</v>
      </c>
      <c r="H9" s="17">
        <v>96689364</v>
      </c>
      <c r="I9" s="17">
        <f t="shared" si="4"/>
        <v>287803003</v>
      </c>
      <c r="J9" s="18">
        <f t="shared" si="5"/>
        <v>11.985712248878388</v>
      </c>
      <c r="K9" s="19" t="s">
        <v>8</v>
      </c>
      <c r="L9" s="15">
        <v>1858212085.3333333</v>
      </c>
      <c r="M9" s="18">
        <v>11.9857</v>
      </c>
      <c r="N9" s="15">
        <f t="shared" si="0"/>
        <v>946271014.9999999</v>
      </c>
      <c r="O9" s="40">
        <f t="shared" si="1"/>
        <v>2804483100.333333</v>
      </c>
    </row>
    <row r="10" spans="2:15" ht="15.75">
      <c r="B10" s="14" t="s">
        <v>17</v>
      </c>
      <c r="C10" s="15">
        <v>142666574</v>
      </c>
      <c r="D10" s="16">
        <f t="shared" si="2"/>
        <v>0.01783332175</v>
      </c>
      <c r="E10" s="16">
        <f t="shared" si="3"/>
        <v>1.783332175</v>
      </c>
      <c r="F10" s="17">
        <v>12606137</v>
      </c>
      <c r="G10" s="17">
        <v>12041735</v>
      </c>
      <c r="H10" s="17">
        <v>15296843</v>
      </c>
      <c r="I10" s="17">
        <f t="shared" si="4"/>
        <v>39944715</v>
      </c>
      <c r="J10" s="18">
        <f t="shared" si="5"/>
        <v>1.6635193339294525</v>
      </c>
      <c r="K10" s="19" t="s">
        <v>7</v>
      </c>
      <c r="L10" s="15">
        <v>254789646</v>
      </c>
      <c r="M10" s="18">
        <v>1.6635</v>
      </c>
      <c r="N10" s="15">
        <f t="shared" si="0"/>
        <v>131333325</v>
      </c>
      <c r="O10" s="40">
        <f t="shared" si="1"/>
        <v>386122971</v>
      </c>
    </row>
    <row r="11" spans="2:15" ht="15.75">
      <c r="B11" s="14" t="s">
        <v>18</v>
      </c>
      <c r="C11" s="15">
        <v>100418304</v>
      </c>
      <c r="D11" s="16">
        <f t="shared" si="2"/>
        <v>0.012552288</v>
      </c>
      <c r="E11" s="16">
        <f t="shared" si="3"/>
        <v>1.2552288</v>
      </c>
      <c r="F11" s="17">
        <v>13223708</v>
      </c>
      <c r="G11" s="17">
        <v>13580089</v>
      </c>
      <c r="H11" s="17">
        <v>16467487</v>
      </c>
      <c r="I11" s="17">
        <f t="shared" si="4"/>
        <v>43271284</v>
      </c>
      <c r="J11" s="18">
        <f t="shared" si="5"/>
        <v>1.802056105243264</v>
      </c>
      <c r="K11" s="19" t="s">
        <v>8</v>
      </c>
      <c r="L11" s="15">
        <v>259231628.3333333</v>
      </c>
      <c r="M11" s="18">
        <v>1.8021</v>
      </c>
      <c r="N11" s="15">
        <f t="shared" si="0"/>
        <v>142275795</v>
      </c>
      <c r="O11" s="40">
        <f t="shared" si="1"/>
        <v>401507423.3333333</v>
      </c>
    </row>
    <row r="12" spans="2:15" ht="15.75">
      <c r="B12" s="14" t="s">
        <v>20</v>
      </c>
      <c r="C12" s="15">
        <v>25765401</v>
      </c>
      <c r="D12" s="16">
        <f t="shared" si="2"/>
        <v>0.003220675125</v>
      </c>
      <c r="E12" s="16">
        <f t="shared" si="3"/>
        <v>0.3220675125</v>
      </c>
      <c r="F12" s="17">
        <v>1976141</v>
      </c>
      <c r="G12" s="17">
        <v>1823300</v>
      </c>
      <c r="H12" s="17"/>
      <c r="I12" s="17">
        <f t="shared" si="4"/>
        <v>3799441</v>
      </c>
      <c r="J12" s="18">
        <f t="shared" si="5"/>
        <v>0.15822978237857632</v>
      </c>
      <c r="K12" s="19" t="s">
        <v>7</v>
      </c>
      <c r="L12" s="15">
        <v>46235305.333333336</v>
      </c>
      <c r="M12" s="18">
        <v>0.1582</v>
      </c>
      <c r="N12" s="15">
        <f t="shared" si="0"/>
        <v>12489890</v>
      </c>
      <c r="O12" s="40">
        <f t="shared" si="1"/>
        <v>58725195.333333336</v>
      </c>
    </row>
    <row r="13" spans="2:15" ht="15.75">
      <c r="B13" s="14" t="s">
        <v>19</v>
      </c>
      <c r="C13" s="15">
        <v>26024719</v>
      </c>
      <c r="D13" s="16">
        <f>C13/(8000000000)</f>
        <v>0.003253089875</v>
      </c>
      <c r="E13" s="16">
        <f>D13*100</f>
        <v>0.32530898750000004</v>
      </c>
      <c r="F13" s="17">
        <v>1823984</v>
      </c>
      <c r="G13" s="17">
        <v>1586865</v>
      </c>
      <c r="H13" s="17">
        <v>1632728</v>
      </c>
      <c r="I13" s="17">
        <f>F13+G13+H13</f>
        <v>5043577</v>
      </c>
      <c r="J13" s="18">
        <f>(I13/2401217358)*100</f>
        <v>0.2100425012836343</v>
      </c>
      <c r="K13" s="19" t="s">
        <v>7</v>
      </c>
      <c r="L13" s="15">
        <v>30061669.333333332</v>
      </c>
      <c r="M13" s="18">
        <v>0.21</v>
      </c>
      <c r="N13" s="15">
        <f t="shared" si="0"/>
        <v>16579499.999999998</v>
      </c>
      <c r="O13" s="40">
        <f t="shared" si="1"/>
        <v>46641169.33333333</v>
      </c>
    </row>
    <row r="14" spans="2:15" ht="15.75">
      <c r="B14" s="14" t="s">
        <v>21</v>
      </c>
      <c r="C14" s="15">
        <v>449667718</v>
      </c>
      <c r="D14" s="16">
        <f t="shared" si="2"/>
        <v>0.05620846475</v>
      </c>
      <c r="E14" s="16">
        <f t="shared" si="3"/>
        <v>5.620846475</v>
      </c>
      <c r="F14" s="17">
        <v>24674155</v>
      </c>
      <c r="G14" s="17">
        <v>23891083</v>
      </c>
      <c r="H14" s="17">
        <v>26492468</v>
      </c>
      <c r="I14" s="17">
        <f t="shared" si="4"/>
        <v>75057706</v>
      </c>
      <c r="J14" s="18">
        <f t="shared" si="5"/>
        <v>3.125818899731608</v>
      </c>
      <c r="K14" s="19" t="s">
        <v>7</v>
      </c>
      <c r="L14" s="15">
        <v>526944400.3333333</v>
      </c>
      <c r="M14" s="18">
        <v>3.1258</v>
      </c>
      <c r="N14" s="15">
        <f t="shared" si="0"/>
        <v>246781910</v>
      </c>
      <c r="O14" s="40">
        <f t="shared" si="1"/>
        <v>773726310.3333333</v>
      </c>
    </row>
    <row r="15" spans="2:15" ht="15.75">
      <c r="B15" s="14" t="s">
        <v>22</v>
      </c>
      <c r="C15" s="15">
        <v>249673858</v>
      </c>
      <c r="D15" s="16">
        <f t="shared" si="2"/>
        <v>0.03120923225</v>
      </c>
      <c r="E15" s="16">
        <f t="shared" si="3"/>
        <v>3.120923225</v>
      </c>
      <c r="F15" s="17">
        <v>14618821</v>
      </c>
      <c r="G15" s="17">
        <v>15017057</v>
      </c>
      <c r="H15" s="17">
        <v>1556811</v>
      </c>
      <c r="I15" s="17">
        <f t="shared" si="4"/>
        <v>31192689</v>
      </c>
      <c r="J15" s="18">
        <f t="shared" si="5"/>
        <v>1.2990364614880483</v>
      </c>
      <c r="K15" s="19" t="s">
        <v>7</v>
      </c>
      <c r="L15" s="15">
        <v>276824663</v>
      </c>
      <c r="M15" s="18">
        <v>1.299</v>
      </c>
      <c r="N15" s="15">
        <f t="shared" si="0"/>
        <v>102556050</v>
      </c>
      <c r="O15" s="40">
        <f t="shared" si="1"/>
        <v>379380713</v>
      </c>
    </row>
    <row r="16" spans="2:15" ht="15.75">
      <c r="B16" s="14" t="s">
        <v>23</v>
      </c>
      <c r="C16" s="15">
        <v>30761048</v>
      </c>
      <c r="D16" s="16">
        <f t="shared" si="2"/>
        <v>0.003845131</v>
      </c>
      <c r="E16" s="16">
        <f t="shared" si="3"/>
        <v>0.3845131</v>
      </c>
      <c r="F16" s="17">
        <v>1964689</v>
      </c>
      <c r="G16" s="17">
        <v>1733256</v>
      </c>
      <c r="H16" s="17">
        <v>1956090</v>
      </c>
      <c r="I16" s="17">
        <f t="shared" si="4"/>
        <v>5654035</v>
      </c>
      <c r="J16" s="18">
        <f t="shared" si="5"/>
        <v>0.23546535598548676</v>
      </c>
      <c r="K16" s="19" t="s">
        <v>7</v>
      </c>
      <c r="L16" s="15">
        <v>46073944.333333336</v>
      </c>
      <c r="M16" s="18">
        <v>0.2355</v>
      </c>
      <c r="N16" s="15">
        <f t="shared" si="0"/>
        <v>18592725</v>
      </c>
      <c r="O16" s="40">
        <f t="shared" si="1"/>
        <v>64666669.333333336</v>
      </c>
    </row>
    <row r="17" spans="2:15" ht="15.75">
      <c r="B17" s="14" t="s">
        <v>27</v>
      </c>
      <c r="C17" s="15">
        <v>82395262</v>
      </c>
      <c r="D17" s="16">
        <f>C17/(8000000000)</f>
        <v>0.01029940775</v>
      </c>
      <c r="E17" s="16">
        <f>D17*100</f>
        <v>1.029940775</v>
      </c>
      <c r="F17" s="17">
        <v>5843731</v>
      </c>
      <c r="G17" s="17">
        <v>5052964</v>
      </c>
      <c r="H17" s="17">
        <v>5443828</v>
      </c>
      <c r="I17" s="17">
        <f>F17+G17+H17</f>
        <v>16340523</v>
      </c>
      <c r="J17" s="18">
        <f>(I17/2401217358)*100</f>
        <v>0.6805099482376805</v>
      </c>
      <c r="K17" s="19" t="s">
        <v>7</v>
      </c>
      <c r="L17" s="15">
        <v>104359363</v>
      </c>
      <c r="M17" s="18">
        <v>0.6805</v>
      </c>
      <c r="N17" s="15">
        <f t="shared" si="0"/>
        <v>53725475</v>
      </c>
      <c r="O17" s="40">
        <f t="shared" si="1"/>
        <v>158084838</v>
      </c>
    </row>
    <row r="18" spans="2:15" ht="15.75">
      <c r="B18" s="14" t="s">
        <v>24</v>
      </c>
      <c r="C18" s="15">
        <v>32244586</v>
      </c>
      <c r="D18" s="16">
        <f t="shared" si="2"/>
        <v>0.00403057325</v>
      </c>
      <c r="E18" s="16">
        <f t="shared" si="3"/>
        <v>0.40305732499999997</v>
      </c>
      <c r="F18" s="17">
        <v>2144842</v>
      </c>
      <c r="G18" s="17">
        <v>2157753</v>
      </c>
      <c r="H18" s="17">
        <v>2334189</v>
      </c>
      <c r="I18" s="17">
        <f t="shared" si="4"/>
        <v>6636784</v>
      </c>
      <c r="J18" s="18">
        <f t="shared" si="5"/>
        <v>0.27639247142240586</v>
      </c>
      <c r="K18" s="19" t="s">
        <v>7</v>
      </c>
      <c r="L18" s="15">
        <v>48415122.33333333</v>
      </c>
      <c r="M18" s="18">
        <v>0.2764</v>
      </c>
      <c r="N18" s="15">
        <f t="shared" si="0"/>
        <v>21821780</v>
      </c>
      <c r="O18" s="40">
        <f t="shared" si="1"/>
        <v>70236902.33333333</v>
      </c>
    </row>
    <row r="19" spans="2:15" ht="15.75">
      <c r="B19" s="14" t="s">
        <v>25</v>
      </c>
      <c r="C19" s="15">
        <v>376244918</v>
      </c>
      <c r="D19" s="16">
        <f t="shared" si="2"/>
        <v>0.04703061475</v>
      </c>
      <c r="E19" s="16">
        <f t="shared" si="3"/>
        <v>4.703061475</v>
      </c>
      <c r="F19" s="17">
        <v>51952981</v>
      </c>
      <c r="G19" s="17">
        <v>43318931</v>
      </c>
      <c r="H19" s="17">
        <v>48287586</v>
      </c>
      <c r="I19" s="17">
        <f t="shared" si="4"/>
        <v>143559498</v>
      </c>
      <c r="J19" s="18">
        <f t="shared" si="5"/>
        <v>5.978613203078469</v>
      </c>
      <c r="K19" s="19" t="s">
        <v>8</v>
      </c>
      <c r="L19" s="15">
        <v>947840196</v>
      </c>
      <c r="M19" s="18">
        <v>5.9786</v>
      </c>
      <c r="N19" s="15">
        <f t="shared" si="0"/>
        <v>472010470</v>
      </c>
      <c r="O19" s="40">
        <f t="shared" si="1"/>
        <v>1419850666</v>
      </c>
    </row>
    <row r="20" spans="2:15" ht="15.75">
      <c r="B20" s="14" t="s">
        <v>26</v>
      </c>
      <c r="C20" s="15">
        <v>174573012</v>
      </c>
      <c r="D20" s="16">
        <f t="shared" si="2"/>
        <v>0.0218216265</v>
      </c>
      <c r="E20" s="16">
        <f t="shared" si="3"/>
        <v>2.18216265</v>
      </c>
      <c r="F20" s="17">
        <v>11939964</v>
      </c>
      <c r="G20" s="17">
        <v>11775229</v>
      </c>
      <c r="H20" s="17">
        <v>14301843</v>
      </c>
      <c r="I20" s="17">
        <f t="shared" si="4"/>
        <v>38017036</v>
      </c>
      <c r="J20" s="18">
        <f t="shared" si="5"/>
        <v>1.5832400958347561</v>
      </c>
      <c r="K20" s="19" t="s">
        <v>7</v>
      </c>
      <c r="L20" s="15">
        <v>230425946.3333333</v>
      </c>
      <c r="M20" s="18">
        <v>1.5832</v>
      </c>
      <c r="N20" s="15">
        <f t="shared" si="0"/>
        <v>124993639.99999999</v>
      </c>
      <c r="O20" s="40">
        <f t="shared" si="1"/>
        <v>355419586.3333333</v>
      </c>
    </row>
    <row r="21" spans="2:15" ht="15.75">
      <c r="B21" s="14" t="s">
        <v>28</v>
      </c>
      <c r="C21" s="15">
        <v>78166750</v>
      </c>
      <c r="D21" s="16">
        <f t="shared" si="2"/>
        <v>0.00977084375</v>
      </c>
      <c r="E21" s="16">
        <f t="shared" si="3"/>
        <v>0.9770843749999999</v>
      </c>
      <c r="F21" s="17">
        <v>5163553</v>
      </c>
      <c r="G21" s="17">
        <v>6426466</v>
      </c>
      <c r="H21" s="17">
        <v>6695376</v>
      </c>
      <c r="I21" s="17">
        <f t="shared" si="4"/>
        <v>18285395</v>
      </c>
      <c r="J21" s="18">
        <f t="shared" si="5"/>
        <v>0.7615051981479137</v>
      </c>
      <c r="K21" s="19" t="s">
        <v>7</v>
      </c>
      <c r="L21" s="15">
        <v>103361066.66666666</v>
      </c>
      <c r="M21" s="18">
        <v>0.7615</v>
      </c>
      <c r="N21" s="15">
        <f t="shared" si="0"/>
        <v>60120424.99999999</v>
      </c>
      <c r="O21" s="40">
        <f t="shared" si="1"/>
        <v>163481491.66666666</v>
      </c>
    </row>
    <row r="22" spans="2:15" ht="15.75">
      <c r="B22" s="14" t="s">
        <v>29</v>
      </c>
      <c r="C22" s="15">
        <v>103829381</v>
      </c>
      <c r="D22" s="16">
        <f t="shared" si="2"/>
        <v>0.012978672625</v>
      </c>
      <c r="E22" s="16">
        <f t="shared" si="3"/>
        <v>1.2978672625</v>
      </c>
      <c r="F22" s="17">
        <v>7552011</v>
      </c>
      <c r="G22" s="17">
        <v>7905713</v>
      </c>
      <c r="H22" s="17">
        <v>10192686</v>
      </c>
      <c r="I22" s="17">
        <f t="shared" si="4"/>
        <v>25650410</v>
      </c>
      <c r="J22" s="18">
        <f t="shared" si="5"/>
        <v>1.0682252447718648</v>
      </c>
      <c r="K22" s="19" t="s">
        <v>7</v>
      </c>
      <c r="L22" s="15">
        <v>165605916.66666666</v>
      </c>
      <c r="M22" s="18">
        <v>1.0682</v>
      </c>
      <c r="N22" s="15">
        <f t="shared" si="0"/>
        <v>84334390</v>
      </c>
      <c r="O22" s="40">
        <f t="shared" si="1"/>
        <v>249940306.66666666</v>
      </c>
    </row>
    <row r="23" spans="2:15" ht="15.75">
      <c r="B23" s="14" t="s">
        <v>30</v>
      </c>
      <c r="C23" s="15">
        <v>105499296</v>
      </c>
      <c r="D23" s="16">
        <f t="shared" si="2"/>
        <v>0.013187412</v>
      </c>
      <c r="E23" s="16">
        <f t="shared" si="3"/>
        <v>1.3187412</v>
      </c>
      <c r="F23" s="17">
        <v>4934841</v>
      </c>
      <c r="G23" s="17">
        <v>5747142</v>
      </c>
      <c r="H23" s="17">
        <v>6933557</v>
      </c>
      <c r="I23" s="17">
        <f t="shared" si="4"/>
        <v>17615540</v>
      </c>
      <c r="J23" s="18">
        <f t="shared" si="5"/>
        <v>0.7336087231466698</v>
      </c>
      <c r="K23" s="19" t="s">
        <v>7</v>
      </c>
      <c r="L23" s="15">
        <v>102985025.66666666</v>
      </c>
      <c r="M23" s="18">
        <v>0.7336</v>
      </c>
      <c r="N23" s="15">
        <f t="shared" si="0"/>
        <v>57917720.00000001</v>
      </c>
      <c r="O23" s="40">
        <f t="shared" si="1"/>
        <v>160902745.66666666</v>
      </c>
    </row>
    <row r="24" spans="2:15" ht="15.75">
      <c r="B24" s="14" t="s">
        <v>33</v>
      </c>
      <c r="C24" s="15">
        <v>193639110</v>
      </c>
      <c r="D24" s="16">
        <f>C24/(8000000000)</f>
        <v>0.02420488875</v>
      </c>
      <c r="E24" s="16">
        <f>D24*100</f>
        <v>2.420488875</v>
      </c>
      <c r="F24" s="17">
        <v>46801072</v>
      </c>
      <c r="G24" s="17">
        <v>39085738</v>
      </c>
      <c r="H24" s="17">
        <v>41922226</v>
      </c>
      <c r="I24" s="17">
        <f>F24+G24+H24</f>
        <v>127809036</v>
      </c>
      <c r="J24" s="18">
        <f>(I24/2401217358)*100</f>
        <v>5.322676665408313</v>
      </c>
      <c r="K24" s="19" t="s">
        <v>8</v>
      </c>
      <c r="L24" s="15">
        <v>921366663</v>
      </c>
      <c r="M24" s="18">
        <v>5.3227</v>
      </c>
      <c r="N24" s="15">
        <f t="shared" si="0"/>
        <v>420227165</v>
      </c>
      <c r="O24" s="40">
        <f t="shared" si="1"/>
        <v>1341593828</v>
      </c>
    </row>
    <row r="25" spans="2:15" ht="15.75">
      <c r="B25" s="14" t="s">
        <v>32</v>
      </c>
      <c r="C25" s="15">
        <v>142929005</v>
      </c>
      <c r="D25" s="16">
        <f>C25/(8000000000)</f>
        <v>0.017866125625</v>
      </c>
      <c r="E25" s="16">
        <f>D25*100</f>
        <v>1.7866125625</v>
      </c>
      <c r="F25" s="17">
        <v>7341869</v>
      </c>
      <c r="G25" s="17">
        <v>7063377</v>
      </c>
      <c r="H25" s="17">
        <v>8684807</v>
      </c>
      <c r="I25" s="17">
        <f>F25+G25+H25</f>
        <v>23090053</v>
      </c>
      <c r="J25" s="18">
        <f>(I25/2401217358)*100</f>
        <v>0.9615977880166566</v>
      </c>
      <c r="K25" s="19" t="s">
        <v>7</v>
      </c>
      <c r="L25" s="15">
        <v>162243156.33333334</v>
      </c>
      <c r="M25" s="18">
        <v>0.9616</v>
      </c>
      <c r="N25" s="15">
        <f t="shared" si="0"/>
        <v>75918320</v>
      </c>
      <c r="O25" s="40">
        <f t="shared" si="1"/>
        <v>238161476.33333334</v>
      </c>
    </row>
    <row r="26" spans="2:15" ht="15.75">
      <c r="B26" s="14" t="s">
        <v>31</v>
      </c>
      <c r="C26" s="15">
        <v>32486816</v>
      </c>
      <c r="D26" s="16">
        <f t="shared" si="2"/>
        <v>0.004060852</v>
      </c>
      <c r="E26" s="16">
        <f t="shared" si="3"/>
        <v>0.40608520000000004</v>
      </c>
      <c r="F26" s="17">
        <v>1442053</v>
      </c>
      <c r="G26" s="17">
        <v>1390945</v>
      </c>
      <c r="H26" s="17">
        <v>1622417</v>
      </c>
      <c r="I26" s="17">
        <f t="shared" si="4"/>
        <v>4455415</v>
      </c>
      <c r="J26" s="18">
        <f t="shared" si="5"/>
        <v>0.1855481756016858</v>
      </c>
      <c r="K26" s="19" t="s">
        <v>7</v>
      </c>
      <c r="L26" s="15">
        <v>31094578.333333332</v>
      </c>
      <c r="M26" s="18">
        <v>0.1855</v>
      </c>
      <c r="N26" s="15">
        <f t="shared" si="0"/>
        <v>14645224.999999998</v>
      </c>
      <c r="O26" s="40">
        <f t="shared" si="1"/>
        <v>45739803.33333333</v>
      </c>
    </row>
    <row r="27" spans="2:15" ht="15.75">
      <c r="B27" s="14" t="s">
        <v>34</v>
      </c>
      <c r="C27" s="15">
        <v>291485481</v>
      </c>
      <c r="D27" s="16">
        <f>C27/(8000000000)</f>
        <v>0.036435685125</v>
      </c>
      <c r="E27" s="16">
        <f>D27*100</f>
        <v>3.6435685125</v>
      </c>
      <c r="F27" s="17">
        <v>33487727</v>
      </c>
      <c r="G27" s="17">
        <v>33989744</v>
      </c>
      <c r="H27" s="17">
        <v>36995188</v>
      </c>
      <c r="I27" s="17">
        <f>F27+G27+H27</f>
        <v>104472659</v>
      </c>
      <c r="J27" s="18">
        <f>(I27/2401217358)*100</f>
        <v>4.350820580733117</v>
      </c>
      <c r="K27" s="19" t="s">
        <v>8</v>
      </c>
      <c r="L27" s="15">
        <v>734141030.6666666</v>
      </c>
      <c r="M27" s="18">
        <v>4.3508</v>
      </c>
      <c r="N27" s="15">
        <f t="shared" si="0"/>
        <v>343495660</v>
      </c>
      <c r="O27" s="40">
        <f t="shared" si="1"/>
        <v>1077636690.6666665</v>
      </c>
    </row>
    <row r="28" spans="2:15" ht="15.75">
      <c r="B28" s="14" t="s">
        <v>35</v>
      </c>
      <c r="C28" s="15">
        <v>163061573</v>
      </c>
      <c r="D28" s="16">
        <f t="shared" si="2"/>
        <v>0.020382696625</v>
      </c>
      <c r="E28" s="16">
        <f t="shared" si="3"/>
        <v>2.0382696625</v>
      </c>
      <c r="F28" s="17">
        <v>13668820</v>
      </c>
      <c r="G28" s="17">
        <v>11850743</v>
      </c>
      <c r="H28" s="17">
        <v>13567041</v>
      </c>
      <c r="I28" s="17">
        <f t="shared" si="4"/>
        <v>39086604</v>
      </c>
      <c r="J28" s="18">
        <f t="shared" si="5"/>
        <v>1.6277828356428197</v>
      </c>
      <c r="K28" s="19" t="s">
        <v>7</v>
      </c>
      <c r="L28" s="15">
        <v>270617711</v>
      </c>
      <c r="M28" s="18">
        <v>1.6278</v>
      </c>
      <c r="N28" s="15">
        <f t="shared" si="0"/>
        <v>128514810</v>
      </c>
      <c r="O28" s="40">
        <f t="shared" si="1"/>
        <v>399132521</v>
      </c>
    </row>
    <row r="29" spans="2:15" ht="15.75">
      <c r="B29" s="14" t="s">
        <v>37</v>
      </c>
      <c r="C29" s="15">
        <v>161426814</v>
      </c>
      <c r="D29" s="16">
        <f>C29/(8000000000)</f>
        <v>0.02017835175</v>
      </c>
      <c r="E29" s="16">
        <f>D29*100</f>
        <v>2.017835175</v>
      </c>
      <c r="F29" s="17">
        <v>8421568</v>
      </c>
      <c r="G29" s="17">
        <v>9265926</v>
      </c>
      <c r="H29" s="17">
        <v>9830608</v>
      </c>
      <c r="I29" s="17">
        <f>F29+G29+H29</f>
        <v>27518102</v>
      </c>
      <c r="J29" s="18">
        <f>(I29/2401217358)*100</f>
        <v>1.1460062916969802</v>
      </c>
      <c r="K29" s="19" t="s">
        <v>7</v>
      </c>
      <c r="L29" s="15">
        <v>179647990.66666666</v>
      </c>
      <c r="M29" s="18">
        <v>1.146</v>
      </c>
      <c r="N29" s="15">
        <f t="shared" si="0"/>
        <v>90476700</v>
      </c>
      <c r="O29" s="40">
        <f t="shared" si="1"/>
        <v>270124690.6666666</v>
      </c>
    </row>
    <row r="30" spans="2:15" ht="15.75">
      <c r="B30" s="14" t="s">
        <v>36</v>
      </c>
      <c r="C30" s="15">
        <v>64670097</v>
      </c>
      <c r="D30" s="16">
        <f t="shared" si="2"/>
        <v>0.008083762125</v>
      </c>
      <c r="E30" s="16">
        <f t="shared" si="3"/>
        <v>0.8083762124999999</v>
      </c>
      <c r="F30" s="17">
        <v>3912553</v>
      </c>
      <c r="G30" s="17">
        <v>3531360</v>
      </c>
      <c r="H30" s="17">
        <v>3684884</v>
      </c>
      <c r="I30" s="17">
        <f t="shared" si="4"/>
        <v>11128797</v>
      </c>
      <c r="J30" s="18">
        <f t="shared" si="5"/>
        <v>0.46346479059560425</v>
      </c>
      <c r="K30" s="19" t="s">
        <v>7</v>
      </c>
      <c r="L30" s="15">
        <v>77035845</v>
      </c>
      <c r="M30" s="18">
        <f>D30*100</f>
        <v>0.8083762124999999</v>
      </c>
      <c r="N30" s="15">
        <f t="shared" si="0"/>
        <v>63821301.97687499</v>
      </c>
      <c r="O30" s="40">
        <f t="shared" si="1"/>
        <v>140857146.976875</v>
      </c>
    </row>
    <row r="31" spans="2:15" ht="15.75">
      <c r="B31" s="14" t="s">
        <v>38</v>
      </c>
      <c r="C31" s="15">
        <v>18551627</v>
      </c>
      <c r="D31" s="16">
        <f t="shared" si="2"/>
        <v>0.002318953375</v>
      </c>
      <c r="E31" s="16">
        <f t="shared" si="3"/>
        <v>0.23189533750000002</v>
      </c>
      <c r="F31" s="17">
        <v>789513</v>
      </c>
      <c r="G31" s="17">
        <v>787630</v>
      </c>
      <c r="H31" s="17">
        <v>934575</v>
      </c>
      <c r="I31" s="17">
        <f t="shared" si="4"/>
        <v>2511718</v>
      </c>
      <c r="J31" s="18">
        <f t="shared" si="5"/>
        <v>0.10460185920411792</v>
      </c>
      <c r="K31" s="19" t="s">
        <v>7</v>
      </c>
      <c r="L31" s="15">
        <v>17687191.333333332</v>
      </c>
      <c r="M31" s="18">
        <v>0.1046</v>
      </c>
      <c r="N31" s="15">
        <f t="shared" si="0"/>
        <v>8258170</v>
      </c>
      <c r="O31" s="40">
        <f t="shared" si="1"/>
        <v>25945361.333333332</v>
      </c>
    </row>
    <row r="32" spans="2:15" ht="15.75">
      <c r="B32" s="14" t="s">
        <v>45</v>
      </c>
      <c r="C32" s="15">
        <v>240892032</v>
      </c>
      <c r="D32" s="16">
        <f>C32/(8000000000)</f>
        <v>0.030111504</v>
      </c>
      <c r="E32" s="16">
        <f>D32*100</f>
        <v>3.0111504</v>
      </c>
      <c r="F32" s="17">
        <v>29029938</v>
      </c>
      <c r="G32" s="17">
        <v>25730217</v>
      </c>
      <c r="H32" s="17">
        <v>30495114</v>
      </c>
      <c r="I32" s="17">
        <f>F32+G32+H32</f>
        <v>85255269</v>
      </c>
      <c r="J32" s="18">
        <f>(I32/2401217358)*100</f>
        <v>3.5505019450221713</v>
      </c>
      <c r="K32" s="19" t="s">
        <v>8</v>
      </c>
      <c r="L32" s="15">
        <v>573068487</v>
      </c>
      <c r="M32" s="18">
        <v>3.5505</v>
      </c>
      <c r="N32" s="15">
        <f t="shared" si="0"/>
        <v>280311975</v>
      </c>
      <c r="O32" s="40">
        <f t="shared" si="1"/>
        <v>853380462</v>
      </c>
    </row>
    <row r="33" spans="2:15" ht="15.75">
      <c r="B33" s="14" t="s">
        <v>46</v>
      </c>
      <c r="C33" s="15">
        <v>15267835</v>
      </c>
      <c r="D33" s="16">
        <f>C33/(8000000000)</f>
        <v>0.001908479375</v>
      </c>
      <c r="E33" s="16">
        <f>D33*100</f>
        <v>0.1908479375</v>
      </c>
      <c r="F33" s="17">
        <v>410826</v>
      </c>
      <c r="G33" s="17">
        <v>444528</v>
      </c>
      <c r="H33" s="17">
        <v>868575</v>
      </c>
      <c r="I33" s="17">
        <f>F33+G33+H33</f>
        <v>1723929</v>
      </c>
      <c r="J33" s="18">
        <f>(I33/2401217358)*100</f>
        <v>0.07179395877080778</v>
      </c>
      <c r="K33" s="19" t="s">
        <v>7</v>
      </c>
      <c r="L33" s="15">
        <v>9983053</v>
      </c>
      <c r="M33" s="18">
        <v>0.0718</v>
      </c>
      <c r="N33" s="15">
        <f t="shared" si="0"/>
        <v>5668610</v>
      </c>
      <c r="O33" s="40">
        <f t="shared" si="1"/>
        <v>15651663</v>
      </c>
    </row>
    <row r="34" spans="2:15" ht="15.75">
      <c r="B34" s="14" t="s">
        <v>39</v>
      </c>
      <c r="C34" s="15">
        <v>48380203</v>
      </c>
      <c r="D34" s="16">
        <f t="shared" si="2"/>
        <v>0.006047525375</v>
      </c>
      <c r="E34" s="16">
        <f t="shared" si="3"/>
        <v>0.6047525374999999</v>
      </c>
      <c r="F34" s="17">
        <v>2177673</v>
      </c>
      <c r="G34" s="17">
        <v>2202269</v>
      </c>
      <c r="H34" s="17">
        <v>2626391</v>
      </c>
      <c r="I34" s="17">
        <f t="shared" si="4"/>
        <v>7006333</v>
      </c>
      <c r="J34" s="18">
        <f t="shared" si="5"/>
        <v>0.29178254007940585</v>
      </c>
      <c r="K34" s="19" t="s">
        <v>7</v>
      </c>
      <c r="L34" s="15">
        <v>40633051.33333333</v>
      </c>
      <c r="M34" s="18">
        <v>0.2918</v>
      </c>
      <c r="N34" s="15">
        <f t="shared" si="0"/>
        <v>23037610</v>
      </c>
      <c r="O34" s="40">
        <f t="shared" si="1"/>
        <v>63670661.33333333</v>
      </c>
    </row>
    <row r="35" spans="2:15" ht="15.75">
      <c r="B35" s="14" t="s">
        <v>41</v>
      </c>
      <c r="C35" s="15">
        <v>38475620</v>
      </c>
      <c r="D35" s="16">
        <f>C35/(8000000000)</f>
        <v>0.0048094525</v>
      </c>
      <c r="E35" s="16">
        <f>D35*100</f>
        <v>0.48094525000000005</v>
      </c>
      <c r="F35" s="17">
        <v>1365758</v>
      </c>
      <c r="G35" s="17">
        <v>1601572</v>
      </c>
      <c r="H35" s="17">
        <v>1934315</v>
      </c>
      <c r="I35" s="17">
        <f>F35+G35+H35</f>
        <v>4901645</v>
      </c>
      <c r="J35" s="18">
        <f>(I35/2401217358)*100</f>
        <v>0.20413166611799916</v>
      </c>
      <c r="K35" s="19" t="s">
        <v>7</v>
      </c>
      <c r="L35" s="15">
        <v>23796042.666666664</v>
      </c>
      <c r="M35" s="18">
        <v>0.2041</v>
      </c>
      <c r="N35" s="15">
        <f t="shared" si="0"/>
        <v>16113694.999999998</v>
      </c>
      <c r="O35" s="40">
        <f t="shared" si="1"/>
        <v>39909737.666666664</v>
      </c>
    </row>
    <row r="36" spans="2:15" ht="15.75">
      <c r="B36" s="14" t="s">
        <v>42</v>
      </c>
      <c r="C36" s="15">
        <v>242816310</v>
      </c>
      <c r="D36" s="16">
        <f>C36/(8000000000)</f>
        <v>0.03035203875</v>
      </c>
      <c r="E36" s="16">
        <f>D36*100</f>
        <v>3.035203875</v>
      </c>
      <c r="F36" s="17">
        <v>57833896</v>
      </c>
      <c r="G36" s="17">
        <v>46041450</v>
      </c>
      <c r="H36" s="17">
        <v>48191135</v>
      </c>
      <c r="I36" s="17">
        <f>F36+G36+H36</f>
        <v>152066481</v>
      </c>
      <c r="J36" s="18">
        <f>(I36/2401217358)*100</f>
        <v>6.332891126801525</v>
      </c>
      <c r="K36" s="19" t="s">
        <v>8</v>
      </c>
      <c r="L36" s="15">
        <v>1150397340</v>
      </c>
      <c r="M36" s="18">
        <v>6.3329</v>
      </c>
      <c r="N36" s="15">
        <f t="shared" si="0"/>
        <v>499982455.00000006</v>
      </c>
      <c r="O36" s="40">
        <f t="shared" si="1"/>
        <v>1650379795</v>
      </c>
    </row>
    <row r="37" spans="2:15" ht="15.75">
      <c r="B37" s="14" t="s">
        <v>43</v>
      </c>
      <c r="C37" s="15">
        <v>38599338</v>
      </c>
      <c r="D37" s="16">
        <f>C37/(8000000000)</f>
        <v>0.00482491725</v>
      </c>
      <c r="E37" s="16">
        <f>D37*100</f>
        <v>0.482491725</v>
      </c>
      <c r="F37" s="17">
        <v>1854909</v>
      </c>
      <c r="G37" s="17">
        <v>2033072</v>
      </c>
      <c r="H37" s="17">
        <v>2228630</v>
      </c>
      <c r="I37" s="17">
        <f>F37+G37+H37</f>
        <v>6116611</v>
      </c>
      <c r="J37" s="18">
        <f>(I37/2401217358)*100</f>
        <v>0.25472958454267514</v>
      </c>
      <c r="K37" s="19" t="s">
        <v>7</v>
      </c>
      <c r="L37" s="15">
        <v>39832736.333333336</v>
      </c>
      <c r="M37" s="18">
        <v>0.2547</v>
      </c>
      <c r="N37" s="15">
        <f t="shared" si="0"/>
        <v>20108565</v>
      </c>
      <c r="O37" s="40">
        <f t="shared" si="1"/>
        <v>59941301.333333336</v>
      </c>
    </row>
    <row r="38" spans="2:15" ht="15.75">
      <c r="B38" s="14" t="s">
        <v>40</v>
      </c>
      <c r="C38" s="15">
        <v>68082942</v>
      </c>
      <c r="D38" s="16">
        <f t="shared" si="2"/>
        <v>0.00851036775</v>
      </c>
      <c r="E38" s="16">
        <f t="shared" si="3"/>
        <v>0.851036775</v>
      </c>
      <c r="F38" s="17">
        <v>2544922</v>
      </c>
      <c r="G38" s="17">
        <v>4299869</v>
      </c>
      <c r="H38" s="17">
        <v>5912598</v>
      </c>
      <c r="I38" s="17">
        <f t="shared" si="4"/>
        <v>12757389</v>
      </c>
      <c r="J38" s="18">
        <f t="shared" si="5"/>
        <v>0.5312883882626006</v>
      </c>
      <c r="K38" s="19" t="s">
        <v>7</v>
      </c>
      <c r="L38" s="15">
        <v>94228362</v>
      </c>
      <c r="M38" s="18">
        <v>8.1538</v>
      </c>
      <c r="N38" s="15">
        <f t="shared" si="0"/>
        <v>643742510</v>
      </c>
      <c r="O38" s="40">
        <f t="shared" si="1"/>
        <v>737970872</v>
      </c>
    </row>
    <row r="39" spans="2:15" ht="15.75">
      <c r="B39" s="14" t="s">
        <v>44</v>
      </c>
      <c r="C39" s="15">
        <v>491343135</v>
      </c>
      <c r="D39" s="16">
        <f t="shared" si="2"/>
        <v>0.061417891875</v>
      </c>
      <c r="E39" s="16">
        <f t="shared" si="3"/>
        <v>6.1417891875</v>
      </c>
      <c r="F39" s="17">
        <v>63479864</v>
      </c>
      <c r="G39" s="17">
        <v>60179112</v>
      </c>
      <c r="H39" s="17">
        <v>72130926</v>
      </c>
      <c r="I39" s="17">
        <f t="shared" si="4"/>
        <v>195789902</v>
      </c>
      <c r="J39" s="18">
        <f t="shared" si="5"/>
        <v>8.153776722781796</v>
      </c>
      <c r="K39" s="19" t="s">
        <v>8</v>
      </c>
      <c r="L39" s="15">
        <v>1419096106.6666667</v>
      </c>
      <c r="M39" s="18">
        <v>8.1538</v>
      </c>
      <c r="N39" s="15">
        <f t="shared" si="0"/>
        <v>643742510</v>
      </c>
      <c r="O39" s="40">
        <f t="shared" si="1"/>
        <v>2062838616.6666667</v>
      </c>
    </row>
    <row r="40" spans="2:15" ht="15.75">
      <c r="B40" s="14" t="s">
        <v>47</v>
      </c>
      <c r="C40" s="15">
        <v>343709635</v>
      </c>
      <c r="D40" s="16">
        <f t="shared" si="2"/>
        <v>0.042963704375</v>
      </c>
      <c r="E40" s="16">
        <f t="shared" si="3"/>
        <v>4.2963704375</v>
      </c>
      <c r="F40" s="17">
        <v>29065344</v>
      </c>
      <c r="G40" s="17">
        <v>24651577</v>
      </c>
      <c r="H40" s="17">
        <v>25176415</v>
      </c>
      <c r="I40" s="17">
        <f t="shared" si="4"/>
        <v>78893336</v>
      </c>
      <c r="J40" s="18">
        <f t="shared" si="5"/>
        <v>3.285555792654735</v>
      </c>
      <c r="K40" s="19" t="s">
        <v>8</v>
      </c>
      <c r="L40" s="15">
        <v>512866822.6666666</v>
      </c>
      <c r="M40" s="18">
        <v>3.2856</v>
      </c>
      <c r="N40" s="15">
        <f t="shared" si="0"/>
        <v>259398120.00000003</v>
      </c>
      <c r="O40" s="40">
        <f t="shared" si="1"/>
        <v>772264942.6666666</v>
      </c>
    </row>
    <row r="41" spans="2:15" ht="15.75">
      <c r="B41" s="14" t="s">
        <v>48</v>
      </c>
      <c r="C41" s="15">
        <v>81441628</v>
      </c>
      <c r="D41" s="16">
        <f t="shared" si="2"/>
        <v>0.0101802035</v>
      </c>
      <c r="E41" s="16">
        <f t="shared" si="3"/>
        <v>1.01802035</v>
      </c>
      <c r="F41" s="17">
        <v>4685280</v>
      </c>
      <c r="G41" s="17"/>
      <c r="H41" s="17">
        <v>6213266</v>
      </c>
      <c r="I41" s="17">
        <f t="shared" si="4"/>
        <v>10898546</v>
      </c>
      <c r="J41" s="18">
        <f t="shared" si="5"/>
        <v>0.45387586274478364</v>
      </c>
      <c r="K41" s="19" t="s">
        <v>7</v>
      </c>
      <c r="L41" s="15">
        <v>94826149.33333333</v>
      </c>
      <c r="M41" s="18">
        <v>0.4539</v>
      </c>
      <c r="N41" s="15">
        <f t="shared" si="0"/>
        <v>35835405.00000001</v>
      </c>
      <c r="O41" s="40">
        <f t="shared" si="1"/>
        <v>130661554.33333334</v>
      </c>
    </row>
    <row r="42" spans="2:15" ht="15.75">
      <c r="B42" s="14" t="s">
        <v>49</v>
      </c>
      <c r="C42" s="15">
        <v>98029105</v>
      </c>
      <c r="D42" s="16">
        <f t="shared" si="2"/>
        <v>0.012253638125</v>
      </c>
      <c r="E42" s="16">
        <f t="shared" si="3"/>
        <v>1.2253638125000001</v>
      </c>
      <c r="F42" s="17">
        <v>23441217</v>
      </c>
      <c r="G42" s="17">
        <v>23108727</v>
      </c>
      <c r="H42" s="17">
        <v>28345186</v>
      </c>
      <c r="I42" s="17">
        <f t="shared" si="4"/>
        <v>74895130</v>
      </c>
      <c r="J42" s="18">
        <f t="shared" si="5"/>
        <v>3.1190483339826</v>
      </c>
      <c r="K42" s="19" t="s">
        <v>8</v>
      </c>
      <c r="L42" s="15">
        <v>474528536.3333333</v>
      </c>
      <c r="M42" s="18">
        <v>3.119</v>
      </c>
      <c r="N42" s="15">
        <f t="shared" si="0"/>
        <v>246245050.00000003</v>
      </c>
      <c r="O42" s="40">
        <f t="shared" si="1"/>
        <v>720773586.3333334</v>
      </c>
    </row>
    <row r="43" spans="2:15" ht="15.75">
      <c r="B43" s="14" t="s">
        <v>50</v>
      </c>
      <c r="C43" s="15">
        <v>337595975</v>
      </c>
      <c r="D43" s="16">
        <f t="shared" si="2"/>
        <v>0.042199496875</v>
      </c>
      <c r="E43" s="16">
        <f t="shared" si="3"/>
        <v>4.2199496875</v>
      </c>
      <c r="F43" s="17">
        <v>56768122</v>
      </c>
      <c r="G43" s="17">
        <v>47148058</v>
      </c>
      <c r="H43" s="17">
        <v>61250232</v>
      </c>
      <c r="I43" s="17">
        <f t="shared" si="4"/>
        <v>165166412</v>
      </c>
      <c r="J43" s="18">
        <f t="shared" si="5"/>
        <v>6.87844486254959</v>
      </c>
      <c r="K43" s="19" t="s">
        <v>8</v>
      </c>
      <c r="L43" s="15">
        <v>1144537035.6666667</v>
      </c>
      <c r="M43" s="18">
        <v>6.8784</v>
      </c>
      <c r="N43" s="15">
        <f t="shared" si="0"/>
        <v>543049680</v>
      </c>
      <c r="O43" s="40">
        <f t="shared" si="1"/>
        <v>1687586715.6666667</v>
      </c>
    </row>
    <row r="44" spans="2:15" ht="15.75">
      <c r="B44" s="14" t="s">
        <v>51</v>
      </c>
      <c r="C44" s="15">
        <v>27123409</v>
      </c>
      <c r="D44" s="16">
        <f t="shared" si="2"/>
        <v>0.003390426125</v>
      </c>
      <c r="E44" s="16">
        <f t="shared" si="3"/>
        <v>0.3390426125</v>
      </c>
      <c r="F44" s="17">
        <v>2836733</v>
      </c>
      <c r="G44" s="17">
        <v>2972247</v>
      </c>
      <c r="H44" s="17">
        <v>3812278</v>
      </c>
      <c r="I44" s="17">
        <f t="shared" si="4"/>
        <v>9621258</v>
      </c>
      <c r="J44" s="18">
        <f t="shared" si="5"/>
        <v>0.4006825108083364</v>
      </c>
      <c r="K44" s="19" t="s">
        <v>8</v>
      </c>
      <c r="L44" s="15">
        <v>66869048</v>
      </c>
      <c r="M44" s="18">
        <v>0.4007</v>
      </c>
      <c r="N44" s="15">
        <f t="shared" si="0"/>
        <v>31635265</v>
      </c>
      <c r="O44" s="40">
        <f t="shared" si="1"/>
        <v>98504313</v>
      </c>
    </row>
    <row r="45" spans="2:15" ht="15.75">
      <c r="B45" s="14" t="s">
        <v>52</v>
      </c>
      <c r="C45" s="15">
        <v>108203982</v>
      </c>
      <c r="D45" s="16">
        <f t="shared" si="2"/>
        <v>0.01352549775</v>
      </c>
      <c r="E45" s="16">
        <f t="shared" si="3"/>
        <v>1.352549775</v>
      </c>
      <c r="F45" s="17">
        <v>7601044</v>
      </c>
      <c r="G45" s="17">
        <v>7688909</v>
      </c>
      <c r="H45" s="17">
        <v>9912849</v>
      </c>
      <c r="I45" s="17">
        <f t="shared" si="4"/>
        <v>25202802</v>
      </c>
      <c r="J45" s="18">
        <f t="shared" si="5"/>
        <v>1.049584366697719</v>
      </c>
      <c r="K45" s="19" t="s">
        <v>7</v>
      </c>
      <c r="L45" s="15">
        <v>178957856</v>
      </c>
      <c r="M45" s="18">
        <v>1.0496</v>
      </c>
      <c r="N45" s="15">
        <f t="shared" si="0"/>
        <v>82865920</v>
      </c>
      <c r="O45" s="40">
        <f t="shared" si="1"/>
        <v>261823776</v>
      </c>
    </row>
    <row r="46" spans="2:15" ht="15.75">
      <c r="B46" s="14" t="s">
        <v>53</v>
      </c>
      <c r="C46" s="15">
        <v>19140671</v>
      </c>
      <c r="D46" s="16">
        <f t="shared" si="2"/>
        <v>0.002392583875</v>
      </c>
      <c r="E46" s="16">
        <f t="shared" si="3"/>
        <v>0.23925838750000003</v>
      </c>
      <c r="F46" s="17">
        <v>256635</v>
      </c>
      <c r="G46" s="17">
        <v>277473</v>
      </c>
      <c r="H46" s="17">
        <v>346352</v>
      </c>
      <c r="I46" s="17">
        <f t="shared" si="4"/>
        <v>880460</v>
      </c>
      <c r="J46" s="18">
        <f t="shared" si="5"/>
        <v>0.03666723452029952</v>
      </c>
      <c r="K46" s="19" t="s">
        <v>7</v>
      </c>
      <c r="L46" s="15">
        <v>5260031.666666666</v>
      </c>
      <c r="M46" s="18">
        <v>0.0367</v>
      </c>
      <c r="N46" s="15">
        <f t="shared" si="0"/>
        <v>2897465.0000000005</v>
      </c>
      <c r="O46" s="40">
        <f t="shared" si="1"/>
        <v>8157496.666666666</v>
      </c>
    </row>
    <row r="47" spans="2:15" ht="15.75">
      <c r="B47" s="14" t="s">
        <v>54</v>
      </c>
      <c r="C47" s="15">
        <v>162633730</v>
      </c>
      <c r="D47" s="16">
        <f t="shared" si="2"/>
        <v>0.02032921625</v>
      </c>
      <c r="E47" s="16">
        <f t="shared" si="3"/>
        <v>2.032921625</v>
      </c>
      <c r="F47" s="17">
        <v>11957881</v>
      </c>
      <c r="G47" s="17">
        <v>10343487</v>
      </c>
      <c r="H47" s="17">
        <v>11413769</v>
      </c>
      <c r="I47" s="17">
        <f t="shared" si="4"/>
        <v>33715137</v>
      </c>
      <c r="J47" s="18">
        <f t="shared" si="5"/>
        <v>1.404085177365272</v>
      </c>
      <c r="K47" s="19" t="s">
        <v>7</v>
      </c>
      <c r="L47" s="15">
        <v>241504181</v>
      </c>
      <c r="M47" s="18">
        <v>1.4041</v>
      </c>
      <c r="N47" s="15">
        <f t="shared" si="0"/>
        <v>110853695</v>
      </c>
      <c r="O47" s="40">
        <f t="shared" si="1"/>
        <v>352357876</v>
      </c>
    </row>
    <row r="48" spans="2:15" ht="15.75">
      <c r="B48" s="14" t="s">
        <v>55</v>
      </c>
      <c r="C48" s="15">
        <v>596446497</v>
      </c>
      <c r="D48" s="16">
        <f t="shared" si="2"/>
        <v>0.074555812125</v>
      </c>
      <c r="E48" s="16">
        <f t="shared" si="3"/>
        <v>7.455581212499999</v>
      </c>
      <c r="F48" s="17">
        <v>42392516</v>
      </c>
      <c r="G48" s="17">
        <v>42099468</v>
      </c>
      <c r="H48" s="17">
        <v>48664967</v>
      </c>
      <c r="I48" s="17">
        <f t="shared" si="4"/>
        <v>133156951</v>
      </c>
      <c r="J48" s="18">
        <f t="shared" si="5"/>
        <v>5.545393487864334</v>
      </c>
      <c r="K48" s="19" t="s">
        <v>7</v>
      </c>
      <c r="L48" s="15">
        <v>858116021.3333333</v>
      </c>
      <c r="M48" s="18">
        <v>5.5454</v>
      </c>
      <c r="N48" s="15">
        <f t="shared" si="0"/>
        <v>437809330</v>
      </c>
      <c r="O48" s="40">
        <f t="shared" si="1"/>
        <v>1295925351.3333333</v>
      </c>
    </row>
    <row r="49" spans="2:15" ht="15.75">
      <c r="B49" s="14" t="s">
        <v>56</v>
      </c>
      <c r="C49" s="15">
        <v>61627678</v>
      </c>
      <c r="D49" s="16">
        <f t="shared" si="2"/>
        <v>0.00770345975</v>
      </c>
      <c r="E49" s="16">
        <f t="shared" si="3"/>
        <v>0.770345975</v>
      </c>
      <c r="F49" s="17">
        <v>3643161</v>
      </c>
      <c r="G49" s="17">
        <v>3713728</v>
      </c>
      <c r="H49" s="17">
        <v>4946658</v>
      </c>
      <c r="I49" s="17">
        <f t="shared" si="4"/>
        <v>12303547</v>
      </c>
      <c r="J49" s="18">
        <f t="shared" si="5"/>
        <v>0.5123878918753011</v>
      </c>
      <c r="K49" s="19" t="s">
        <v>7</v>
      </c>
      <c r="L49" s="15">
        <v>90952828.33333333</v>
      </c>
      <c r="M49" s="18">
        <v>0.5124</v>
      </c>
      <c r="N49" s="15">
        <f t="shared" si="0"/>
        <v>40453980</v>
      </c>
      <c r="O49" s="40">
        <f t="shared" si="1"/>
        <v>131406808.33333333</v>
      </c>
    </row>
    <row r="50" spans="2:15" ht="15.75">
      <c r="B50" s="14" t="s">
        <v>58</v>
      </c>
      <c r="C50" s="15">
        <v>1950917</v>
      </c>
      <c r="D50" s="16">
        <f t="shared" si="2"/>
        <v>0.000243864625</v>
      </c>
      <c r="E50" s="16">
        <f t="shared" si="3"/>
        <v>0.024386462499999997</v>
      </c>
      <c r="F50" s="17">
        <v>13105774</v>
      </c>
      <c r="G50" s="17">
        <v>12859507</v>
      </c>
      <c r="H50" s="17">
        <v>13654669</v>
      </c>
      <c r="I50" s="17">
        <f t="shared" si="4"/>
        <v>39619950</v>
      </c>
      <c r="J50" s="18">
        <f t="shared" si="5"/>
        <v>1.649994319256458</v>
      </c>
      <c r="K50" s="19" t="s">
        <v>8</v>
      </c>
      <c r="L50" s="15">
        <v>221317554</v>
      </c>
      <c r="M50" s="18">
        <v>1.65</v>
      </c>
      <c r="N50" s="15">
        <f t="shared" si="0"/>
        <v>130267500</v>
      </c>
      <c r="O50" s="40">
        <f t="shared" si="1"/>
        <v>351585054</v>
      </c>
    </row>
    <row r="51" spans="2:15" ht="15.75">
      <c r="B51" s="14" t="s">
        <v>57</v>
      </c>
      <c r="C51" s="15">
        <v>16395967</v>
      </c>
      <c r="D51" s="16">
        <f t="shared" si="2"/>
        <v>0.002049495875</v>
      </c>
      <c r="E51" s="16">
        <f t="shared" si="3"/>
        <v>0.2049495875</v>
      </c>
      <c r="F51" s="17">
        <v>1006982</v>
      </c>
      <c r="G51" s="17">
        <v>1210846</v>
      </c>
      <c r="H51" s="17">
        <v>1793637</v>
      </c>
      <c r="I51" s="17">
        <f t="shared" si="4"/>
        <v>4011465</v>
      </c>
      <c r="J51" s="18">
        <f t="shared" si="5"/>
        <v>0.16705963692271458</v>
      </c>
      <c r="K51" s="19" t="s">
        <v>7</v>
      </c>
      <c r="L51" s="15">
        <v>22236682</v>
      </c>
      <c r="M51" s="18">
        <v>0.1671</v>
      </c>
      <c r="N51" s="15">
        <f t="shared" si="0"/>
        <v>13192545</v>
      </c>
      <c r="O51" s="40">
        <f t="shared" si="1"/>
        <v>35429227</v>
      </c>
    </row>
    <row r="52" spans="2:15" ht="15.75">
      <c r="B52" s="14" t="s">
        <v>59</v>
      </c>
      <c r="C52" s="15">
        <v>167011815</v>
      </c>
      <c r="D52" s="16">
        <f t="shared" si="2"/>
        <v>0.020876476875</v>
      </c>
      <c r="E52" s="16">
        <f t="shared" si="3"/>
        <v>2.0876476875</v>
      </c>
      <c r="F52" s="17">
        <v>38103161</v>
      </c>
      <c r="G52" s="17">
        <v>45867211</v>
      </c>
      <c r="H52" s="17">
        <v>53701020</v>
      </c>
      <c r="I52" s="17">
        <f t="shared" si="4"/>
        <v>137671392</v>
      </c>
      <c r="J52" s="18">
        <f t="shared" si="5"/>
        <v>5.733399833269071</v>
      </c>
      <c r="K52" s="19" t="s">
        <v>8</v>
      </c>
      <c r="L52" s="15">
        <v>871807026</v>
      </c>
      <c r="M52" s="18">
        <v>5.7334</v>
      </c>
      <c r="N52" s="15">
        <f t="shared" si="0"/>
        <v>452651929.99999994</v>
      </c>
      <c r="O52" s="40">
        <f t="shared" si="1"/>
        <v>1324458956</v>
      </c>
    </row>
    <row r="53" spans="2:15" ht="15.75">
      <c r="B53" s="14" t="s">
        <v>61</v>
      </c>
      <c r="C53" s="15">
        <v>166214419</v>
      </c>
      <c r="D53" s="16">
        <f>C53/(8000000000)</f>
        <v>0.020776802375</v>
      </c>
      <c r="E53" s="16">
        <f>D53*100</f>
        <v>2.0776802375</v>
      </c>
      <c r="F53" s="17">
        <v>13489600</v>
      </c>
      <c r="G53" s="17">
        <v>13189301</v>
      </c>
      <c r="H53" s="17">
        <v>16504666</v>
      </c>
      <c r="I53" s="17">
        <f>F53+G53+H53</f>
        <v>43183567</v>
      </c>
      <c r="J53" s="18">
        <f>(I53/2401217358)*100</f>
        <v>1.7984030831747801</v>
      </c>
      <c r="K53" s="19" t="s">
        <v>7</v>
      </c>
      <c r="L53" s="15">
        <v>280183135.3333333</v>
      </c>
      <c r="M53" s="18">
        <v>1.7984</v>
      </c>
      <c r="N53" s="15">
        <f t="shared" si="0"/>
        <v>141983680</v>
      </c>
      <c r="O53" s="40">
        <f t="shared" si="1"/>
        <v>422166815.3333333</v>
      </c>
    </row>
    <row r="54" spans="2:15" ht="15.75">
      <c r="B54" s="14" t="s">
        <v>60</v>
      </c>
      <c r="C54" s="15">
        <v>36210068</v>
      </c>
      <c r="D54" s="16">
        <f t="shared" si="2"/>
        <v>0.0045262585</v>
      </c>
      <c r="E54" s="16">
        <f t="shared" si="3"/>
        <v>0.45262585</v>
      </c>
      <c r="F54" s="17">
        <v>2157511</v>
      </c>
      <c r="G54" s="17">
        <v>2183389</v>
      </c>
      <c r="H54" s="17">
        <v>2624857</v>
      </c>
      <c r="I54" s="17">
        <f t="shared" si="4"/>
        <v>6965757</v>
      </c>
      <c r="J54" s="18">
        <f t="shared" si="5"/>
        <v>0.2900927305390569</v>
      </c>
      <c r="K54" s="19" t="s">
        <v>7</v>
      </c>
      <c r="L54" s="15">
        <v>42856181</v>
      </c>
      <c r="M54" s="18">
        <v>0.2901</v>
      </c>
      <c r="N54" s="15">
        <f t="shared" si="0"/>
        <v>22903395.000000004</v>
      </c>
      <c r="O54" s="40">
        <f t="shared" si="1"/>
        <v>65759576</v>
      </c>
    </row>
    <row r="55" spans="2:15" ht="15.75">
      <c r="B55" s="14" t="s">
        <v>62</v>
      </c>
      <c r="C55" s="15">
        <v>12043444</v>
      </c>
      <c r="D55" s="16">
        <f t="shared" si="2"/>
        <v>0.0015054305</v>
      </c>
      <c r="E55" s="16">
        <f t="shared" si="3"/>
        <v>0.15054305</v>
      </c>
      <c r="F55" s="19">
        <v>428388</v>
      </c>
      <c r="G55" s="17">
        <v>589679</v>
      </c>
      <c r="H55" s="17">
        <v>654442</v>
      </c>
      <c r="I55" s="17">
        <f t="shared" si="4"/>
        <v>1672509</v>
      </c>
      <c r="J55" s="18">
        <f t="shared" si="5"/>
        <v>0.0696525449654858</v>
      </c>
      <c r="K55" s="19" t="s">
        <v>7</v>
      </c>
      <c r="L55" s="15">
        <v>7351628</v>
      </c>
      <c r="M55" s="18">
        <v>0.0697</v>
      </c>
      <c r="N55" s="15">
        <f t="shared" si="0"/>
        <v>5502815</v>
      </c>
      <c r="O55" s="40">
        <f t="shared" si="1"/>
        <v>12854443</v>
      </c>
    </row>
    <row r="56" spans="2:15" s="31" customFormat="1" ht="15.75">
      <c r="B56" s="45" t="s">
        <v>65</v>
      </c>
      <c r="C56" s="2">
        <v>8000000000</v>
      </c>
      <c r="D56" s="3"/>
      <c r="E56" s="4">
        <v>100</v>
      </c>
      <c r="F56" s="4">
        <v>795611136</v>
      </c>
      <c r="G56" s="4">
        <v>761833012</v>
      </c>
      <c r="H56" s="4">
        <v>843773210</v>
      </c>
      <c r="I56" s="4">
        <f t="shared" si="4"/>
        <v>2401217358</v>
      </c>
      <c r="J56" s="4">
        <f t="shared" si="5"/>
        <v>100</v>
      </c>
      <c r="K56" s="5"/>
      <c r="L56" s="2">
        <v>16313335285</v>
      </c>
      <c r="M56" s="46">
        <v>100</v>
      </c>
      <c r="N56" s="2">
        <f>(7895000000)*(M56/100)</f>
        <v>7895000000</v>
      </c>
      <c r="O56" s="47">
        <f t="shared" si="1"/>
        <v>24208335285</v>
      </c>
    </row>
    <row r="57" spans="2:15" ht="15.75">
      <c r="B57" s="48" t="s">
        <v>71</v>
      </c>
      <c r="C57" s="21"/>
      <c r="D57" s="21"/>
      <c r="E57" s="21"/>
      <c r="F57" s="22"/>
      <c r="G57" s="22"/>
      <c r="H57" s="22"/>
      <c r="I57" s="20"/>
      <c r="J57" s="23"/>
      <c r="K57" s="13"/>
      <c r="L57" s="13"/>
      <c r="M57" s="24"/>
      <c r="N57" s="13"/>
      <c r="O57" s="41"/>
    </row>
    <row r="58" spans="2:15" ht="15.75">
      <c r="B58" s="49" t="s">
        <v>63</v>
      </c>
      <c r="C58" s="20"/>
      <c r="D58" s="20"/>
      <c r="E58" s="20"/>
      <c r="F58" s="22"/>
      <c r="G58" s="22"/>
      <c r="H58" s="22"/>
      <c r="I58" s="20"/>
      <c r="J58" s="23"/>
      <c r="K58" s="13"/>
      <c r="L58" s="13"/>
      <c r="M58" s="24"/>
      <c r="N58" s="13"/>
      <c r="O58" s="13"/>
    </row>
    <row r="59" spans="2:15" ht="15.75">
      <c r="B59" s="49" t="s">
        <v>64</v>
      </c>
      <c r="C59" s="20"/>
      <c r="D59" s="20"/>
      <c r="E59" s="20"/>
      <c r="F59" s="22"/>
      <c r="G59" s="22"/>
      <c r="H59" s="22"/>
      <c r="I59" s="20"/>
      <c r="J59" s="23"/>
      <c r="K59" s="13"/>
      <c r="L59" s="13"/>
      <c r="M59" s="24"/>
      <c r="N59" s="13"/>
      <c r="O59" s="13"/>
    </row>
    <row r="60" spans="2:15" ht="15.75">
      <c r="B60" s="50">
        <v>37763</v>
      </c>
      <c r="C60" s="20"/>
      <c r="D60" s="20"/>
      <c r="E60" s="20"/>
      <c r="F60" s="22"/>
      <c r="G60" s="22"/>
      <c r="H60" s="22"/>
      <c r="I60" s="20"/>
      <c r="J60" s="23"/>
      <c r="K60" s="13"/>
      <c r="L60" s="13"/>
      <c r="M60" s="24"/>
      <c r="N60" s="13"/>
      <c r="O60" s="13"/>
    </row>
    <row r="62" ht="15.75">
      <c r="B62" s="15"/>
    </row>
    <row r="63" ht="18" customHeight="1">
      <c r="B63" s="15"/>
    </row>
    <row r="71" spans="3:13" s="11" customFormat="1" ht="12.75">
      <c r="C71" s="10"/>
      <c r="D71" s="10"/>
      <c r="E71" s="10"/>
      <c r="F71" s="7"/>
      <c r="G71" s="7"/>
      <c r="H71" s="7"/>
      <c r="I71" s="6"/>
      <c r="J71" s="8"/>
      <c r="M71" s="12"/>
    </row>
  </sheetData>
  <printOptions/>
  <pageMargins left="0.75" right="0.75" top="1" bottom="1" header="0.5" footer="0.5"/>
  <pageSetup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House of Representatives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U.S. House of Representatives</cp:lastModifiedBy>
  <cp:lastPrinted>2003-05-22T17:16:39Z</cp:lastPrinted>
  <dcterms:created xsi:type="dcterms:W3CDTF">2003-04-22T18:31:47Z</dcterms:created>
  <dcterms:modified xsi:type="dcterms:W3CDTF">2003-05-22T21:32:23Z</dcterms:modified>
  <cp:category/>
  <cp:version/>
  <cp:contentType/>
  <cp:contentStatus/>
</cp:coreProperties>
</file>