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120" windowWidth="19980" windowHeight="15820" tabRatio="500" firstSheet="2" activeTab="5"/>
  </bookViews>
  <sheets>
    <sheet name="Sensitivity Report 1" sheetId="1" r:id="rId1"/>
    <sheet name="Limits Report 1" sheetId="2" r:id="rId2"/>
    <sheet name="Answer Report 1" sheetId="3" r:id="rId3"/>
    <sheet name="Sensitivity Report 2" sheetId="4" r:id="rId4"/>
    <sheet name="Limits Report 2" sheetId="5" r:id="rId5"/>
    <sheet name="Sheet1" sheetId="6" r:id="rId6"/>
    <sheet name="Sheet2" sheetId="7" r:id="rId7"/>
    <sheet name="Sheet3" sheetId="8" r:id="rId8"/>
  </sheets>
  <definedNames>
    <definedName name="anscount" hidden="1">1</definedName>
    <definedName name="limcount" hidden="1">2</definedName>
    <definedName name="sencount" hidden="1">2</definedName>
    <definedName name="solver_adj" localSheetId="5" hidden="1">'Sheet1'!$E$10</definedName>
    <definedName name="solver_cvg" localSheetId="5" hidden="1">0.0000001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'Sheet1'!$I$10</definedName>
    <definedName name="solver_pre" localSheetId="5" hidden="1">0.0000001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3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<sst xmlns="http://schemas.openxmlformats.org/spreadsheetml/2006/main" count="107" uniqueCount="49">
  <si>
    <t>Pressure</t>
  </si>
  <si>
    <t>temperature</t>
  </si>
  <si>
    <t>Perfect Gas</t>
  </si>
  <si>
    <t>(TT)</t>
  </si>
  <si>
    <t>(SP)</t>
  </si>
  <si>
    <t>V-D-W</t>
  </si>
  <si>
    <t>(JM)</t>
  </si>
  <si>
    <t>b in V-nb</t>
  </si>
  <si>
    <t>a in n^2a/V</t>
  </si>
  <si>
    <t>Gas constant in L atm/K mol</t>
  </si>
  <si>
    <t>7.1548/(V-b) - a/V = 1</t>
  </si>
  <si>
    <t>Microsoft Excel 11.5 Sensitivity Report</t>
  </si>
  <si>
    <t>Worksheet: [Workbook1]Sheet1</t>
  </si>
  <si>
    <t>Report Created: 2/2/2009 5:39:05 PM</t>
  </si>
  <si>
    <t>Adjustable Cells</t>
  </si>
  <si>
    <t>Cell</t>
  </si>
  <si>
    <t>Name</t>
  </si>
  <si>
    <t>Final</t>
  </si>
  <si>
    <t>Value</t>
  </si>
  <si>
    <t>Reduced</t>
  </si>
  <si>
    <t>Gradient</t>
  </si>
  <si>
    <t>Constraints</t>
  </si>
  <si>
    <t>NONE</t>
  </si>
  <si>
    <t>$G$6</t>
  </si>
  <si>
    <t>Microsoft Excel 11.5 Limits Report</t>
  </si>
  <si>
    <t>Report Created: 2/2/2009 5:43:50 PM</t>
  </si>
  <si>
    <t>Target</t>
  </si>
  <si>
    <t>Adjustable</t>
  </si>
  <si>
    <t>Lower</t>
  </si>
  <si>
    <t>Limit</t>
  </si>
  <si>
    <t>Result</t>
  </si>
  <si>
    <t>Upper</t>
  </si>
  <si>
    <t>$I$4</t>
  </si>
  <si>
    <t>7.1548/(V-b) - a/V = 1 a in n^2a/V</t>
  </si>
  <si>
    <t>gas density</t>
  </si>
  <si>
    <t>V-D-W corr</t>
  </si>
  <si>
    <t>M</t>
  </si>
  <si>
    <t>(M - P)/M %</t>
  </si>
  <si>
    <t>(M - VDW)/M%</t>
  </si>
  <si>
    <t>Microsoft Excel 11.5 Answer Report</t>
  </si>
  <si>
    <t>Worksheet: [pvtforargon.xls]Sheet1</t>
  </si>
  <si>
    <t>Report Created: 2/5/2009 5:22:45 PM</t>
  </si>
  <si>
    <t>Target Cell (Value Of)</t>
  </si>
  <si>
    <t>Original Value</t>
  </si>
  <si>
    <t>Final Value</t>
  </si>
  <si>
    <t>$I$8</t>
  </si>
  <si>
    <t>$E$8</t>
  </si>
  <si>
    <t>Report Created: 2/5/2009 5:22:46 PM</t>
  </si>
  <si>
    <t>Report Created: 2/5/2009 5:22:47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</si>
</sst>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sz val="11.5"/>
      <name val="Verdana"/>
      <family val="0"/>
    </font>
    <font>
      <sz val="16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8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6175"/>
          <c:w val="0.9115"/>
          <c:h val="0.8895"/>
        </c:manualLayout>
      </c:layout>
      <c:scatterChart>
        <c:scatterStyle val="smoothMarker"/>
        <c:varyColors val="0"/>
        <c:ser>
          <c:idx val="0"/>
          <c:order val="0"/>
          <c:tx>
            <c:v>T vs P (argon)</c:v>
          </c:tx>
          <c:spPr>
            <a:ln w="25400">
              <a:solidFill>
                <a:srgbClr val="0000D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Sheet1!$B$3:$B$22</c:f>
              <c:numCache/>
            </c:numRef>
          </c:xVal>
          <c:yVal>
            <c:numRef>
              <c:f>Sheet1!$A$3:$A$22</c:f>
              <c:numCache/>
            </c:numRef>
          </c:yVal>
          <c:smooth val="1"/>
        </c:ser>
        <c:ser>
          <c:idx val="1"/>
          <c:order val="1"/>
          <c:tx>
            <c:v>% density diff real/perfect gas"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Sheet1!$B$3:$B$22</c:f>
              <c:numCache/>
            </c:numRef>
          </c:xVal>
          <c:yVal>
            <c:numRef>
              <c:f>Sheet1!$G$3:$G$22</c:f>
              <c:numCache/>
            </c:numRef>
          </c:yVal>
          <c:smooth val="1"/>
        </c:ser>
        <c:ser>
          <c:idx val="2"/>
          <c:order val="2"/>
          <c:tx>
            <c:v>% density diff real/Van der Waals</c:v>
          </c:tx>
          <c:spPr>
            <a:ln w="25400">
              <a:solidFill>
                <a:srgbClr val="006411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Sheet1!$B$3:$B$22</c:f>
              <c:numCache/>
            </c:numRef>
          </c:xVal>
          <c:yVal>
            <c:numRef>
              <c:f>Sheet1!$H$3:$H$22</c:f>
              <c:numCache/>
            </c:numRef>
          </c:yVal>
          <c:smooth val="1"/>
        </c:ser>
        <c:axId val="51474332"/>
        <c:axId val="60615805"/>
      </c:scatterChart>
      <c:scatterChart>
        <c:scatterStyle val="lineMarker"/>
        <c:varyColors val="0"/>
        <c:ser>
          <c:idx val="3"/>
          <c:order val="3"/>
          <c:tx>
            <c:v>density per TT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Sheet1!$B$3:$B$22</c:f>
              <c:numCache/>
            </c:numRef>
          </c:xVal>
          <c:yVal>
            <c:numRef>
              <c:f>Sheet1!$C$3:$C$22</c:f>
              <c:numCache/>
            </c:numRef>
          </c:yVal>
          <c:smooth val="1"/>
        </c:ser>
        <c:axId val="8671334"/>
        <c:axId val="10933143"/>
      </c:scatterChart>
      <c:valAx>
        <c:axId val="51474332"/>
        <c:scaling>
          <c:orientation val="minMax"/>
          <c:max val="92"/>
          <c:min val="8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Temperature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60615805"/>
        <c:crossesAt val="-1"/>
        <c:crossBetween val="midCat"/>
        <c:dispUnits/>
      </c:valAx>
      <c:valAx>
        <c:axId val="60615805"/>
        <c:scaling>
          <c:orientation val="minMax"/>
          <c:max val="3.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Pressure (atm) or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51474332"/>
        <c:crosses val="autoZero"/>
        <c:crossBetween val="midCat"/>
        <c:dispUnits/>
      </c:valAx>
      <c:valAx>
        <c:axId val="8671334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kg/m^3</a:t>
                </a:r>
              </a:p>
            </c:rich>
          </c:tx>
          <c:layout>
            <c:manualLayout>
              <c:xMode val="factor"/>
              <c:yMode val="factor"/>
              <c:x val="0.143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0933143"/>
        <c:crosses val="max"/>
        <c:crossBetween val="midCat"/>
        <c:dispUnits/>
      </c:valAx>
      <c:valAx>
        <c:axId val="10933143"/>
        <c:scaling>
          <c:orientation val="minMax"/>
          <c:max val="9"/>
          <c:min val="1"/>
        </c:scaling>
        <c:axPos val="l"/>
        <c:delete val="0"/>
        <c:numFmt formatCode="General" sourceLinked="1"/>
        <c:majorTickMark val="in"/>
        <c:minorTickMark val="in"/>
        <c:tickLblPos val="nextTo"/>
        <c:crossAx val="8671334"/>
        <c:crosses val="max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925"/>
          <c:y val="0.02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0.54875</cdr:x>
      <cdr:y>0.3145</cdr:y>
    </cdr:from>
    <cdr:to>
      <cdr:x>0.8695</cdr:x>
      <cdr:y>0.31525</cdr:y>
    </cdr:to>
    <cdr:sp>
      <cdr:nvSpPr>
        <cdr:cNvPr id="1" name="Line 1"/>
        <cdr:cNvSpPr>
          <a:spLocks/>
        </cdr:cNvSpPr>
      </cdr:nvSpPr>
      <cdr:spPr>
        <a:xfrm>
          <a:off x="3352800" y="2114550"/>
          <a:ext cx="1962150" cy="9525"/>
        </a:xfrm>
        <a:prstGeom prst="line">
          <a:avLst/>
        </a:prstGeom>
        <a:noFill/>
        <a:ln w="25400" cmpd="sng">
          <a:solidFill>
            <a:srgbClr val="9933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13</xdr:row>
      <xdr:rowOff>123825</xdr:rowOff>
    </xdr:from>
    <xdr:to>
      <xdr:col>11</xdr:col>
      <xdr:colOff>723900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3895725" y="2228850"/>
        <a:ext cx="61245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19.25390625" style="0" bestFit="1" customWidth="1"/>
    <col min="4" max="4" width="12.00390625" style="0" bestFit="1" customWidth="1"/>
    <col min="5" max="5" width="8.00390625" style="0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13</v>
      </c>
    </row>
    <row r="6" ht="13.5" thickBot="1">
      <c r="A6" t="s">
        <v>14</v>
      </c>
    </row>
    <row r="7" spans="2:5" ht="12.75">
      <c r="B7" s="3"/>
      <c r="C7" s="3"/>
      <c r="D7" s="3" t="s">
        <v>17</v>
      </c>
      <c r="E7" s="3" t="s">
        <v>19</v>
      </c>
    </row>
    <row r="8" spans="2:5" ht="13.5" thickBot="1">
      <c r="B8" s="4" t="s">
        <v>15</v>
      </c>
      <c r="C8" s="4" t="s">
        <v>16</v>
      </c>
      <c r="D8" s="4" t="s">
        <v>18</v>
      </c>
      <c r="E8" s="4" t="s">
        <v>20</v>
      </c>
    </row>
    <row r="9" spans="2:5" ht="13.5" thickBot="1">
      <c r="B9" s="2" t="s">
        <v>23</v>
      </c>
      <c r="C9" s="2" t="s">
        <v>10</v>
      </c>
      <c r="D9" s="5">
        <v>322122553.20000005</v>
      </c>
      <c r="E9" s="5">
        <v>0</v>
      </c>
    </row>
    <row r="11" ht="12.75">
      <c r="A11" t="s">
        <v>21</v>
      </c>
    </row>
    <row r="12" ht="12.75">
      <c r="B12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29.25390625" style="0" bestFit="1" customWidth="1"/>
    <col min="4" max="4" width="12.00390625" style="0" bestFit="1" customWidth="1"/>
    <col min="5" max="5" width="2.25390625" style="0" customWidth="1"/>
    <col min="6" max="6" width="5.875" style="0" customWidth="1"/>
    <col min="7" max="7" width="6.25390625" style="0" customWidth="1"/>
    <col min="8" max="8" width="2.25390625" style="0" customWidth="1"/>
    <col min="9" max="9" width="6.00390625" style="0" bestFit="1" customWidth="1"/>
    <col min="10" max="10" width="6.25390625" style="0" customWidth="1"/>
  </cols>
  <sheetData>
    <row r="1" ht="12.75">
      <c r="A1" s="1" t="s">
        <v>24</v>
      </c>
    </row>
    <row r="2" ht="12.75">
      <c r="A2" s="1" t="s">
        <v>12</v>
      </c>
    </row>
    <row r="3" ht="12.75">
      <c r="A3" s="1" t="s">
        <v>25</v>
      </c>
    </row>
    <row r="5" ht="13.5" thickBot="1"/>
    <row r="6" spans="2:4" ht="12.75">
      <c r="B6" s="3"/>
      <c r="C6" s="3" t="s">
        <v>26</v>
      </c>
      <c r="D6" s="3"/>
    </row>
    <row r="7" spans="2:4" ht="13.5" thickBot="1">
      <c r="B7" s="4" t="s">
        <v>15</v>
      </c>
      <c r="C7" s="4" t="s">
        <v>16</v>
      </c>
      <c r="D7" s="4" t="s">
        <v>18</v>
      </c>
    </row>
    <row r="8" spans="2:4" ht="13.5" thickBot="1">
      <c r="B8" s="2" t="s">
        <v>32</v>
      </c>
      <c r="C8" s="2" t="s">
        <v>33</v>
      </c>
      <c r="D8" s="5">
        <v>0.9999999639901033</v>
      </c>
    </row>
    <row r="10" ht="13.5" thickBot="1"/>
    <row r="11" spans="2:10" ht="12.75">
      <c r="B11" s="3"/>
      <c r="C11" s="3" t="s">
        <v>27</v>
      </c>
      <c r="D11" s="3"/>
      <c r="F11" s="3" t="s">
        <v>28</v>
      </c>
      <c r="G11" s="3" t="s">
        <v>26</v>
      </c>
      <c r="I11" s="3" t="s">
        <v>31</v>
      </c>
      <c r="J11" s="3" t="s">
        <v>26</v>
      </c>
    </row>
    <row r="12" spans="2:10" ht="13.5" thickBot="1">
      <c r="B12" s="4" t="s">
        <v>15</v>
      </c>
      <c r="C12" s="4" t="s">
        <v>16</v>
      </c>
      <c r="D12" s="4" t="s">
        <v>18</v>
      </c>
      <c r="F12" s="4" t="s">
        <v>29</v>
      </c>
      <c r="G12" s="4" t="s">
        <v>30</v>
      </c>
      <c r="I12" s="4" t="s">
        <v>29</v>
      </c>
      <c r="J12" s="4" t="s">
        <v>30</v>
      </c>
    </row>
    <row r="13" spans="2:10" ht="13.5" thickBot="1">
      <c r="B13" s="2" t="s">
        <v>23</v>
      </c>
      <c r="C13" s="2" t="s">
        <v>10</v>
      </c>
      <c r="D13" s="5">
        <v>322122553.2</v>
      </c>
      <c r="F13" s="2" t="e">
        <v>#N/A</v>
      </c>
      <c r="G13" s="2" t="e">
        <v>#N/A</v>
      </c>
      <c r="I13" s="5">
        <v>1E+20</v>
      </c>
      <c r="J13" s="5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5.75390625" style="0" customWidth="1"/>
    <col min="4" max="4" width="12.25390625" style="0" bestFit="1" customWidth="1"/>
    <col min="5" max="5" width="12.00390625" style="0" bestFit="1" customWidth="1"/>
  </cols>
  <sheetData>
    <row r="1" ht="12.75">
      <c r="A1" s="1" t="s">
        <v>39</v>
      </c>
    </row>
    <row r="2" ht="12.75">
      <c r="A2" s="1" t="s">
        <v>40</v>
      </c>
    </row>
    <row r="3" ht="12.75">
      <c r="A3" s="1" t="s">
        <v>41</v>
      </c>
    </row>
    <row r="6" ht="13.5" thickBot="1">
      <c r="A6" t="s">
        <v>42</v>
      </c>
    </row>
    <row r="7" spans="2:5" ht="13.5" thickBot="1">
      <c r="B7" s="6" t="s">
        <v>15</v>
      </c>
      <c r="C7" s="6" t="s">
        <v>16</v>
      </c>
      <c r="D7" s="6" t="s">
        <v>43</v>
      </c>
      <c r="E7" s="6" t="s">
        <v>44</v>
      </c>
    </row>
    <row r="8" spans="2:5" ht="13.5" thickBot="1">
      <c r="B8" s="2" t="s">
        <v>45</v>
      </c>
      <c r="C8" s="2"/>
      <c r="D8" s="5">
        <v>2.113104015867314E-07</v>
      </c>
      <c r="E8" s="5">
        <v>2.113104015867314E-07</v>
      </c>
    </row>
    <row r="11" ht="13.5" thickBot="1">
      <c r="A11" t="s">
        <v>14</v>
      </c>
    </row>
    <row r="12" spans="2:5" ht="13.5" thickBot="1">
      <c r="B12" s="6" t="s">
        <v>15</v>
      </c>
      <c r="C12" s="6" t="s">
        <v>16</v>
      </c>
      <c r="D12" s="6" t="s">
        <v>43</v>
      </c>
      <c r="E12" s="6" t="s">
        <v>44</v>
      </c>
    </row>
    <row r="13" spans="2:5" ht="13.5" thickBot="1">
      <c r="B13" s="2" t="s">
        <v>46</v>
      </c>
      <c r="C13" s="2" t="s">
        <v>6</v>
      </c>
      <c r="D13" s="5">
        <v>6.0247968511935</v>
      </c>
      <c r="E13" s="5">
        <v>6.0247968511935</v>
      </c>
    </row>
    <row r="16" ht="12.75">
      <c r="A16" t="s">
        <v>21</v>
      </c>
    </row>
    <row r="17" ht="12.75">
      <c r="B17" t="s">
        <v>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5.125" style="0" bestFit="1" customWidth="1"/>
    <col min="3" max="3" width="5.75390625" style="0" customWidth="1"/>
    <col min="4" max="4" width="12.00390625" style="0" bestFit="1" customWidth="1"/>
    <col min="5" max="5" width="8.00390625" style="0" customWidth="1"/>
  </cols>
  <sheetData>
    <row r="1" ht="12.75">
      <c r="A1" s="1" t="s">
        <v>11</v>
      </c>
    </row>
    <row r="2" ht="12.75">
      <c r="A2" s="1" t="s">
        <v>40</v>
      </c>
    </row>
    <row r="3" ht="12.75">
      <c r="A3" s="1" t="s">
        <v>47</v>
      </c>
    </row>
    <row r="6" ht="13.5" thickBot="1">
      <c r="A6" t="s">
        <v>14</v>
      </c>
    </row>
    <row r="7" spans="2:5" ht="12.75">
      <c r="B7" s="7"/>
      <c r="C7" s="7"/>
      <c r="D7" s="7" t="s">
        <v>17</v>
      </c>
      <c r="E7" s="7" t="s">
        <v>19</v>
      </c>
    </row>
    <row r="8" spans="2:5" ht="13.5" thickBot="1">
      <c r="B8" s="8" t="s">
        <v>15</v>
      </c>
      <c r="C8" s="8" t="s">
        <v>16</v>
      </c>
      <c r="D8" s="8" t="s">
        <v>18</v>
      </c>
      <c r="E8" s="8" t="s">
        <v>20</v>
      </c>
    </row>
    <row r="9" spans="2:5" ht="13.5" thickBot="1">
      <c r="B9" s="2" t="s">
        <v>46</v>
      </c>
      <c r="C9" s="2" t="s">
        <v>6</v>
      </c>
      <c r="D9" s="5">
        <v>6.0247968511935</v>
      </c>
      <c r="E9" s="5">
        <v>0</v>
      </c>
    </row>
    <row r="11" ht="12.75">
      <c r="A11" t="s">
        <v>21</v>
      </c>
    </row>
    <row r="12" ht="12.75">
      <c r="B12" t="s">
        <v>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showGridLines="0" workbookViewId="0" topLeftCell="A1">
      <selection activeCell="A1" sqref="A1:A3"/>
    </sheetView>
  </sheetViews>
  <sheetFormatPr defaultColWidth="11.00390625" defaultRowHeight="12.75"/>
  <cols>
    <col min="1" max="1" width="2.25390625" style="0" customWidth="1"/>
    <col min="2" max="2" width="4.875" style="0" bestFit="1" customWidth="1"/>
    <col min="3" max="3" width="9.875" style="0" customWidth="1"/>
    <col min="4" max="4" width="12.00390625" style="0" bestFit="1" customWidth="1"/>
    <col min="5" max="5" width="2.25390625" style="0" customWidth="1"/>
    <col min="6" max="6" width="5.875" style="0" customWidth="1"/>
    <col min="7" max="7" width="6.25390625" style="0" customWidth="1"/>
    <col min="8" max="8" width="2.25390625" style="0" customWidth="1"/>
    <col min="9" max="9" width="5.875" style="0" customWidth="1"/>
    <col min="10" max="10" width="6.25390625" style="0" customWidth="1"/>
  </cols>
  <sheetData>
    <row r="1" ht="12.75">
      <c r="A1" s="1" t="s">
        <v>24</v>
      </c>
    </row>
    <row r="2" ht="12.75">
      <c r="A2" s="1" t="s">
        <v>40</v>
      </c>
    </row>
    <row r="3" ht="12.75">
      <c r="A3" s="1" t="s">
        <v>48</v>
      </c>
    </row>
    <row r="5" ht="13.5" thickBot="1"/>
    <row r="6" spans="2:4" ht="12.75">
      <c r="B6" s="7"/>
      <c r="C6" s="7" t="s">
        <v>26</v>
      </c>
      <c r="D6" s="7"/>
    </row>
    <row r="7" spans="2:4" ht="13.5" thickBot="1">
      <c r="B7" s="8" t="s">
        <v>15</v>
      </c>
      <c r="C7" s="8" t="s">
        <v>16</v>
      </c>
      <c r="D7" s="8" t="s">
        <v>18</v>
      </c>
    </row>
    <row r="8" spans="2:4" ht="13.5" thickBot="1">
      <c r="B8" s="2" t="s">
        <v>45</v>
      </c>
      <c r="C8" s="2"/>
      <c r="D8" s="5">
        <v>2.113104015867314E-07</v>
      </c>
    </row>
    <row r="10" ht="13.5" thickBot="1"/>
    <row r="11" spans="2:10" ht="12.75">
      <c r="B11" s="7"/>
      <c r="C11" s="7" t="s">
        <v>27</v>
      </c>
      <c r="D11" s="7"/>
      <c r="F11" s="7" t="s">
        <v>28</v>
      </c>
      <c r="G11" s="7" t="s">
        <v>26</v>
      </c>
      <c r="I11" s="7" t="s">
        <v>31</v>
      </c>
      <c r="J11" s="7" t="s">
        <v>26</v>
      </c>
    </row>
    <row r="12" spans="2:10" ht="13.5" thickBot="1">
      <c r="B12" s="8" t="s">
        <v>15</v>
      </c>
      <c r="C12" s="8" t="s">
        <v>16</v>
      </c>
      <c r="D12" s="8" t="s">
        <v>18</v>
      </c>
      <c r="F12" s="8" t="s">
        <v>29</v>
      </c>
      <c r="G12" s="8" t="s">
        <v>30</v>
      </c>
      <c r="I12" s="8" t="s">
        <v>29</v>
      </c>
      <c r="J12" s="8" t="s">
        <v>30</v>
      </c>
    </row>
    <row r="13" spans="2:10" ht="13.5" thickBot="1">
      <c r="B13" s="2" t="s">
        <v>46</v>
      </c>
      <c r="C13" s="2" t="s">
        <v>6</v>
      </c>
      <c r="D13" s="5">
        <v>6.0247968511935</v>
      </c>
      <c r="F13" s="2" t="e">
        <v>#N/A</v>
      </c>
      <c r="G13" s="2" t="e">
        <v>#N/A</v>
      </c>
      <c r="I13" s="2" t="e">
        <v>#N/A</v>
      </c>
      <c r="J13" s="2" t="e">
        <v>#N/A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B50" sqref="B50"/>
    </sheetView>
  </sheetViews>
  <sheetFormatPr defaultColWidth="11.00390625" defaultRowHeight="12.75"/>
  <cols>
    <col min="9" max="9" width="12.00390625" style="0" bestFit="1" customWidth="1"/>
  </cols>
  <sheetData>
    <row r="1" spans="1:13" ht="12.75">
      <c r="A1" t="s">
        <v>0</v>
      </c>
      <c r="B1" t="s">
        <v>1</v>
      </c>
      <c r="C1" t="s">
        <v>34</v>
      </c>
      <c r="D1" t="s">
        <v>2</v>
      </c>
      <c r="E1" t="s">
        <v>5</v>
      </c>
      <c r="F1" t="s">
        <v>35</v>
      </c>
      <c r="G1" t="s">
        <v>37</v>
      </c>
      <c r="H1" t="s">
        <v>38</v>
      </c>
      <c r="K1" t="s">
        <v>7</v>
      </c>
      <c r="L1" t="s">
        <v>8</v>
      </c>
      <c r="M1" t="s">
        <v>9</v>
      </c>
    </row>
    <row r="2" spans="1:15" ht="12.75">
      <c r="A2" t="s">
        <v>3</v>
      </c>
      <c r="B2" t="s">
        <v>3</v>
      </c>
      <c r="C2" t="s">
        <v>36</v>
      </c>
      <c r="D2" t="s">
        <v>4</v>
      </c>
      <c r="E2" t="s">
        <v>6</v>
      </c>
      <c r="J2">
        <v>0.011736444749485243</v>
      </c>
      <c r="K2">
        <v>0.032</v>
      </c>
      <c r="L2">
        <v>1.355</v>
      </c>
      <c r="M2">
        <v>0.08205</v>
      </c>
      <c r="O2">
        <f>87.2*M2</f>
        <v>7.1547600000000005</v>
      </c>
    </row>
    <row r="3" spans="1:9" ht="12.75">
      <c r="A3">
        <v>0.9</v>
      </c>
      <c r="B3">
        <v>86.2</v>
      </c>
      <c r="C3">
        <v>5.179</v>
      </c>
      <c r="D3">
        <f>39.95*A3/(B3*0.08205)</f>
        <v>5.083624240213441</v>
      </c>
      <c r="E3">
        <v>5.197677181489063</v>
      </c>
      <c r="F3">
        <f>E3*39.95/40</f>
        <v>5.191180085012203</v>
      </c>
      <c r="G3">
        <f>100*(C3-D3)/C3</f>
        <v>1.8415864025209432</v>
      </c>
      <c r="H3">
        <f>100*(C3-F3)/C3</f>
        <v>-0.23518217826226043</v>
      </c>
      <c r="I3">
        <f>((A3+($L$2*(E3^2)/1600))*(1-E3*$K$2/40)-E3*$M$2*B3/40)^2</f>
        <v>1.166253934431007E-25</v>
      </c>
    </row>
    <row r="4" spans="1:12" ht="12.75">
      <c r="A4">
        <v>0.9316</v>
      </c>
      <c r="B4">
        <v>86.51</v>
      </c>
      <c r="C4">
        <v>5.346</v>
      </c>
      <c r="D4">
        <f aca="true" t="shared" si="0" ref="D4:D22">39.95*A4/(B4*0.08205)</f>
        <v>5.243259665499954</v>
      </c>
      <c r="E4">
        <v>5.364018629930552</v>
      </c>
      <c r="F4">
        <f aca="true" t="shared" si="1" ref="F4:F22">E4*39.95/40</f>
        <v>5.357313606643139</v>
      </c>
      <c r="G4">
        <f aca="true" t="shared" si="2" ref="G4:G22">100*(C4-D4)/C4</f>
        <v>1.9218169566039311</v>
      </c>
      <c r="H4">
        <f aca="true" t="shared" si="3" ref="H4:H22">100*(C4-F4)/C4</f>
        <v>-0.21162750922444332</v>
      </c>
      <c r="I4">
        <f aca="true" t="shared" si="4" ref="I4:I22">((A4+($L$2*(E4^2)/1600))*(1-E4*$K$2/40)-E4*$M$2*B4/40)^2</f>
        <v>1.9134314294201404E-27</v>
      </c>
      <c r="L4" t="e">
        <f>((7.1548/(J6-$K$2))-($L$2/(J6^2))-1)^2</f>
        <v>#DIV/0!</v>
      </c>
    </row>
    <row r="5" spans="1:9" ht="12.75">
      <c r="A5">
        <v>0.9632</v>
      </c>
      <c r="B5">
        <v>86.83</v>
      </c>
      <c r="C5">
        <v>5.511</v>
      </c>
      <c r="D5">
        <f t="shared" si="0"/>
        <v>5.401132993417062</v>
      </c>
      <c r="E5">
        <v>5.528666814781013</v>
      </c>
      <c r="F5">
        <f t="shared" si="1"/>
        <v>5.521755981262537</v>
      </c>
      <c r="G5">
        <f t="shared" si="2"/>
        <v>1.9935947483748526</v>
      </c>
      <c r="H5">
        <f t="shared" si="3"/>
        <v>-0.19517294978291833</v>
      </c>
      <c r="I5">
        <f t="shared" si="4"/>
        <v>1.398040250350472E-26</v>
      </c>
    </row>
    <row r="6" spans="1:9" ht="12.75">
      <c r="A6">
        <v>0.9947</v>
      </c>
      <c r="B6">
        <v>87.13</v>
      </c>
      <c r="C6">
        <v>5.677</v>
      </c>
      <c r="D6">
        <f t="shared" si="0"/>
        <v>5.558563894767904</v>
      </c>
      <c r="E6">
        <v>5.693060408316625</v>
      </c>
      <c r="F6">
        <f t="shared" si="1"/>
        <v>5.6859440828062295</v>
      </c>
      <c r="G6">
        <f t="shared" si="2"/>
        <v>2.086244587495084</v>
      </c>
      <c r="H6">
        <f t="shared" si="3"/>
        <v>-0.1575494593311597</v>
      </c>
      <c r="I6">
        <f t="shared" si="4"/>
        <v>3.5270863668839312E-12</v>
      </c>
    </row>
    <row r="7" spans="1:9" ht="12.75">
      <c r="A7">
        <v>1.026</v>
      </c>
      <c r="B7">
        <v>87.42</v>
      </c>
      <c r="C7">
        <v>5.842</v>
      </c>
      <c r="D7">
        <f t="shared" si="0"/>
        <v>5.714454207701834</v>
      </c>
      <c r="E7">
        <v>5.856011627902852</v>
      </c>
      <c r="F7">
        <f t="shared" si="1"/>
        <v>5.848691613367974</v>
      </c>
      <c r="G7">
        <f t="shared" si="2"/>
        <v>2.183255602501974</v>
      </c>
      <c r="H7">
        <f t="shared" si="3"/>
        <v>-0.11454319356340624</v>
      </c>
      <c r="I7">
        <f t="shared" si="4"/>
        <v>6.294645796519257E-12</v>
      </c>
    </row>
    <row r="8" spans="1:9" ht="12.75">
      <c r="A8">
        <v>1.058</v>
      </c>
      <c r="B8">
        <v>87.71</v>
      </c>
      <c r="C8">
        <v>6.006</v>
      </c>
      <c r="D8">
        <f t="shared" si="0"/>
        <v>5.873199524414671</v>
      </c>
      <c r="E8">
        <v>6.022102996260972</v>
      </c>
      <c r="F8">
        <f t="shared" si="1"/>
        <v>6.014575367515646</v>
      </c>
      <c r="G8">
        <f t="shared" si="2"/>
        <v>2.211130129625856</v>
      </c>
      <c r="H8">
        <f t="shared" si="3"/>
        <v>-0.1427800119155164</v>
      </c>
      <c r="I8">
        <f t="shared" si="4"/>
        <v>5.951127542487341E-16</v>
      </c>
    </row>
    <row r="9" spans="1:9" ht="12.75">
      <c r="A9">
        <v>1.089</v>
      </c>
      <c r="B9">
        <v>88</v>
      </c>
      <c r="C9">
        <v>6.171</v>
      </c>
      <c r="D9">
        <f t="shared" si="0"/>
        <v>6.02536563071298</v>
      </c>
      <c r="E9">
        <v>6.180890625</v>
      </c>
      <c r="F9">
        <f t="shared" si="1"/>
        <v>6.173164511718751</v>
      </c>
      <c r="G9">
        <f t="shared" si="2"/>
        <v>2.359980056506561</v>
      </c>
      <c r="H9">
        <f t="shared" si="3"/>
        <v>-0.035075542355380636</v>
      </c>
      <c r="I9">
        <f t="shared" si="4"/>
        <v>9.249530894529393E-09</v>
      </c>
    </row>
    <row r="10" spans="1:9" ht="12.75">
      <c r="A10">
        <v>1.121</v>
      </c>
      <c r="B10">
        <v>88.27</v>
      </c>
      <c r="C10">
        <v>6.334</v>
      </c>
      <c r="D10">
        <f t="shared" si="0"/>
        <v>6.183447592068185</v>
      </c>
      <c r="E10">
        <v>6.348008462321345</v>
      </c>
      <c r="F10">
        <f t="shared" si="1"/>
        <v>6.340073451743444</v>
      </c>
      <c r="G10">
        <f t="shared" si="2"/>
        <v>2.3768930838619324</v>
      </c>
      <c r="H10">
        <f t="shared" si="3"/>
        <v>-0.09588651315826023</v>
      </c>
      <c r="I10">
        <f t="shared" si="4"/>
        <v>1.8029773516708663E-08</v>
      </c>
    </row>
    <row r="11" spans="1:9" ht="12.75">
      <c r="A11">
        <v>1.153</v>
      </c>
      <c r="B11">
        <v>88.54</v>
      </c>
      <c r="C11">
        <v>6.498</v>
      </c>
      <c r="D11">
        <f t="shared" si="0"/>
        <v>6.34056542128953</v>
      </c>
      <c r="E11">
        <v>6.512172714461277</v>
      </c>
      <c r="F11">
        <f t="shared" si="1"/>
        <v>6.5040324985682005</v>
      </c>
      <c r="G11">
        <f t="shared" si="2"/>
        <v>2.4228159235221614</v>
      </c>
      <c r="H11">
        <f t="shared" si="3"/>
        <v>-0.09283623527547426</v>
      </c>
      <c r="I11">
        <f t="shared" si="4"/>
        <v>2.4932067094041446E-11</v>
      </c>
    </row>
    <row r="12" spans="1:9" ht="12.75">
      <c r="A12">
        <v>1.184</v>
      </c>
      <c r="B12">
        <v>88.81</v>
      </c>
      <c r="C12">
        <v>6.661</v>
      </c>
      <c r="D12">
        <f t="shared" si="0"/>
        <v>6.491245441023607</v>
      </c>
      <c r="E12">
        <v>6.670460854075893</v>
      </c>
      <c r="F12">
        <f t="shared" si="1"/>
        <v>6.662122778008299</v>
      </c>
      <c r="G12">
        <f t="shared" si="2"/>
        <v>2.548484596552957</v>
      </c>
      <c r="H12">
        <f t="shared" si="3"/>
        <v>-0.016855997722551953</v>
      </c>
      <c r="I12">
        <f t="shared" si="4"/>
        <v>3.072792642567776E-11</v>
      </c>
    </row>
    <row r="13" spans="1:9" ht="12.75">
      <c r="A13">
        <v>1.216</v>
      </c>
      <c r="B13">
        <v>89.07</v>
      </c>
      <c r="C13">
        <v>6.824</v>
      </c>
      <c r="D13">
        <f t="shared" si="0"/>
        <v>6.647224105382542</v>
      </c>
      <c r="E13">
        <v>6.834516514669978</v>
      </c>
      <c r="F13">
        <f t="shared" si="1"/>
        <v>6.82597336902664</v>
      </c>
      <c r="G13">
        <f t="shared" si="2"/>
        <v>2.5905025588724735</v>
      </c>
      <c r="H13">
        <f t="shared" si="3"/>
        <v>-0.028918068971862766</v>
      </c>
      <c r="I13">
        <f t="shared" si="4"/>
        <v>3.6991771734054694E-11</v>
      </c>
    </row>
    <row r="14" spans="1:9" ht="12.75">
      <c r="A14">
        <v>1.247</v>
      </c>
      <c r="B14">
        <v>89.32</v>
      </c>
      <c r="C14">
        <v>6.986</v>
      </c>
      <c r="D14">
        <f t="shared" si="0"/>
        <v>6.79760519797083</v>
      </c>
      <c r="E14">
        <v>6.992835067100852</v>
      </c>
      <c r="F14">
        <f t="shared" si="1"/>
        <v>6.984094023266977</v>
      </c>
      <c r="G14">
        <f t="shared" si="2"/>
        <v>2.6967478103230738</v>
      </c>
      <c r="H14">
        <f t="shared" si="3"/>
        <v>0.027282804652493182</v>
      </c>
      <c r="I14">
        <f t="shared" si="4"/>
        <v>4.304031238928953E-11</v>
      </c>
    </row>
    <row r="15" spans="1:9" ht="12.75">
      <c r="A15">
        <v>1.279</v>
      </c>
      <c r="B15">
        <v>89.57</v>
      </c>
      <c r="C15">
        <v>7.149</v>
      </c>
      <c r="D15">
        <f t="shared" si="0"/>
        <v>6.95258278142091</v>
      </c>
      <c r="E15">
        <v>7.156165493170956</v>
      </c>
      <c r="F15">
        <f t="shared" si="1"/>
        <v>7.147220286304493</v>
      </c>
      <c r="G15">
        <f t="shared" si="2"/>
        <v>2.747478228830469</v>
      </c>
      <c r="H15">
        <f t="shared" si="3"/>
        <v>0.024894582396238808</v>
      </c>
      <c r="I15">
        <f t="shared" si="4"/>
        <v>4.905402706470086E-11</v>
      </c>
    </row>
    <row r="16" spans="1:9" ht="12.75">
      <c r="A16">
        <v>1.311</v>
      </c>
      <c r="B16">
        <v>89.81</v>
      </c>
      <c r="C16">
        <v>7.311</v>
      </c>
      <c r="D16">
        <f t="shared" si="0"/>
        <v>7.107488956474638</v>
      </c>
      <c r="E16">
        <v>7.319603505669499</v>
      </c>
      <c r="F16">
        <f t="shared" si="1"/>
        <v>7.310454001287413</v>
      </c>
      <c r="G16">
        <f t="shared" si="2"/>
        <v>2.783628006091667</v>
      </c>
      <c r="H16">
        <f t="shared" si="3"/>
        <v>0.007468180995583264</v>
      </c>
      <c r="I16">
        <f t="shared" si="4"/>
        <v>5.4569195006222E-11</v>
      </c>
    </row>
    <row r="17" spans="1:9" ht="12.75">
      <c r="A17">
        <v>1.342</v>
      </c>
      <c r="B17">
        <v>90.05</v>
      </c>
      <c r="C17">
        <v>7.472</v>
      </c>
      <c r="D17">
        <f t="shared" si="0"/>
        <v>7.256162447499377</v>
      </c>
      <c r="E17">
        <v>7.4765824021789475</v>
      </c>
      <c r="F17">
        <f t="shared" si="1"/>
        <v>7.467236674176225</v>
      </c>
      <c r="G17">
        <f t="shared" si="2"/>
        <v>2.88861820798479</v>
      </c>
      <c r="H17">
        <f t="shared" si="3"/>
        <v>0.06374900727751054</v>
      </c>
      <c r="I17">
        <f t="shared" si="4"/>
        <v>5.912771443158149E-11</v>
      </c>
    </row>
    <row r="18" spans="1:9" ht="12.75">
      <c r="A18">
        <v>1.374</v>
      </c>
      <c r="B18">
        <v>90.29</v>
      </c>
      <c r="C18">
        <v>7.633</v>
      </c>
      <c r="D18">
        <f t="shared" si="0"/>
        <v>7.4094381642090505</v>
      </c>
      <c r="E18">
        <v>7.638590181748484</v>
      </c>
      <c r="F18">
        <f t="shared" si="1"/>
        <v>7.629041944021298</v>
      </c>
      <c r="G18">
        <f t="shared" si="2"/>
        <v>2.9288855730505627</v>
      </c>
      <c r="H18">
        <f t="shared" si="3"/>
        <v>0.0518545261195019</v>
      </c>
      <c r="I18">
        <f t="shared" si="4"/>
        <v>6.28133461830428E-11</v>
      </c>
    </row>
    <row r="19" spans="1:9" ht="12.75">
      <c r="A19">
        <v>1.405</v>
      </c>
      <c r="B19">
        <v>90.52</v>
      </c>
      <c r="C19">
        <v>7.795</v>
      </c>
      <c r="D19">
        <f t="shared" si="0"/>
        <v>7.557357678554648</v>
      </c>
      <c r="E19">
        <v>7.7950832706386235</v>
      </c>
      <c r="F19">
        <f t="shared" si="1"/>
        <v>7.785339416550326</v>
      </c>
      <c r="G19">
        <f t="shared" si="2"/>
        <v>3.0486506920507024</v>
      </c>
      <c r="H19">
        <f t="shared" si="3"/>
        <v>0.12393307825110568</v>
      </c>
      <c r="I19">
        <f t="shared" si="4"/>
        <v>6.51492657967125E-11</v>
      </c>
    </row>
    <row r="20" spans="1:9" ht="12.75">
      <c r="A20">
        <v>1.437</v>
      </c>
      <c r="B20">
        <v>90.75</v>
      </c>
      <c r="C20">
        <v>7.955</v>
      </c>
      <c r="D20">
        <f t="shared" si="0"/>
        <v>7.709892677816893</v>
      </c>
      <c r="E20">
        <v>7.956628344303257</v>
      </c>
      <c r="F20">
        <f t="shared" si="1"/>
        <v>7.946682558872878</v>
      </c>
      <c r="G20">
        <f t="shared" si="2"/>
        <v>3.0811731261232786</v>
      </c>
      <c r="H20">
        <f t="shared" si="3"/>
        <v>0.10455614238997227</v>
      </c>
      <c r="I20">
        <f t="shared" si="4"/>
        <v>6.605137774823117E-11</v>
      </c>
    </row>
    <row r="21" spans="1:9" ht="12.75">
      <c r="A21">
        <v>1.468</v>
      </c>
      <c r="B21">
        <v>90.97</v>
      </c>
      <c r="C21">
        <v>8.116</v>
      </c>
      <c r="D21">
        <f t="shared" si="0"/>
        <v>7.8571683602090205</v>
      </c>
      <c r="E21">
        <v>8.112759899812492</v>
      </c>
      <c r="F21">
        <f t="shared" si="1"/>
        <v>8.102618949937726</v>
      </c>
      <c r="G21">
        <f t="shared" si="2"/>
        <v>3.18915278204755</v>
      </c>
      <c r="H21">
        <f t="shared" si="3"/>
        <v>0.1648724748924754</v>
      </c>
      <c r="I21">
        <f t="shared" si="4"/>
        <v>9.337453198852388E-11</v>
      </c>
    </row>
    <row r="22" spans="1:9" ht="12.75">
      <c r="A22">
        <v>1.5</v>
      </c>
      <c r="B22">
        <v>91.19</v>
      </c>
      <c r="C22">
        <v>8.276</v>
      </c>
      <c r="D22">
        <f t="shared" si="0"/>
        <v>8.009072805980162</v>
      </c>
      <c r="E22">
        <v>8.273973130414445</v>
      </c>
      <c r="F22">
        <f t="shared" si="1"/>
        <v>8.263630664001429</v>
      </c>
      <c r="G22">
        <f t="shared" si="2"/>
        <v>3.2253165057979394</v>
      </c>
      <c r="H22">
        <f t="shared" si="3"/>
        <v>0.14946031897741444</v>
      </c>
      <c r="I22">
        <f t="shared" si="4"/>
        <v>1.4754232603726464E-10</v>
      </c>
    </row>
    <row r="27" spans="1:4" ht="12.75">
      <c r="A27">
        <v>0.9</v>
      </c>
      <c r="B27">
        <v>1402</v>
      </c>
      <c r="C27">
        <v>5.179</v>
      </c>
      <c r="D27">
        <v>86.2</v>
      </c>
    </row>
    <row r="28" spans="1:4" ht="12.75">
      <c r="A28">
        <v>0.9316</v>
      </c>
      <c r="B28">
        <v>1400</v>
      </c>
      <c r="C28">
        <v>5.346</v>
      </c>
      <c r="D28">
        <v>86.51</v>
      </c>
    </row>
    <row r="29" spans="1:4" ht="12.75">
      <c r="A29">
        <v>0.9632</v>
      </c>
      <c r="B29">
        <v>1398</v>
      </c>
      <c r="C29">
        <v>5.511</v>
      </c>
      <c r="D29">
        <v>86.83</v>
      </c>
    </row>
    <row r="30" spans="1:4" ht="12.75">
      <c r="A30">
        <v>0.9947</v>
      </c>
      <c r="B30">
        <v>1396</v>
      </c>
      <c r="C30">
        <v>5.677</v>
      </c>
      <c r="D30">
        <v>87.13</v>
      </c>
    </row>
    <row r="31" spans="1:4" ht="12.75">
      <c r="A31">
        <v>1.026</v>
      </c>
      <c r="B31">
        <v>1395</v>
      </c>
      <c r="C31">
        <v>5.842</v>
      </c>
      <c r="D31">
        <v>87.42</v>
      </c>
    </row>
    <row r="32" spans="1:4" ht="12.75">
      <c r="A32">
        <v>1.058</v>
      </c>
      <c r="B32">
        <v>1393</v>
      </c>
      <c r="C32">
        <v>6.006</v>
      </c>
      <c r="D32">
        <v>87.71</v>
      </c>
    </row>
    <row r="33" spans="1:4" ht="12.75">
      <c r="A33">
        <v>1.089</v>
      </c>
      <c r="B33">
        <v>1391</v>
      </c>
      <c r="C33">
        <v>6.171</v>
      </c>
      <c r="D33">
        <v>88</v>
      </c>
    </row>
    <row r="34" spans="1:4" ht="12.75">
      <c r="A34">
        <v>1.121</v>
      </c>
      <c r="B34">
        <v>1389</v>
      </c>
      <c r="C34">
        <v>6.334</v>
      </c>
      <c r="D34">
        <v>88.27</v>
      </c>
    </row>
    <row r="35" spans="1:4" ht="12.75">
      <c r="A35">
        <v>1.153</v>
      </c>
      <c r="B35">
        <v>1388</v>
      </c>
      <c r="C35">
        <v>6.498</v>
      </c>
      <c r="D35">
        <v>88.54</v>
      </c>
    </row>
    <row r="36" spans="1:4" ht="12.75">
      <c r="A36">
        <v>1.184</v>
      </c>
      <c r="B36">
        <v>1386</v>
      </c>
      <c r="C36">
        <v>6.661</v>
      </c>
      <c r="D36">
        <v>88.81</v>
      </c>
    </row>
    <row r="37" spans="1:4" ht="12.75">
      <c r="A37">
        <v>1.216</v>
      </c>
      <c r="B37">
        <v>1384</v>
      </c>
      <c r="C37">
        <v>6.824</v>
      </c>
      <c r="D37">
        <v>89.07</v>
      </c>
    </row>
    <row r="38" spans="1:4" ht="12.75">
      <c r="A38">
        <v>1.247</v>
      </c>
      <c r="B38">
        <v>1383</v>
      </c>
      <c r="C38">
        <v>6.986</v>
      </c>
      <c r="D38">
        <v>89.32</v>
      </c>
    </row>
    <row r="39" spans="1:4" ht="12.75">
      <c r="A39">
        <v>1.279</v>
      </c>
      <c r="B39">
        <v>1381</v>
      </c>
      <c r="C39">
        <v>7.149</v>
      </c>
      <c r="D39">
        <v>89.57</v>
      </c>
    </row>
    <row r="40" spans="1:4" ht="12.75">
      <c r="A40">
        <v>1.311</v>
      </c>
      <c r="B40">
        <v>1380</v>
      </c>
      <c r="C40">
        <v>7.311</v>
      </c>
      <c r="D40">
        <v>89.81</v>
      </c>
    </row>
    <row r="41" spans="1:4" ht="12.75">
      <c r="A41">
        <v>1.342</v>
      </c>
      <c r="B41">
        <v>1378</v>
      </c>
      <c r="C41">
        <v>7.472</v>
      </c>
      <c r="D41">
        <v>90.05</v>
      </c>
    </row>
    <row r="42" spans="1:4" ht="12.75">
      <c r="A42">
        <v>1.374</v>
      </c>
      <c r="B42">
        <v>1377</v>
      </c>
      <c r="C42">
        <v>7.633</v>
      </c>
      <c r="D42">
        <v>90.29</v>
      </c>
    </row>
    <row r="43" spans="1:4" ht="12.75">
      <c r="A43">
        <v>1.405</v>
      </c>
      <c r="B43">
        <v>1375</v>
      </c>
      <c r="C43">
        <v>7.795</v>
      </c>
      <c r="D43">
        <v>90.52</v>
      </c>
    </row>
    <row r="44" spans="1:4" ht="12.75">
      <c r="A44">
        <v>1.437</v>
      </c>
      <c r="B44">
        <v>1374</v>
      </c>
      <c r="C44">
        <v>7.955</v>
      </c>
      <c r="D44">
        <v>90.75</v>
      </c>
    </row>
    <row r="45" spans="1:4" ht="12.75">
      <c r="A45">
        <v>1.468</v>
      </c>
      <c r="B45">
        <v>1373</v>
      </c>
      <c r="C45">
        <v>8.116</v>
      </c>
      <c r="D45">
        <v>90.97</v>
      </c>
    </row>
    <row r="46" spans="1:4" ht="12.75">
      <c r="A46">
        <v>1.5</v>
      </c>
      <c r="B46">
        <v>1371</v>
      </c>
      <c r="C46">
        <v>8.276</v>
      </c>
      <c r="D46">
        <v>91.19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Cheung</dc:creator>
  <cp:keywords/>
  <dc:description/>
  <cp:lastModifiedBy>Harry Cheung</cp:lastModifiedBy>
  <cp:lastPrinted>2009-02-02T23:58:19Z</cp:lastPrinted>
  <dcterms:created xsi:type="dcterms:W3CDTF">2009-02-02T22:24:15Z</dcterms:created>
  <cp:category/>
  <cp:version/>
  <cp:contentType/>
  <cp:contentStatus/>
</cp:coreProperties>
</file>