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20" windowWidth="9690" windowHeight="4980" activeTab="0"/>
  </bookViews>
  <sheets>
    <sheet name="OP-05-IHC" sheetId="1" r:id="rId1"/>
  </sheets>
  <externalReferences>
    <externalReference r:id="rId4"/>
  </externalReferences>
  <definedNames>
    <definedName name="_xlnm.Print_Area" localSheetId="0">'OP-05-IHC'!$A$2:$M$249</definedName>
    <definedName name="Z_2822CB9A_2AF7_438C_9E01_8186178DE3AC_.wvu.PrintArea" localSheetId="0" hidden="1">'OP-05-IHC'!$A$2:$M$249</definedName>
    <definedName name="Z_2822CB9A_2AF7_438C_9E01_8186178DE3AC_.wvu.Rows" localSheetId="0" hidden="1">'OP-05-IHC'!$4:$5,'OP-05-IHC'!$21:$24,'OP-05-IHC'!$244:$248</definedName>
    <definedName name="Z_985BCA7D_BABF_499D_923E_B0EFF885320A_.wvu.PrintArea" localSheetId="0" hidden="1">'OP-05-IHC'!$A$2:$M$249</definedName>
    <definedName name="Z_985BCA7D_BABF_499D_923E_B0EFF885320A_.wvu.Rows" localSheetId="0" hidden="1">'OP-05-IHC'!$4:$5,'OP-05-IHC'!$21:$24,'OP-05-IHC'!$244:$248</definedName>
    <definedName name="Z_A917F085_0777_4752_BE01_111630B321C7_.wvu.PrintArea" localSheetId="0" hidden="1">'OP-05-IHC'!$A$2:$M$249</definedName>
    <definedName name="Z_A917F085_0777_4752_BE01_111630B321C7_.wvu.Rows" localSheetId="0" hidden="1">'OP-05-IHC'!$4:$5,'OP-05-IHC'!$21:$24,'OP-05-IHC'!$146:$146,'OP-05-IHC'!$244:$248</definedName>
    <definedName name="Z_C4605D1E_1375_434F_AC80_6360C934102C_.wvu.PrintArea" localSheetId="0" hidden="1">'OP-05-IHC'!$A$2:$M$249</definedName>
    <definedName name="Z_C4605D1E_1375_434F_AC80_6360C934102C_.wvu.Rows" localSheetId="0" hidden="1">'OP-05-IHC'!$4:$5,'OP-05-IHC'!$21:$24,'OP-05-IHC'!$244:$248</definedName>
    <definedName name="Z_EDCB6F7D_3867_480E_8262_39300C178DAD_.wvu.PrintArea" localSheetId="0" hidden="1">'OP-05-IHC'!$A$2:$M$249</definedName>
    <definedName name="Z_EDCB6F7D_3867_480E_8262_39300C178DAD_.wvu.Rows" localSheetId="0" hidden="1">'OP-05-IHC'!$4:$5,'OP-05-IHC'!$21:$24,'OP-05-IHC'!$244:$248</definedName>
    <definedName name="Z_FEB8A697_EA58_4880_8872_7FB8EF3B3F2E_.wvu.PrintArea" localSheetId="0" hidden="1">'OP-05-IHC'!$A$2:$M$249</definedName>
    <definedName name="Z_FEB8A697_EA58_4880_8872_7FB8EF3B3F2E_.wvu.Rows" localSheetId="0" hidden="1">'OP-05-IHC'!$4:$5,'OP-05-IHC'!$21:$24,'OP-05-IHC'!$244:$248</definedName>
  </definedNames>
  <calcPr fullCalcOnLoad="1"/>
</workbook>
</file>

<file path=xl/sharedStrings.xml><?xml version="1.0" encoding="utf-8"?>
<sst xmlns="http://schemas.openxmlformats.org/spreadsheetml/2006/main" count="291" uniqueCount="184">
  <si>
    <t>Request</t>
  </si>
  <si>
    <t>Estimate</t>
  </si>
  <si>
    <t>Baseline Funding</t>
  </si>
  <si>
    <t>Program  Changes</t>
  </si>
  <si>
    <t>Officer</t>
  </si>
  <si>
    <t>Enlisted</t>
  </si>
  <si>
    <t>Civilian End Strength</t>
  </si>
  <si>
    <t>US Direct Hire</t>
  </si>
  <si>
    <t>Foreign National Direct Hire</t>
  </si>
  <si>
    <t>Total Direct Hire</t>
  </si>
  <si>
    <t>Total Military</t>
  </si>
  <si>
    <t>Foreign National Indirect Hire</t>
  </si>
  <si>
    <t>Total Civilians</t>
  </si>
  <si>
    <t>MEDCENs, Hospitals &amp; Clinics (CONUS)</t>
  </si>
  <si>
    <t>MEDCENs, Hospitals &amp; Clinics (OCONUS)</t>
  </si>
  <si>
    <t>Budget</t>
  </si>
  <si>
    <t>Current</t>
  </si>
  <si>
    <t>Total</t>
  </si>
  <si>
    <t>Appropriation</t>
  </si>
  <si>
    <t>Dental Care Activities - (CONUS)</t>
  </si>
  <si>
    <t>Dental Care Activities - (OCONUS)</t>
  </si>
  <si>
    <t>Change</t>
  </si>
  <si>
    <t>V.  Personnel Summary</t>
  </si>
  <si>
    <t>(Reimbursable Included Above - memo)</t>
  </si>
  <si>
    <t>6.</t>
  </si>
  <si>
    <t>Beneficiaries (000)</t>
  </si>
  <si>
    <t>Users (000)</t>
  </si>
  <si>
    <r>
      <t xml:space="preserve">III.  </t>
    </r>
    <r>
      <rPr>
        <b/>
        <u val="single"/>
        <sz val="12"/>
        <rFont val="Courier New"/>
        <family val="3"/>
      </rPr>
      <t>Financial Summary (O&amp;M $ in thousands)</t>
    </r>
    <r>
      <rPr>
        <b/>
        <sz val="12"/>
        <rFont val="Courier New"/>
        <family val="3"/>
      </rPr>
      <t xml:space="preserve">: </t>
    </r>
  </si>
  <si>
    <r>
      <t xml:space="preserve">A.  </t>
    </r>
    <r>
      <rPr>
        <b/>
        <u val="single"/>
        <sz val="12"/>
        <rFont val="Courier New"/>
        <family val="3"/>
      </rPr>
      <t>Sub-Activity Group</t>
    </r>
  </si>
  <si>
    <r>
      <t xml:space="preserve">B.  </t>
    </r>
    <r>
      <rPr>
        <b/>
        <u val="single"/>
        <sz val="12"/>
        <rFont val="Courier New"/>
        <family val="3"/>
      </rPr>
      <t>Reconciliation Summary</t>
    </r>
    <r>
      <rPr>
        <b/>
        <sz val="12"/>
        <rFont val="Courier New"/>
        <family val="3"/>
      </rPr>
      <t>:</t>
    </r>
  </si>
  <si>
    <t>Current Estimate</t>
  </si>
  <si>
    <t>Population by Service Obligation - World Wide</t>
  </si>
  <si>
    <t>Catchment Area</t>
  </si>
  <si>
    <t>Air Force</t>
  </si>
  <si>
    <t>Army</t>
  </si>
  <si>
    <t>Navy</t>
  </si>
  <si>
    <t>Subtotal</t>
  </si>
  <si>
    <t>Non-Catchment Area</t>
  </si>
  <si>
    <t>Other</t>
  </si>
  <si>
    <t>DHP Total</t>
  </si>
  <si>
    <t>Pharmaceuticals, In-House (CONUS)</t>
  </si>
  <si>
    <t>Pharmaceuticals, In-House (OCONUS)</t>
  </si>
  <si>
    <t>Active Military End Strength (Includes Air Force combat support)</t>
  </si>
  <si>
    <t>Active Military Average Strength (Includes Air Force combat support)</t>
  </si>
  <si>
    <t>FY 2003</t>
  </si>
  <si>
    <t>DHP Requirements ($000)</t>
  </si>
  <si>
    <r>
      <t>Dental Care -</t>
    </r>
    <r>
      <rPr>
        <sz val="12"/>
        <rFont val="Courier New"/>
        <family val="3"/>
      </rPr>
      <t xml:space="preserve"> Resources specifically identifiable and measurable to the provision of dental care and services in CONUS and OCONUS to authorized personnel through the operation of hospital departments of dentistry and installation dental clinics, and the operation of Regional Dental Activities.</t>
    </r>
  </si>
  <si>
    <r>
      <t xml:space="preserve">Pharmaceuticals - </t>
    </r>
    <r>
      <rPr>
        <sz val="12"/>
        <rFont val="Courier New"/>
        <family val="3"/>
      </rPr>
      <t>Pharmaceuticals specifically identified and measurable to the provision of Pharmacy Services in DoD owned and operated CONUS and OCONUS facilities.</t>
    </r>
  </si>
  <si>
    <t>O&amp;M ($ 000)</t>
  </si>
  <si>
    <t>Military End Strength</t>
  </si>
  <si>
    <t>FY2006</t>
  </si>
  <si>
    <t>FY2007</t>
  </si>
  <si>
    <t>FY2008</t>
  </si>
  <si>
    <t>FY2009</t>
  </si>
  <si>
    <t>Civilian FTEs</t>
  </si>
  <si>
    <t>Functional Transfers</t>
  </si>
  <si>
    <t>Adjustments to Meet Congressional Intent</t>
  </si>
  <si>
    <t>Congressional Adjustments (Distributed)</t>
  </si>
  <si>
    <t>Congressional Adjustments (Undistributed)</t>
  </si>
  <si>
    <t>Congressional Adjustments (General Provisions)</t>
  </si>
  <si>
    <t>Subtotal Appropriated Amount</t>
  </si>
  <si>
    <t>Subtotal Baseline Funding</t>
  </si>
  <si>
    <r>
      <t xml:space="preserve">I.  </t>
    </r>
    <r>
      <rPr>
        <b/>
        <u val="single"/>
        <sz val="12"/>
        <rFont val="Courier New"/>
        <family val="3"/>
      </rPr>
      <t>Description of Operations Financed</t>
    </r>
    <r>
      <rPr>
        <b/>
        <sz val="12"/>
        <rFont val="Courier New"/>
        <family val="3"/>
      </rPr>
      <t>:</t>
    </r>
    <r>
      <rPr>
        <sz val="12"/>
        <rFont val="Courier New"/>
        <family val="3"/>
      </rPr>
      <t xml:space="preserve">  This Sub-Activity Group provides for the delivery of patient care in the Continental United States (CONUS) and Outside the Continental United States (OCONUS).  This program includes the following: </t>
    </r>
  </si>
  <si>
    <r>
      <t xml:space="preserve">II.  </t>
    </r>
    <r>
      <rPr>
        <b/>
        <u val="single"/>
        <sz val="12"/>
        <rFont val="Courier New"/>
        <family val="3"/>
      </rPr>
      <t>Force Structure Summary</t>
    </r>
    <r>
      <rPr>
        <b/>
        <sz val="12"/>
        <rFont val="Courier New"/>
        <family val="3"/>
      </rPr>
      <t xml:space="preserve">: </t>
    </r>
    <r>
      <rPr>
        <sz val="12"/>
        <rFont val="Courier New"/>
        <family val="3"/>
      </rPr>
      <t xml:space="preserve"> Defense Medical Centers/Hospitals/Clinics represent the costs of providing medical care in DoD-owned and operated medical centers, station hospitals, medical clinics, and subordinate aid stations which are staffed and equipped to provide the full range of inpatient and ambulatory health care services.  These services include medical center laboratories, alcohol treatment facilities, clinical investigation activities, on-the-job training/education programs conducted at these facilities and federal sharing agreements.  This budget sub-activity group excludes operation of management headquarters for TRICARE Lead Agents, dental activities, deployable medical units and other health care resources devoted exclusively to teaching. Dental Care Activities represent the costs of providing dental services through operation of hospital departments of dentistry, installation dental clinics, and Regional Dental Activities (laboratories).  This budget sub-activity group excludes provision of dental services by units organic to Operating Forces units and deployable dental units operating in an active combat zone.</t>
    </r>
  </si>
  <si>
    <t>VI.  Outyear Impact Summary</t>
  </si>
  <si>
    <t>1.</t>
  </si>
  <si>
    <t>2.</t>
  </si>
  <si>
    <t>3.</t>
  </si>
  <si>
    <t>4.</t>
  </si>
  <si>
    <t>5.</t>
  </si>
  <si>
    <t>Totals</t>
  </si>
  <si>
    <r>
      <t xml:space="preserve">C.  </t>
    </r>
    <r>
      <rPr>
        <b/>
        <u val="single"/>
        <sz val="12"/>
        <rFont val="Courier New"/>
        <family val="3"/>
      </rPr>
      <t>Reconciliation of Increases and Decreases</t>
    </r>
  </si>
  <si>
    <t>FY 2004</t>
  </si>
  <si>
    <t>FY 2005</t>
  </si>
  <si>
    <r>
      <t xml:space="preserve">C.  </t>
    </r>
    <r>
      <rPr>
        <b/>
        <u val="single"/>
        <sz val="12"/>
        <rFont val="Courier New"/>
        <family val="3"/>
      </rPr>
      <t>Reconciliation of Increases and Decreases (continued)</t>
    </r>
  </si>
  <si>
    <t>7.</t>
  </si>
  <si>
    <t>Alaska Federal Health Care Network</t>
  </si>
  <si>
    <t>Amputee Care Center of Excellence at Walter Reed</t>
  </si>
  <si>
    <t>Madigan Army Medical Trauma Center</t>
  </si>
  <si>
    <t>Pacific Island Health Care Referral Program</t>
  </si>
  <si>
    <t>Congressional Adjustments</t>
  </si>
  <si>
    <t>Fact-of-Life Changes</t>
  </si>
  <si>
    <t>n/a</t>
  </si>
  <si>
    <t>Increases</t>
  </si>
  <si>
    <t xml:space="preserve">3.  </t>
  </si>
  <si>
    <t>Decreases</t>
  </si>
  <si>
    <t>Transfers In</t>
  </si>
  <si>
    <t xml:space="preserve"> Program Decreases</t>
  </si>
  <si>
    <t>Price Change</t>
  </si>
  <si>
    <t>Program Increases</t>
  </si>
  <si>
    <t xml:space="preserve"> Functional Transfers</t>
  </si>
  <si>
    <t>Technical Adjustments</t>
  </si>
  <si>
    <t>Distributed Adjustments</t>
  </si>
  <si>
    <t>Undistributed Adjustments</t>
  </si>
  <si>
    <t>General Provisions</t>
  </si>
  <si>
    <t xml:space="preserve"> </t>
  </si>
  <si>
    <r>
      <t xml:space="preserve">IV.  </t>
    </r>
    <r>
      <rPr>
        <b/>
        <u val="single"/>
        <sz val="12"/>
        <rFont val="Courier New"/>
        <family val="3"/>
      </rPr>
      <t>Performance Criteria and Evaluation Summary</t>
    </r>
    <r>
      <rPr>
        <b/>
        <sz val="12"/>
        <rFont val="Courier New"/>
        <family val="3"/>
      </rPr>
      <t xml:space="preserve">:  </t>
    </r>
  </si>
  <si>
    <t>Transfers Out</t>
  </si>
  <si>
    <t>Average Eligible Population</t>
  </si>
  <si>
    <t>Amount</t>
  </si>
  <si>
    <r>
      <t>(</t>
    </r>
    <r>
      <rPr>
        <u val="single"/>
        <sz val="12"/>
        <rFont val="Courier New"/>
        <family val="3"/>
      </rPr>
      <t>$ in Thousands</t>
    </r>
    <r>
      <rPr>
        <sz val="12"/>
        <rFont val="Courier New"/>
        <family val="3"/>
      </rPr>
      <t>)</t>
    </r>
  </si>
  <si>
    <t>FY 2004/2005</t>
  </si>
  <si>
    <t>Total Eligible Population</t>
  </si>
  <si>
    <t>Change*</t>
  </si>
  <si>
    <t>Actual</t>
  </si>
  <si>
    <t>FY 2004/2004</t>
  </si>
  <si>
    <t>FY 2004 President's Budget Request</t>
  </si>
  <si>
    <t>FY 2004 Appropriated Amount</t>
  </si>
  <si>
    <t>One-Time FY 2005 Costs</t>
  </si>
  <si>
    <t>Program Growth in FY 2005</t>
  </si>
  <si>
    <t>One-time FY 2004 Costs</t>
  </si>
  <si>
    <t>FY 2005 Budget Request</t>
  </si>
  <si>
    <t>Golden Hour Program</t>
  </si>
  <si>
    <t>Colon Cancer Program</t>
  </si>
  <si>
    <t>Remove Southwest Asia Contingency Operations</t>
  </si>
  <si>
    <t>Transfers funding for responsibility of operations for the Fleet Medical and Dental Clinic, Diego Garcia from Navy.</t>
  </si>
  <si>
    <t>Increased cost estimates for overseas purchases.</t>
  </si>
  <si>
    <t>* Decrease represents a statistical leveling during forecast period.  MCFAS Version 3.01 forecasted Guardsmen/Reservist</t>
  </si>
  <si>
    <t xml:space="preserve">and their dependents for a base year (2002) plus Fiscal Years 2003 and 2004.  Fiscal Years 2005 and 2006 are </t>
  </si>
  <si>
    <t>Realigns civilian personnel funding to support the Air Force Surgeon General's Long View Resourcing Strategy to optimize the allocation of resources in order to attain the highest state of readiness and maintain clinical proficiency, while managing the overall cost of providing health care in a defined geographic area. </t>
  </si>
  <si>
    <t xml:space="preserve">Realigns funding from In-House Care to Education and Training for additional critical care and trauma training of MOS 91WM6 personnel and replaces contract LPNs throughout the regions. </t>
  </si>
  <si>
    <t>Program Decreases in FY 2005</t>
  </si>
  <si>
    <t>Note:  The data are derived from the Managed Care Forecasting and Analysis System version 3.01 FY 2002.0.</t>
  </si>
  <si>
    <t xml:space="preserve">forecasted at historical trends.  </t>
  </si>
  <si>
    <t>In-House Care</t>
  </si>
  <si>
    <t>a.</t>
  </si>
  <si>
    <t>b.</t>
  </si>
  <si>
    <t>c.</t>
  </si>
  <si>
    <t>d.</t>
  </si>
  <si>
    <t>Emergency Supplemental</t>
  </si>
  <si>
    <t>a.  Emergency Supplemental Funding Carryover</t>
  </si>
  <si>
    <t>b.  FY 2004 Emergency Supplemental Appropriations Act (P.L. 108-106)</t>
  </si>
  <si>
    <t>1.)</t>
  </si>
  <si>
    <t>2.)</t>
  </si>
  <si>
    <t>a.)</t>
  </si>
  <si>
    <t>b.)</t>
  </si>
  <si>
    <t>c.  Emergent Requirements</t>
  </si>
  <si>
    <t>a.)  One-Time Costs</t>
  </si>
  <si>
    <t>b.)  Program Growth</t>
  </si>
  <si>
    <t>Program Reduction</t>
  </si>
  <si>
    <t>b.)  Program Decreases</t>
  </si>
  <si>
    <t>Reprogrammings (Requiring 1415 Actions)</t>
  </si>
  <si>
    <t>Revised FY 2004 Estimate</t>
  </si>
  <si>
    <t>8.</t>
  </si>
  <si>
    <t>Annualization of New FY 2004 Program</t>
  </si>
  <si>
    <t>3.)</t>
  </si>
  <si>
    <t>Reverses FY 2004 one-time Congressional increases</t>
  </si>
  <si>
    <t>a.)  Alaska Federal Health Care Network</t>
  </si>
  <si>
    <t>b.)  Amputee Care Center of Excellence at Walter Reed</t>
  </si>
  <si>
    <t>d.)  Madigan Army Medical Trauma Center</t>
  </si>
  <si>
    <t>e.)  Pacific Island Health Care Referral Program</t>
  </si>
  <si>
    <t>f.)  Colon Cancer Program</t>
  </si>
  <si>
    <t>4.)</t>
  </si>
  <si>
    <t>6.)</t>
  </si>
  <si>
    <t>7.)</t>
  </si>
  <si>
    <t>Revised Current Estimate</t>
  </si>
  <si>
    <t>Realigns funding from Consolidated Health Support to In-House Care to reflect a decrease in projections for non-prior service and prior service accessions medical examinations and the corresponding decrease in follow-up medical inspections.</t>
  </si>
  <si>
    <t>c.)  Golden Hour Program</t>
  </si>
  <si>
    <t>g.)  FY 2004 Emergency Supplemental Appropriations Act (P.L. 108-106)</t>
  </si>
  <si>
    <t>8.)</t>
  </si>
  <si>
    <t>9.)</t>
  </si>
  <si>
    <t>Growth of the Hepatitis B program.</t>
  </si>
  <si>
    <t xml:space="preserve">Projection for the In-House Care BAG in FY 2004 is approximately $903.215 million and in FY 2005 approximately </t>
  </si>
  <si>
    <t>$973.384 million to pay for direct care requirements.</t>
  </si>
  <si>
    <t>for the Global War on Terrorism.</t>
  </si>
  <si>
    <t xml:space="preserve">The FY 2004 Current Estimate includes $217.910 million of funding from the FY 2004 Emergency Supplemental </t>
  </si>
  <si>
    <t xml:space="preserve">Funding represents growth in the pharmacy program above inflation due to the following factors:  (a) increased beneficiary utilization, (b) using most costly medications in the same or similar therapeutic class, and (c) the entry of new medications into the market place. </t>
  </si>
  <si>
    <t>Funding represents the purchase of equipment for installation in the new Okinawa health care facility.</t>
  </si>
  <si>
    <t>Reflects an adjustment in the previous estimates for civilian pay raises to the 1.5% currently approved FY 2005 rate.</t>
  </si>
  <si>
    <t>Refocuses optimization and Advances in Medical Practices resources to support critical Military Treatment Facility resource sharing requirements.</t>
  </si>
  <si>
    <t xml:space="preserve">Transfer of resources from the Army military personnel appropriation to fund civilian and contract personnel to backfill resources sent to the U.S. Army Forces Command (FORSCOM) in order to stand up the Area Medical Laboratory (AML). </t>
  </si>
  <si>
    <t>Realigns equipment and non-patient travel resources to support higher priority mandatory patient care requirements.</t>
  </si>
  <si>
    <t>Increases investment in equipment replacement and non-patient travel programs.</t>
  </si>
  <si>
    <t>Funding represents the conversion of military personnel to other staffing alternatives as part of the Department's "Relieving Stress on the Force" initiative.</t>
  </si>
  <si>
    <t>Realigns funding to reflect proper budget activity group specific program execution.</t>
  </si>
  <si>
    <t>Represents funding to support increase in non-clinical contractor provided support staff at Military Treatment Facilities.</t>
  </si>
  <si>
    <t xml:space="preserve">Represents funding for the Military Treatment Facilities to augment their staffs by entering into agreements with local health care providers in support of the new TRICARE contracts. </t>
  </si>
  <si>
    <t>The FY 2003 actuals include $197.705 million in supplemental funding for the Global War on Terrorism.</t>
  </si>
  <si>
    <t xml:space="preserve">NOTE: From the DoD Medicare Eligible Retiree Health Care Fund, the In-House Care BAG received $838.119 million in FY 2003.  </t>
  </si>
  <si>
    <t>Realigns funding from procurement to O&amp;M for proper execution due to the expense/investment threshold (P.L. 108-7, Section 106).</t>
  </si>
  <si>
    <r>
      <t>Care in Defense Medical Centers, Station Hospitals and Medical Clinics</t>
    </r>
    <r>
      <rPr>
        <sz val="12"/>
        <rFont val="Courier New"/>
        <family val="3"/>
      </rPr>
      <t xml:space="preserve"> - Resources devoted to care in DoD-owned and operated CONUS and OCONUS facilities which are staffed and equipped to provide inpatient care for both surgical and non-surgical conditions and/or outpatient care for Military Health Service beneficiaries.</t>
    </r>
  </si>
  <si>
    <t>Reflects increased health care and readiness requirements to support the</t>
  </si>
  <si>
    <t>Global War on Terrorism.</t>
  </si>
  <si>
    <t xml:space="preserve">Recognizes savings for supplies purchased from the U.S. Air Force that results from a change in the wholesale and retail rates.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</si>
</sst>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0.0"/>
    <numFmt numFmtId="168" formatCode="#,##0.0"/>
  </numFmts>
  <fonts count="14">
    <font>
      <sz val="10"/>
      <name val="Arial"/>
      <family val="0"/>
    </font>
    <font>
      <sz val="12"/>
      <name val="Courier New"/>
      <family val="3"/>
    </font>
    <font>
      <b/>
      <sz val="12"/>
      <name val="Courier New"/>
      <family val="3"/>
    </font>
    <font>
      <b/>
      <u val="single"/>
      <sz val="12"/>
      <name val="Courier New"/>
      <family val="3"/>
    </font>
    <font>
      <u val="single"/>
      <sz val="12"/>
      <name val="Courier New"/>
      <family val="3"/>
    </font>
    <font>
      <u val="singleAccounting"/>
      <sz val="12"/>
      <name val="Courier New"/>
      <family val="3"/>
    </font>
    <font>
      <sz val="12"/>
      <name val="Courier"/>
      <family val="3"/>
    </font>
    <font>
      <b/>
      <u val="singleAccounting"/>
      <sz val="12"/>
      <name val="Courier New"/>
      <family val="3"/>
    </font>
    <font>
      <u val="single"/>
      <sz val="10"/>
      <color indexed="12"/>
      <name val="Arial"/>
      <family val="0"/>
    </font>
    <font>
      <u val="single"/>
      <sz val="10"/>
      <color indexed="36"/>
      <name val="Arial"/>
      <family val="0"/>
    </font>
    <font>
      <sz val="12"/>
      <name val="Times New Roman"/>
      <family val="1"/>
    </font>
    <font>
      <sz val="12"/>
      <name val="Arial"/>
      <family val="0"/>
    </font>
    <font>
      <i/>
      <sz val="12"/>
      <name val="Courier New"/>
      <family val="3"/>
    </font>
    <font>
      <i/>
      <sz val="10"/>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29">
    <xf numFmtId="0" fontId="0" fillId="0" borderId="0" xfId="0" applyAlignment="1">
      <alignment/>
    </xf>
    <xf numFmtId="0" fontId="1" fillId="0" borderId="0" xfId="0" applyFont="1" applyAlignment="1" applyProtection="1">
      <alignment vertical="top"/>
      <protection locked="0"/>
    </xf>
    <xf numFmtId="0" fontId="2" fillId="0" borderId="0" xfId="0" applyFont="1" applyAlignment="1" applyProtection="1">
      <alignment vertical="top"/>
      <protection locked="0"/>
    </xf>
    <xf numFmtId="0" fontId="1" fillId="0" borderId="0" xfId="0" applyFont="1" applyAlignment="1" applyProtection="1">
      <alignment vertical="top" wrapText="1"/>
      <protection locked="0"/>
    </xf>
    <xf numFmtId="0" fontId="2" fillId="0" borderId="0" xfId="0" applyFont="1" applyAlignment="1" applyProtection="1">
      <alignment horizontal="left" vertical="top" wrapText="1"/>
      <protection locked="0"/>
    </xf>
    <xf numFmtId="0" fontId="1" fillId="0" borderId="0" xfId="0" applyFont="1" applyAlignment="1">
      <alignment vertical="top"/>
    </xf>
    <xf numFmtId="3" fontId="1" fillId="0" borderId="0" xfId="0" applyNumberFormat="1" applyFont="1" applyAlignment="1">
      <alignment vertical="top"/>
    </xf>
    <xf numFmtId="37" fontId="1" fillId="0" borderId="0" xfId="15" applyNumberFormat="1" applyFont="1" applyAlignment="1">
      <alignment vertical="top"/>
    </xf>
    <xf numFmtId="0" fontId="2" fillId="0" borderId="1" xfId="0" applyFont="1" applyBorder="1" applyAlignment="1" applyProtection="1">
      <alignment horizontal="centerContinuous" vertical="top"/>
      <protection locked="0"/>
    </xf>
    <xf numFmtId="0" fontId="3" fillId="0" borderId="1" xfId="0" applyFont="1" applyBorder="1" applyAlignment="1" applyProtection="1">
      <alignment horizontal="centerContinuous" vertical="top"/>
      <protection locked="0"/>
    </xf>
    <xf numFmtId="3" fontId="2" fillId="0" borderId="0" xfId="0" applyNumberFormat="1" applyFont="1" applyAlignment="1">
      <alignment vertical="top"/>
    </xf>
    <xf numFmtId="0" fontId="2" fillId="0" borderId="0" xfId="0" applyFont="1" applyAlignment="1">
      <alignment vertical="top"/>
    </xf>
    <xf numFmtId="37" fontId="2" fillId="0" borderId="0" xfId="15" applyNumberFormat="1" applyFont="1" applyAlignment="1">
      <alignment vertical="top"/>
    </xf>
    <xf numFmtId="0" fontId="4" fillId="0" borderId="0" xfId="0" applyFont="1" applyAlignment="1">
      <alignment vertical="top"/>
    </xf>
    <xf numFmtId="3" fontId="1" fillId="0" borderId="0" xfId="0" applyNumberFormat="1" applyFont="1" applyAlignment="1">
      <alignment horizontal="right" vertical="top"/>
    </xf>
    <xf numFmtId="49" fontId="1" fillId="0" borderId="0" xfId="0" applyNumberFormat="1" applyFont="1" applyAlignment="1" applyProtection="1" quotePrefix="1">
      <alignment horizontal="left" vertical="top"/>
      <protection locked="0"/>
    </xf>
    <xf numFmtId="0" fontId="1" fillId="0" borderId="0" xfId="0" applyFont="1" applyAlignment="1">
      <alignment horizontal="left" vertical="top"/>
    </xf>
    <xf numFmtId="0" fontId="0" fillId="0" borderId="0" xfId="0" applyAlignment="1">
      <alignment vertical="top" wrapText="1"/>
    </xf>
    <xf numFmtId="0" fontId="0" fillId="0" borderId="0" xfId="0" applyAlignment="1">
      <alignment vertical="top"/>
    </xf>
    <xf numFmtId="49" fontId="1" fillId="0" borderId="0" xfId="0" applyNumberFormat="1" applyFont="1" applyAlignment="1" applyProtection="1">
      <alignment horizontal="left" vertical="top"/>
      <protection locked="0"/>
    </xf>
    <xf numFmtId="3" fontId="1" fillId="0" borderId="0" xfId="15" applyNumberFormat="1" applyFont="1" applyAlignment="1" applyProtection="1">
      <alignment horizontal="right" vertical="top"/>
      <protection locked="0"/>
    </xf>
    <xf numFmtId="3" fontId="1" fillId="0" borderId="0" xfId="0" applyNumberFormat="1" applyFont="1" applyAlignment="1" applyProtection="1">
      <alignment horizontal="right" vertical="top"/>
      <protection locked="0"/>
    </xf>
    <xf numFmtId="0" fontId="1" fillId="0" borderId="0" xfId="0" applyFont="1" applyAlignment="1" applyProtection="1">
      <alignment horizontal="left" vertical="top"/>
      <protection locked="0"/>
    </xf>
    <xf numFmtId="3" fontId="2" fillId="0" borderId="0" xfId="0" applyNumberFormat="1" applyFont="1" applyAlignment="1" applyProtection="1">
      <alignment vertical="top"/>
      <protection locked="0"/>
    </xf>
    <xf numFmtId="3" fontId="3" fillId="0" borderId="0" xfId="0" applyNumberFormat="1" applyFont="1" applyAlignment="1" applyProtection="1">
      <alignment horizontal="center" vertical="top"/>
      <protection locked="0"/>
    </xf>
    <xf numFmtId="0" fontId="2" fillId="0" borderId="0" xfId="0" applyFont="1" applyAlignment="1" applyProtection="1">
      <alignment horizontal="center" vertical="top"/>
      <protection locked="0"/>
    </xf>
    <xf numFmtId="0" fontId="3" fillId="0" borderId="0" xfId="0" applyFont="1" applyAlignment="1" applyProtection="1">
      <alignment horizontal="center" vertical="top"/>
      <protection locked="0"/>
    </xf>
    <xf numFmtId="0" fontId="1" fillId="0" borderId="0" xfId="0" applyFont="1" applyAlignment="1" applyProtection="1" quotePrefix="1">
      <alignment vertical="top"/>
      <protection locked="0"/>
    </xf>
    <xf numFmtId="3" fontId="1" fillId="0" borderId="0" xfId="0" applyNumberFormat="1" applyFont="1" applyAlignment="1" applyProtection="1">
      <alignment vertical="top"/>
      <protection locked="0"/>
    </xf>
    <xf numFmtId="3" fontId="1" fillId="0" borderId="0" xfId="15" applyNumberFormat="1" applyFont="1" applyAlignment="1" applyProtection="1">
      <alignment vertical="top"/>
      <protection/>
    </xf>
    <xf numFmtId="3" fontId="6" fillId="0" borderId="0" xfId="21" applyNumberFormat="1" applyFont="1" applyAlignment="1">
      <alignment vertical="top"/>
      <protection/>
    </xf>
    <xf numFmtId="3" fontId="4" fillId="0" borderId="0" xfId="15" applyNumberFormat="1" applyFont="1" applyAlignment="1" applyProtection="1">
      <alignment vertical="top"/>
      <protection/>
    </xf>
    <xf numFmtId="3" fontId="2" fillId="0" borderId="0" xfId="15" applyNumberFormat="1" applyFont="1" applyAlignment="1" applyProtection="1">
      <alignment vertical="top"/>
      <protection/>
    </xf>
    <xf numFmtId="3" fontId="2" fillId="0" borderId="0" xfId="0" applyNumberFormat="1" applyFont="1" applyAlignment="1" applyProtection="1">
      <alignment horizontal="center" vertical="top"/>
      <protection locked="0"/>
    </xf>
    <xf numFmtId="3" fontId="2" fillId="0" borderId="0" xfId="0" applyNumberFormat="1" applyFont="1" applyFill="1" applyAlignment="1" applyProtection="1">
      <alignment vertical="top"/>
      <protection locked="0"/>
    </xf>
    <xf numFmtId="3" fontId="1" fillId="0" borderId="0" xfId="0" applyNumberFormat="1" applyFont="1" applyFill="1" applyAlignment="1" applyProtection="1">
      <alignment vertical="top"/>
      <protection locked="0"/>
    </xf>
    <xf numFmtId="3" fontId="1" fillId="0" borderId="0" xfId="0" applyNumberFormat="1" applyFont="1" applyFill="1" applyAlignment="1" applyProtection="1">
      <alignment horizontal="right" vertical="top"/>
      <protection locked="0"/>
    </xf>
    <xf numFmtId="3" fontId="5" fillId="0" borderId="0" xfId="15" applyNumberFormat="1" applyFont="1" applyFill="1" applyAlignment="1" applyProtection="1">
      <alignment vertical="top"/>
      <protection locked="0"/>
    </xf>
    <xf numFmtId="0" fontId="2" fillId="0" borderId="0" xfId="0" applyFont="1" applyAlignment="1" applyProtection="1">
      <alignment horizontal="left" vertical="top"/>
      <protection locked="0"/>
    </xf>
    <xf numFmtId="0" fontId="1" fillId="0" borderId="0" xfId="0" applyFont="1" applyAlignment="1" applyProtection="1">
      <alignment horizontal="center" vertical="top"/>
      <protection locked="0"/>
    </xf>
    <xf numFmtId="3" fontId="2" fillId="0" borderId="0" xfId="0" applyNumberFormat="1" applyFont="1" applyAlignment="1" applyProtection="1">
      <alignment horizontal="right" vertical="top"/>
      <protection locked="0"/>
    </xf>
    <xf numFmtId="0" fontId="1" fillId="0" borderId="0" xfId="0" applyFont="1" applyAlignment="1" applyProtection="1" quotePrefix="1">
      <alignment horizontal="left" vertical="top"/>
      <protection locked="0"/>
    </xf>
    <xf numFmtId="3" fontId="1" fillId="0" borderId="0" xfId="0" applyNumberFormat="1" applyFont="1" applyAlignment="1" quotePrefix="1">
      <alignment horizontal="left" vertical="top"/>
    </xf>
    <xf numFmtId="0" fontId="10" fillId="0" borderId="0" xfId="0" applyFont="1" applyAlignment="1" applyProtection="1">
      <alignment vertical="top"/>
      <protection locked="0"/>
    </xf>
    <xf numFmtId="3" fontId="1" fillId="0" borderId="0" xfId="0" applyNumberFormat="1" applyFont="1" applyAlignment="1">
      <alignment horizontal="left" vertical="top"/>
    </xf>
    <xf numFmtId="3" fontId="1" fillId="0" borderId="0" xfId="0" applyNumberFormat="1" applyFont="1" applyBorder="1" applyAlignment="1">
      <alignment horizontal="left" vertical="top"/>
    </xf>
    <xf numFmtId="49" fontId="1" fillId="0" borderId="0" xfId="0" applyNumberFormat="1" applyFont="1" applyAlignment="1" applyProtection="1">
      <alignment vertical="top"/>
      <protection locked="0"/>
    </xf>
    <xf numFmtId="0" fontId="1" fillId="0" borderId="0" xfId="0" applyFont="1" applyAlignment="1" applyProtection="1">
      <alignment horizontal="right" vertical="top"/>
      <protection locked="0"/>
    </xf>
    <xf numFmtId="3" fontId="2" fillId="0" borderId="0" xfId="15" applyNumberFormat="1" applyFont="1" applyAlignment="1" applyProtection="1">
      <alignment horizontal="right" vertical="top"/>
      <protection locked="0"/>
    </xf>
    <xf numFmtId="0" fontId="2" fillId="0" borderId="0" xfId="0" applyFont="1" applyAlignment="1" applyProtection="1">
      <alignment horizontal="right" vertical="top"/>
      <protection locked="0"/>
    </xf>
    <xf numFmtId="49" fontId="2" fillId="0" borderId="0" xfId="0" applyNumberFormat="1" applyFont="1" applyAlignment="1" applyProtection="1">
      <alignment horizontal="left" vertical="top"/>
      <protection locked="0"/>
    </xf>
    <xf numFmtId="0" fontId="3" fillId="0" borderId="0" xfId="0" applyFont="1" applyAlignment="1" applyProtection="1">
      <alignment horizontal="right" vertical="top"/>
      <protection locked="0"/>
    </xf>
    <xf numFmtId="3" fontId="1" fillId="0" borderId="0" xfId="0" applyNumberFormat="1" applyFont="1" applyAlignment="1" applyProtection="1">
      <alignment horizontal="center" vertical="top"/>
      <protection locked="0"/>
    </xf>
    <xf numFmtId="0" fontId="11" fillId="0" borderId="0" xfId="0" applyFont="1" applyAlignment="1">
      <alignment vertical="top"/>
    </xf>
    <xf numFmtId="49" fontId="1" fillId="0" borderId="0" xfId="0" applyNumberFormat="1" applyFont="1" applyAlignment="1" applyProtection="1">
      <alignment horizontal="right" vertical="top"/>
      <protection locked="0"/>
    </xf>
    <xf numFmtId="0" fontId="1" fillId="0" borderId="0" xfId="0" applyFont="1" applyAlignment="1" applyProtection="1" quotePrefix="1">
      <alignment vertical="top" wrapText="1"/>
      <protection locked="0"/>
    </xf>
    <xf numFmtId="0" fontId="1" fillId="0" borderId="0" xfId="0" applyFont="1" applyAlignment="1">
      <alignment horizontal="center" vertical="top"/>
    </xf>
    <xf numFmtId="3" fontId="1" fillId="0" borderId="0" xfId="0" applyNumberFormat="1" applyFont="1" applyAlignment="1">
      <alignment horizontal="center" vertical="top"/>
    </xf>
    <xf numFmtId="0" fontId="2" fillId="0" borderId="0" xfId="0" applyFont="1" applyAlignment="1">
      <alignment horizontal="center" vertical="top"/>
    </xf>
    <xf numFmtId="165" fontId="4" fillId="0" borderId="0" xfId="15" applyNumberFormat="1" applyFont="1" applyAlignment="1">
      <alignment horizontal="right" vertical="top"/>
    </xf>
    <xf numFmtId="165" fontId="7" fillId="0" borderId="0" xfId="15" applyNumberFormat="1" applyFont="1" applyAlignment="1">
      <alignment horizontal="right" vertical="top"/>
    </xf>
    <xf numFmtId="0" fontId="3" fillId="0" borderId="0" xfId="0" applyFont="1" applyAlignment="1">
      <alignment horizontal="center" vertical="top"/>
    </xf>
    <xf numFmtId="0" fontId="3" fillId="0" borderId="0" xfId="0" applyFont="1" applyAlignment="1" applyProtection="1">
      <alignment vertical="top"/>
      <protection locked="0"/>
    </xf>
    <xf numFmtId="165" fontId="1" fillId="0" borderId="0" xfId="15" applyNumberFormat="1" applyFont="1" applyAlignment="1">
      <alignment horizontal="right" vertical="top"/>
    </xf>
    <xf numFmtId="165" fontId="1" fillId="0" borderId="0" xfId="15" applyNumberFormat="1" applyFont="1" applyAlignment="1">
      <alignment horizontal="left" vertical="top"/>
    </xf>
    <xf numFmtId="3" fontId="1" fillId="0" borderId="0" xfId="15" applyNumberFormat="1" applyFont="1" applyAlignment="1">
      <alignment horizontal="right" vertical="top"/>
    </xf>
    <xf numFmtId="3" fontId="1" fillId="0" borderId="0" xfId="15" applyNumberFormat="1" applyFont="1" applyBorder="1" applyAlignment="1">
      <alignment horizontal="right" vertical="top"/>
    </xf>
    <xf numFmtId="3" fontId="1" fillId="0" borderId="0" xfId="15" applyNumberFormat="1" applyFont="1" applyBorder="1" applyAlignment="1" applyProtection="1">
      <alignment vertical="top"/>
      <protection locked="0"/>
    </xf>
    <xf numFmtId="3" fontId="5" fillId="0" borderId="0" xfId="15" applyNumberFormat="1" applyFont="1" applyAlignment="1">
      <alignment horizontal="right" vertical="top"/>
    </xf>
    <xf numFmtId="3" fontId="5" fillId="0" borderId="0" xfId="15" applyNumberFormat="1" applyFont="1" applyAlignment="1" applyProtection="1">
      <alignment vertical="top"/>
      <protection locked="0"/>
    </xf>
    <xf numFmtId="3" fontId="4" fillId="0" borderId="0" xfId="15" applyNumberFormat="1" applyFont="1" applyAlignment="1">
      <alignment horizontal="right" vertical="top"/>
    </xf>
    <xf numFmtId="3" fontId="1" fillId="0" borderId="0" xfId="15" applyNumberFormat="1" applyFont="1" applyAlignment="1" applyProtection="1">
      <alignment vertical="top"/>
      <protection locked="0"/>
    </xf>
    <xf numFmtId="49" fontId="1" fillId="0" borderId="0" xfId="0" applyNumberFormat="1" applyFont="1" applyAlignment="1">
      <alignment vertical="top"/>
    </xf>
    <xf numFmtId="0" fontId="3" fillId="0" borderId="0" xfId="0" applyFont="1" applyAlignment="1">
      <alignment horizontal="right" vertical="top"/>
    </xf>
    <xf numFmtId="0" fontId="4" fillId="0" borderId="0" xfId="0" applyFont="1" applyAlignment="1" applyProtection="1">
      <alignment vertical="top"/>
      <protection locked="0"/>
    </xf>
    <xf numFmtId="3" fontId="4" fillId="0" borderId="0" xfId="0" applyNumberFormat="1" applyFont="1" applyAlignment="1" applyProtection="1">
      <alignment vertical="top"/>
      <protection locked="0"/>
    </xf>
    <xf numFmtId="3" fontId="4" fillId="0" borderId="0" xfId="15" applyNumberFormat="1" applyFont="1" applyAlignment="1" applyProtection="1">
      <alignment vertical="top"/>
      <protection locked="0"/>
    </xf>
    <xf numFmtId="3" fontId="3" fillId="0" borderId="0" xfId="0" applyNumberFormat="1" applyFont="1" applyAlignment="1">
      <alignment horizontal="center" vertical="top"/>
    </xf>
    <xf numFmtId="3" fontId="3" fillId="0" borderId="0" xfId="15" applyNumberFormat="1" applyFont="1" applyAlignment="1">
      <alignment horizontal="center" vertical="top"/>
    </xf>
    <xf numFmtId="3" fontId="1" fillId="0" borderId="0" xfId="15" applyNumberFormat="1" applyFont="1" applyAlignment="1">
      <alignment vertical="top"/>
    </xf>
    <xf numFmtId="2" fontId="1" fillId="0" borderId="0" xfId="0" applyNumberFormat="1" applyFont="1" applyAlignment="1" applyProtection="1">
      <alignment vertical="top"/>
      <protection locked="0"/>
    </xf>
    <xf numFmtId="0" fontId="1" fillId="0" borderId="0" xfId="0" applyFont="1" applyAlignment="1" applyProtection="1">
      <alignment horizontal="left" vertical="top" wrapText="1"/>
      <protection locked="0"/>
    </xf>
    <xf numFmtId="3" fontId="0" fillId="0" borderId="0" xfId="0" applyNumberFormat="1" applyAlignment="1">
      <alignment/>
    </xf>
    <xf numFmtId="3" fontId="1" fillId="0" borderId="0" xfId="0" applyNumberFormat="1" applyFont="1" applyAlignment="1">
      <alignment/>
    </xf>
    <xf numFmtId="0" fontId="1" fillId="0" borderId="0" xfId="0" applyFont="1" applyAlignment="1" applyProtection="1">
      <alignment/>
      <protection locked="0"/>
    </xf>
    <xf numFmtId="49" fontId="1" fillId="0" borderId="0" xfId="0" applyNumberFormat="1" applyFont="1" applyAlignment="1" applyProtection="1">
      <alignment horizontal="left"/>
      <protection locked="0"/>
    </xf>
    <xf numFmtId="0" fontId="1" fillId="0" borderId="0" xfId="0" applyFont="1" applyAlignment="1">
      <alignment/>
    </xf>
    <xf numFmtId="37" fontId="1" fillId="0" borderId="0" xfId="0" applyNumberFormat="1" applyFont="1" applyAlignment="1">
      <alignment vertical="top"/>
    </xf>
    <xf numFmtId="3" fontId="2" fillId="0" borderId="0" xfId="15" applyNumberFormat="1" applyFont="1" applyAlignment="1">
      <alignment/>
    </xf>
    <xf numFmtId="0" fontId="2" fillId="0" borderId="0" xfId="0" applyFont="1" applyAlignment="1" applyProtection="1">
      <alignment/>
      <protection locked="0"/>
    </xf>
    <xf numFmtId="37" fontId="2" fillId="0" borderId="0" xfId="0" applyNumberFormat="1" applyFont="1" applyAlignment="1">
      <alignment vertical="top"/>
    </xf>
    <xf numFmtId="3" fontId="2" fillId="0" borderId="0" xfId="0" applyNumberFormat="1" applyFont="1" applyAlignment="1">
      <alignment/>
    </xf>
    <xf numFmtId="0" fontId="1" fillId="0" borderId="0" xfId="0" applyFont="1" applyAlignment="1" applyProtection="1">
      <alignment horizontal="left"/>
      <protection locked="0"/>
    </xf>
    <xf numFmtId="0" fontId="2" fillId="0" borderId="0" xfId="0" applyFont="1" applyAlignment="1">
      <alignment/>
    </xf>
    <xf numFmtId="0" fontId="4" fillId="0" borderId="0" xfId="0" applyFont="1" applyAlignment="1">
      <alignment/>
    </xf>
    <xf numFmtId="0" fontId="1" fillId="0" borderId="0" xfId="0" applyFont="1" applyAlignment="1" applyProtection="1">
      <alignment/>
      <protection locked="0"/>
    </xf>
    <xf numFmtId="0" fontId="1" fillId="0" borderId="0" xfId="0" applyFont="1" applyFill="1" applyAlignment="1">
      <alignment horizontal="left" vertical="top" wrapText="1"/>
    </xf>
    <xf numFmtId="0" fontId="1" fillId="0" borderId="0" xfId="0" applyFont="1" applyFill="1" applyAlignment="1">
      <alignment vertical="top" wrapText="1"/>
    </xf>
    <xf numFmtId="49" fontId="1" fillId="0" borderId="0" xfId="0" applyNumberFormat="1" applyFont="1" applyAlignment="1">
      <alignment horizontal="left"/>
    </xf>
    <xf numFmtId="0" fontId="2" fillId="0" borderId="0" xfId="0" applyFont="1" applyAlignment="1">
      <alignment horizontal="center"/>
    </xf>
    <xf numFmtId="0" fontId="3" fillId="0" borderId="0" xfId="0" applyFont="1" applyAlignment="1">
      <alignment horizontal="center"/>
    </xf>
    <xf numFmtId="49" fontId="2" fillId="0" borderId="0" xfId="0" applyNumberFormat="1" applyFont="1" applyAlignment="1">
      <alignment horizontal="left"/>
    </xf>
    <xf numFmtId="3" fontId="2" fillId="0" borderId="0" xfId="0" applyNumberFormat="1" applyFont="1" applyAlignment="1">
      <alignment/>
    </xf>
    <xf numFmtId="165" fontId="2" fillId="0" borderId="0" xfId="0" applyNumberFormat="1" applyFont="1" applyAlignment="1">
      <alignment/>
    </xf>
    <xf numFmtId="3" fontId="1" fillId="0" borderId="0" xfId="0" applyNumberFormat="1" applyFont="1" applyAlignment="1">
      <alignment horizontal="right"/>
    </xf>
    <xf numFmtId="3" fontId="2" fillId="0" borderId="0" xfId="0" applyNumberFormat="1" applyFont="1" applyAlignment="1">
      <alignment horizontal="right"/>
    </xf>
    <xf numFmtId="3" fontId="1" fillId="0" borderId="0" xfId="15" applyNumberFormat="1" applyFont="1" applyAlignment="1">
      <alignment/>
    </xf>
    <xf numFmtId="3" fontId="1" fillId="0" borderId="1" xfId="0" applyNumberFormat="1" applyFont="1" applyBorder="1" applyAlignment="1">
      <alignment horizontal="right"/>
    </xf>
    <xf numFmtId="3" fontId="1" fillId="0" borderId="1" xfId="0" applyNumberFormat="1" applyFont="1" applyBorder="1" applyAlignment="1">
      <alignment/>
    </xf>
    <xf numFmtId="0" fontId="2" fillId="0" borderId="0" xfId="0" applyFont="1" applyFill="1" applyAlignment="1">
      <alignment/>
    </xf>
    <xf numFmtId="3" fontId="2" fillId="0" borderId="0" xfId="0" applyNumberFormat="1" applyFont="1" applyFill="1" applyAlignment="1">
      <alignment/>
    </xf>
    <xf numFmtId="3" fontId="12" fillId="0" borderId="0" xfId="0" applyNumberFormat="1" applyFont="1" applyAlignment="1">
      <alignment/>
    </xf>
    <xf numFmtId="3" fontId="13" fillId="0" borderId="0" xfId="0" applyNumberFormat="1" applyFont="1" applyAlignment="1">
      <alignment/>
    </xf>
    <xf numFmtId="0" fontId="1" fillId="0" borderId="0" xfId="0" applyFont="1" applyFill="1" applyAlignment="1" applyProtection="1">
      <alignment horizontal="left" vertical="top"/>
      <protection locked="0"/>
    </xf>
    <xf numFmtId="3" fontId="1" fillId="0" borderId="0" xfId="15" applyNumberFormat="1" applyFont="1" applyAlignment="1" applyProtection="1">
      <alignment horizontal="right" vertical="top"/>
      <protection/>
    </xf>
    <xf numFmtId="3" fontId="4" fillId="0" borderId="0" xfId="15" applyNumberFormat="1" applyFont="1" applyAlignment="1" applyProtection="1">
      <alignment horizontal="right" vertical="top"/>
      <protection/>
    </xf>
    <xf numFmtId="3" fontId="2" fillId="0" borderId="0" xfId="15" applyNumberFormat="1" applyFont="1" applyAlignment="1" applyProtection="1">
      <alignment horizontal="right" vertical="top"/>
      <protection/>
    </xf>
    <xf numFmtId="0" fontId="1" fillId="0" borderId="0" xfId="0" applyFont="1" applyFill="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vertical="top" wrapText="1"/>
      <protection locked="0"/>
    </xf>
    <xf numFmtId="0" fontId="0" fillId="0" borderId="0" xfId="0" applyAlignment="1">
      <alignment vertical="top" wrapText="1"/>
    </xf>
    <xf numFmtId="0" fontId="1" fillId="0" borderId="0" xfId="0" applyFont="1" applyAlignment="1" applyProtection="1">
      <alignment horizontal="center" vertical="top"/>
      <protection locked="0"/>
    </xf>
    <xf numFmtId="0" fontId="1" fillId="0" borderId="0" xfId="0" applyFont="1" applyAlignment="1">
      <alignment horizontal="left" vertical="top" wrapText="1"/>
    </xf>
    <xf numFmtId="0" fontId="1" fillId="0" borderId="0" xfId="0" applyFont="1" applyFill="1" applyAlignment="1" applyProtection="1">
      <alignment vertical="top" wrapText="1"/>
      <protection locked="0"/>
    </xf>
    <xf numFmtId="0" fontId="0" fillId="0" borderId="0" xfId="0" applyAlignment="1">
      <alignment horizontal="left" vertical="top" wrapText="1"/>
    </xf>
    <xf numFmtId="0" fontId="2" fillId="0" borderId="0" xfId="0" applyFont="1" applyAlignment="1" applyProtection="1">
      <alignment vertical="top" wrapText="1"/>
      <protection locked="0"/>
    </xf>
    <xf numFmtId="0" fontId="2" fillId="0" borderId="0" xfId="0" applyFont="1" applyAlignment="1" applyProtection="1">
      <alignment horizontal="left" vertical="top" wrapText="1"/>
      <protection locked="0"/>
    </xf>
    <xf numFmtId="0" fontId="1" fillId="0" borderId="0" xfId="0" applyFont="1" applyFill="1" applyAlignment="1">
      <alignment horizontal="left" vertical="top" wrapText="1"/>
    </xf>
    <xf numFmtId="0" fontId="0" fillId="0" borderId="0" xfId="0" applyFill="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DHP Summary O&amp;M"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ma\RM%20Shared\PB&amp;E\05%20PB\Network\Civilian\c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ummary"/>
      <sheetName val="Audit Trail"/>
      <sheetName val="PE  Summary"/>
      <sheetName val="Army"/>
      <sheetName val="Navy"/>
      <sheetName val="Air Force"/>
      <sheetName val="TMA"/>
      <sheetName val="Bag Sort"/>
      <sheetName val="OP5 Sort"/>
      <sheetName val="Bag Cost"/>
    </sheetNames>
    <sheetDataSet>
      <sheetData sheetId="8">
        <row r="23">
          <cell r="F23">
            <v>29502</v>
          </cell>
          <cell r="G23">
            <v>29502</v>
          </cell>
          <cell r="H23">
            <v>29502</v>
          </cell>
          <cell r="I23">
            <v>29502</v>
          </cell>
          <cell r="O23">
            <v>28916</v>
          </cell>
          <cell r="P23">
            <v>28916</v>
          </cell>
          <cell r="Q23">
            <v>28916</v>
          </cell>
          <cell r="R23">
            <v>28916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1"/>
  <sheetViews>
    <sheetView tabSelected="1" view="pageBreakPreview" zoomScale="50" zoomScaleNormal="60" zoomScaleSheetLayoutView="50" workbookViewId="0" topLeftCell="A1">
      <selection activeCell="H32" sqref="H32:L38"/>
    </sheetView>
  </sheetViews>
  <sheetFormatPr defaultColWidth="9.140625" defaultRowHeight="12.75"/>
  <cols>
    <col min="1" max="1" width="4.7109375" style="1" customWidth="1"/>
    <col min="2" max="2" width="5.7109375" style="1" customWidth="1"/>
    <col min="3" max="3" width="5.140625" style="1" customWidth="1"/>
    <col min="4" max="4" width="6.00390625" style="1" customWidth="1"/>
    <col min="5" max="5" width="4.140625" style="1" customWidth="1"/>
    <col min="6" max="6" width="10.28125" style="1" customWidth="1"/>
    <col min="7" max="7" width="24.7109375" style="1" customWidth="1"/>
    <col min="8" max="8" width="15.7109375" style="1" customWidth="1"/>
    <col min="9" max="9" width="19.00390625" style="1" customWidth="1"/>
    <col min="10" max="10" width="18.7109375" style="1" customWidth="1"/>
    <col min="11" max="11" width="18.140625" style="1" customWidth="1"/>
    <col min="12" max="12" width="19.00390625" style="1" customWidth="1"/>
    <col min="13" max="13" width="18.140625" style="1" customWidth="1"/>
    <col min="14" max="15" width="14.421875" style="1" bestFit="1" customWidth="1"/>
    <col min="16" max="16" width="11.28125" style="1" bestFit="1" customWidth="1"/>
    <col min="17" max="20" width="9.140625" style="1" customWidth="1"/>
    <col min="21" max="21" width="2.00390625" style="1" customWidth="1"/>
    <col min="22" max="16384" width="9.140625" style="1" customWidth="1"/>
  </cols>
  <sheetData>
    <row r="1" ht="15.75">
      <c r="A1" s="1" t="s">
        <v>124</v>
      </c>
    </row>
    <row r="2" spans="1:13" ht="21.75" customHeight="1">
      <c r="A2" s="125" t="s">
        <v>62</v>
      </c>
      <c r="B2" s="119"/>
      <c r="C2" s="119"/>
      <c r="D2" s="119"/>
      <c r="E2" s="119"/>
      <c r="F2" s="119"/>
      <c r="G2" s="119"/>
      <c r="H2" s="119"/>
      <c r="I2" s="119"/>
      <c r="J2" s="119"/>
      <c r="K2" s="119"/>
      <c r="L2" s="119"/>
      <c r="M2" s="119"/>
    </row>
    <row r="3" spans="1:13" ht="22.5" customHeight="1">
      <c r="A3" s="119"/>
      <c r="B3" s="119"/>
      <c r="C3" s="119"/>
      <c r="D3" s="119"/>
      <c r="E3" s="119"/>
      <c r="F3" s="119"/>
      <c r="G3" s="119"/>
      <c r="H3" s="119"/>
      <c r="I3" s="119"/>
      <c r="J3" s="119"/>
      <c r="K3" s="119"/>
      <c r="L3" s="119"/>
      <c r="M3" s="119"/>
    </row>
    <row r="4" spans="1:13" ht="19.5" customHeight="1" hidden="1">
      <c r="A4" s="119"/>
      <c r="B4" s="119"/>
      <c r="C4" s="119"/>
      <c r="D4" s="119"/>
      <c r="E4" s="119"/>
      <c r="F4" s="119"/>
      <c r="G4" s="119"/>
      <c r="H4" s="119"/>
      <c r="I4" s="119"/>
      <c r="J4" s="119"/>
      <c r="K4" s="119"/>
      <c r="L4" s="119"/>
      <c r="M4" s="119"/>
    </row>
    <row r="5" spans="1:13" ht="11.25" customHeight="1" hidden="1">
      <c r="A5" s="119"/>
      <c r="B5" s="119"/>
      <c r="C5" s="119"/>
      <c r="D5" s="119"/>
      <c r="E5" s="119"/>
      <c r="F5" s="119"/>
      <c r="G5" s="119"/>
      <c r="H5" s="119"/>
      <c r="I5" s="119"/>
      <c r="J5" s="119"/>
      <c r="K5" s="119"/>
      <c r="L5" s="119"/>
      <c r="M5" s="119"/>
    </row>
    <row r="6" spans="1:13" ht="8.25" customHeight="1">
      <c r="A6" s="3"/>
      <c r="B6" s="3"/>
      <c r="C6" s="3"/>
      <c r="D6" s="3"/>
      <c r="E6" s="3"/>
      <c r="F6" s="3"/>
      <c r="G6" s="3"/>
      <c r="H6" s="3"/>
      <c r="I6" s="3"/>
      <c r="J6" s="3"/>
      <c r="K6" s="3"/>
      <c r="L6" s="3"/>
      <c r="M6" s="3"/>
    </row>
    <row r="7" spans="1:13" ht="57" customHeight="1">
      <c r="A7" s="3"/>
      <c r="B7" s="126" t="s">
        <v>180</v>
      </c>
      <c r="C7" s="126"/>
      <c r="D7" s="126"/>
      <c r="E7" s="126"/>
      <c r="F7" s="126"/>
      <c r="G7" s="126"/>
      <c r="H7" s="126"/>
      <c r="I7" s="126"/>
      <c r="J7" s="126"/>
      <c r="K7" s="126"/>
      <c r="L7" s="126"/>
      <c r="M7" s="126"/>
    </row>
    <row r="8" spans="1:13" ht="7.5" customHeight="1">
      <c r="A8" s="3"/>
      <c r="B8" s="4"/>
      <c r="C8" s="4"/>
      <c r="D8" s="4"/>
      <c r="E8" s="4"/>
      <c r="F8" s="4"/>
      <c r="G8" s="4"/>
      <c r="H8" s="4"/>
      <c r="I8" s="4"/>
      <c r="J8" s="4"/>
      <c r="K8" s="4"/>
      <c r="L8" s="4"/>
      <c r="M8" s="4"/>
    </row>
    <row r="9" spans="1:13" ht="50.25" customHeight="1">
      <c r="A9" s="3"/>
      <c r="B9" s="126" t="s">
        <v>46</v>
      </c>
      <c r="C9" s="126"/>
      <c r="D9" s="126"/>
      <c r="E9" s="126"/>
      <c r="F9" s="126"/>
      <c r="G9" s="126"/>
      <c r="H9" s="126"/>
      <c r="I9" s="126"/>
      <c r="J9" s="126"/>
      <c r="K9" s="126"/>
      <c r="L9" s="126"/>
      <c r="M9" s="126"/>
    </row>
    <row r="10" spans="1:13" ht="4.5" customHeight="1">
      <c r="A10" s="3"/>
      <c r="B10" s="4"/>
      <c r="C10" s="4"/>
      <c r="D10" s="4"/>
      <c r="E10" s="4"/>
      <c r="F10" s="4"/>
      <c r="G10" s="4"/>
      <c r="H10" s="4"/>
      <c r="I10" s="4"/>
      <c r="J10" s="4"/>
      <c r="K10" s="4"/>
      <c r="L10" s="4"/>
      <c r="M10" s="4"/>
    </row>
    <row r="11" spans="1:13" ht="42.75" customHeight="1">
      <c r="A11" s="3"/>
      <c r="B11" s="126" t="s">
        <v>47</v>
      </c>
      <c r="C11" s="126"/>
      <c r="D11" s="126"/>
      <c r="E11" s="126"/>
      <c r="F11" s="126"/>
      <c r="G11" s="126"/>
      <c r="H11" s="126"/>
      <c r="I11" s="126"/>
      <c r="J11" s="126"/>
      <c r="K11" s="126"/>
      <c r="L11" s="126"/>
      <c r="M11" s="126"/>
    </row>
    <row r="12" spans="1:13" ht="18.75" customHeight="1">
      <c r="A12" s="3"/>
      <c r="B12" s="3"/>
      <c r="C12" s="3"/>
      <c r="D12" s="3"/>
      <c r="E12" s="3"/>
      <c r="F12" s="3"/>
      <c r="G12" s="3"/>
      <c r="H12" s="3"/>
      <c r="I12" s="3"/>
      <c r="J12" s="3"/>
      <c r="K12" s="3"/>
      <c r="L12" s="3"/>
      <c r="M12" s="3"/>
    </row>
    <row r="13" spans="1:13" ht="12.75" customHeight="1">
      <c r="A13" s="125" t="s">
        <v>63</v>
      </c>
      <c r="B13" s="119"/>
      <c r="C13" s="119"/>
      <c r="D13" s="119"/>
      <c r="E13" s="119"/>
      <c r="F13" s="119"/>
      <c r="G13" s="119"/>
      <c r="H13" s="119"/>
      <c r="I13" s="119"/>
      <c r="J13" s="119"/>
      <c r="K13" s="119"/>
      <c r="L13" s="119"/>
      <c r="M13" s="119"/>
    </row>
    <row r="14" spans="1:13" ht="15.75">
      <c r="A14" s="119"/>
      <c r="B14" s="119"/>
      <c r="C14" s="119"/>
      <c r="D14" s="119"/>
      <c r="E14" s="119"/>
      <c r="F14" s="119"/>
      <c r="G14" s="119"/>
      <c r="H14" s="119"/>
      <c r="I14" s="119"/>
      <c r="J14" s="119"/>
      <c r="K14" s="119"/>
      <c r="L14" s="119"/>
      <c r="M14" s="119"/>
    </row>
    <row r="15" spans="1:13" ht="15.75">
      <c r="A15" s="119"/>
      <c r="B15" s="119"/>
      <c r="C15" s="119"/>
      <c r="D15" s="119"/>
      <c r="E15" s="119"/>
      <c r="F15" s="119"/>
      <c r="G15" s="119"/>
      <c r="H15" s="119"/>
      <c r="I15" s="119"/>
      <c r="J15" s="119"/>
      <c r="K15" s="119"/>
      <c r="L15" s="119"/>
      <c r="M15" s="119"/>
    </row>
    <row r="16" spans="1:13" ht="15.75">
      <c r="A16" s="119"/>
      <c r="B16" s="119"/>
      <c r="C16" s="119"/>
      <c r="D16" s="119"/>
      <c r="E16" s="119"/>
      <c r="F16" s="119"/>
      <c r="G16" s="119"/>
      <c r="H16" s="119"/>
      <c r="I16" s="119"/>
      <c r="J16" s="119"/>
      <c r="K16" s="119"/>
      <c r="L16" s="119"/>
      <c r="M16" s="119"/>
    </row>
    <row r="17" spans="1:13" ht="15.75">
      <c r="A17" s="119"/>
      <c r="B17" s="119"/>
      <c r="C17" s="119"/>
      <c r="D17" s="119"/>
      <c r="E17" s="119"/>
      <c r="F17" s="119"/>
      <c r="G17" s="119"/>
      <c r="H17" s="119"/>
      <c r="I17" s="119"/>
      <c r="J17" s="119"/>
      <c r="K17" s="119"/>
      <c r="L17" s="119"/>
      <c r="M17" s="119"/>
    </row>
    <row r="18" spans="1:13" ht="17.25" customHeight="1">
      <c r="A18" s="119"/>
      <c r="B18" s="119"/>
      <c r="C18" s="119"/>
      <c r="D18" s="119"/>
      <c r="E18" s="119"/>
      <c r="F18" s="119"/>
      <c r="G18" s="119"/>
      <c r="H18" s="119"/>
      <c r="I18" s="119"/>
      <c r="J18" s="119"/>
      <c r="K18" s="119"/>
      <c r="L18" s="119"/>
      <c r="M18" s="119"/>
    </row>
    <row r="19" spans="1:13" ht="15.75">
      <c r="A19" s="119"/>
      <c r="B19" s="119"/>
      <c r="C19" s="119"/>
      <c r="D19" s="119"/>
      <c r="E19" s="119"/>
      <c r="F19" s="119"/>
      <c r="G19" s="119"/>
      <c r="H19" s="119"/>
      <c r="I19" s="119"/>
      <c r="J19" s="119"/>
      <c r="K19" s="119"/>
      <c r="L19" s="119"/>
      <c r="M19" s="119"/>
    </row>
    <row r="20" spans="1:13" ht="40.5" customHeight="1">
      <c r="A20" s="119"/>
      <c r="B20" s="119"/>
      <c r="C20" s="119"/>
      <c r="D20" s="119"/>
      <c r="E20" s="119"/>
      <c r="F20" s="119"/>
      <c r="G20" s="119"/>
      <c r="H20" s="119"/>
      <c r="I20" s="119"/>
      <c r="J20" s="119"/>
      <c r="K20" s="119"/>
      <c r="L20" s="119"/>
      <c r="M20" s="119"/>
    </row>
    <row r="21" spans="1:13" ht="12" customHeight="1" hidden="1">
      <c r="A21" s="119"/>
      <c r="B21" s="119"/>
      <c r="C21" s="119"/>
      <c r="D21" s="119"/>
      <c r="E21" s="119"/>
      <c r="F21" s="119"/>
      <c r="G21" s="119"/>
      <c r="H21" s="119"/>
      <c r="I21" s="119"/>
      <c r="J21" s="119"/>
      <c r="K21" s="119"/>
      <c r="L21" s="119"/>
      <c r="M21" s="119"/>
    </row>
    <row r="22" spans="1:13" ht="15.75" hidden="1">
      <c r="A22" s="119"/>
      <c r="B22" s="119"/>
      <c r="C22" s="119"/>
      <c r="D22" s="119"/>
      <c r="E22" s="119"/>
      <c r="F22" s="119"/>
      <c r="G22" s="119"/>
      <c r="H22" s="119"/>
      <c r="I22" s="119"/>
      <c r="J22" s="119"/>
      <c r="K22" s="119"/>
      <c r="L22" s="119"/>
      <c r="M22" s="119"/>
    </row>
    <row r="23" spans="1:13" ht="15.75" hidden="1">
      <c r="A23" s="119"/>
      <c r="B23" s="119"/>
      <c r="C23" s="119"/>
      <c r="D23" s="119"/>
      <c r="E23" s="119"/>
      <c r="F23" s="119"/>
      <c r="G23" s="119"/>
      <c r="H23" s="119"/>
      <c r="I23" s="119"/>
      <c r="J23" s="119"/>
      <c r="K23" s="119"/>
      <c r="L23" s="119"/>
      <c r="M23" s="119"/>
    </row>
    <row r="24" spans="1:13" ht="13.5" customHeight="1" hidden="1">
      <c r="A24" s="119"/>
      <c r="B24" s="119"/>
      <c r="C24" s="119"/>
      <c r="D24" s="119"/>
      <c r="E24" s="119"/>
      <c r="F24" s="119"/>
      <c r="G24" s="119"/>
      <c r="H24" s="119"/>
      <c r="I24" s="119"/>
      <c r="J24" s="119"/>
      <c r="K24" s="119"/>
      <c r="L24" s="119"/>
      <c r="M24" s="119"/>
    </row>
    <row r="25" spans="1:13" ht="13.5" customHeight="1">
      <c r="A25" s="3"/>
      <c r="B25" s="3"/>
      <c r="C25" s="3"/>
      <c r="D25" s="3"/>
      <c r="E25" s="3"/>
      <c r="F25" s="3"/>
      <c r="G25" s="3"/>
      <c r="H25" s="3"/>
      <c r="I25" s="3"/>
      <c r="J25" s="3"/>
      <c r="K25" s="3"/>
      <c r="L25" s="3"/>
      <c r="M25" s="3"/>
    </row>
    <row r="26" ht="22.5" customHeight="1">
      <c r="A26" s="2" t="s">
        <v>27</v>
      </c>
    </row>
    <row r="28" ht="16.5">
      <c r="B28" s="2" t="s">
        <v>28</v>
      </c>
    </row>
    <row r="29" spans="8:13" ht="16.5">
      <c r="H29" s="2"/>
      <c r="I29" s="8" t="s">
        <v>72</v>
      </c>
      <c r="J29" s="9"/>
      <c r="K29" s="8"/>
      <c r="L29" s="2"/>
      <c r="M29" s="2"/>
    </row>
    <row r="30" spans="8:13" ht="16.5">
      <c r="H30" s="49" t="s">
        <v>44</v>
      </c>
      <c r="I30" s="49" t="s">
        <v>15</v>
      </c>
      <c r="J30" s="49"/>
      <c r="K30" s="49" t="s">
        <v>16</v>
      </c>
      <c r="L30" s="49" t="s">
        <v>73</v>
      </c>
      <c r="M30" s="25"/>
    </row>
    <row r="31" spans="8:13" ht="14.25" customHeight="1">
      <c r="H31" s="51" t="s">
        <v>104</v>
      </c>
      <c r="I31" s="51" t="s">
        <v>0</v>
      </c>
      <c r="J31" s="51" t="s">
        <v>18</v>
      </c>
      <c r="K31" s="51" t="s">
        <v>1</v>
      </c>
      <c r="L31" s="51" t="s">
        <v>1</v>
      </c>
      <c r="M31" s="26"/>
    </row>
    <row r="32" spans="2:13" ht="15.75">
      <c r="B32" s="27" t="s">
        <v>65</v>
      </c>
      <c r="C32" s="28" t="s">
        <v>13</v>
      </c>
      <c r="H32" s="114">
        <v>2146190</v>
      </c>
      <c r="I32" s="114">
        <v>2242027</v>
      </c>
      <c r="J32" s="114">
        <v>2258984</v>
      </c>
      <c r="K32" s="114">
        <v>2358725.5</v>
      </c>
      <c r="L32" s="114">
        <v>2554364.217764476</v>
      </c>
      <c r="M32" s="29"/>
    </row>
    <row r="33" spans="2:13" ht="15.75">
      <c r="B33" s="27" t="s">
        <v>66</v>
      </c>
      <c r="C33" s="28" t="s">
        <v>14</v>
      </c>
      <c r="H33" s="114">
        <v>243384</v>
      </c>
      <c r="I33" s="114">
        <v>237502</v>
      </c>
      <c r="J33" s="114">
        <v>237502</v>
      </c>
      <c r="K33" s="114">
        <v>246390.03</v>
      </c>
      <c r="L33" s="114">
        <v>253731.95018326925</v>
      </c>
      <c r="M33" s="29"/>
    </row>
    <row r="34" spans="2:15" ht="15.75">
      <c r="B34" s="27" t="s">
        <v>67</v>
      </c>
      <c r="C34" s="30" t="s">
        <v>40</v>
      </c>
      <c r="D34" s="30"/>
      <c r="H34" s="114">
        <v>1183297</v>
      </c>
      <c r="I34" s="114">
        <v>1271499</v>
      </c>
      <c r="J34" s="114">
        <v>1271499</v>
      </c>
      <c r="K34" s="114">
        <v>1271498</v>
      </c>
      <c r="L34" s="114">
        <v>1481593</v>
      </c>
      <c r="M34" s="29"/>
      <c r="O34" s="28">
        <f>L34+L35</f>
        <v>1584913</v>
      </c>
    </row>
    <row r="35" spans="2:15" ht="15.75">
      <c r="B35" s="27" t="s">
        <v>68</v>
      </c>
      <c r="C35" s="30" t="s">
        <v>41</v>
      </c>
      <c r="D35" s="30"/>
      <c r="H35" s="114">
        <v>94330</v>
      </c>
      <c r="I35" s="114">
        <v>93442</v>
      </c>
      <c r="J35" s="114">
        <v>93442</v>
      </c>
      <c r="K35" s="114">
        <v>93442</v>
      </c>
      <c r="L35" s="114">
        <v>103320</v>
      </c>
      <c r="M35" s="29"/>
      <c r="O35" s="1">
        <f>O34*0.04</f>
        <v>63396.520000000004</v>
      </c>
    </row>
    <row r="36" spans="2:13" ht="15.75">
      <c r="B36" s="27" t="s">
        <v>69</v>
      </c>
      <c r="C36" s="28" t="s">
        <v>19</v>
      </c>
      <c r="H36" s="114">
        <v>212452</v>
      </c>
      <c r="I36" s="114">
        <v>211053</v>
      </c>
      <c r="J36" s="114">
        <v>211053</v>
      </c>
      <c r="K36" s="114">
        <v>212667.98</v>
      </c>
      <c r="L36" s="114">
        <v>222067.7422895707</v>
      </c>
      <c r="M36" s="29"/>
    </row>
    <row r="37" spans="2:13" ht="15.75">
      <c r="B37" s="27" t="s">
        <v>24</v>
      </c>
      <c r="C37" s="28" t="s">
        <v>20</v>
      </c>
      <c r="H37" s="115">
        <v>46198</v>
      </c>
      <c r="I37" s="115">
        <v>49487</v>
      </c>
      <c r="J37" s="115">
        <v>49487</v>
      </c>
      <c r="K37" s="115">
        <v>49705.32</v>
      </c>
      <c r="L37" s="115">
        <v>53638.91162175318</v>
      </c>
      <c r="M37" s="31"/>
    </row>
    <row r="38" spans="3:13" ht="15.75" customHeight="1">
      <c r="C38" s="1" t="s">
        <v>17</v>
      </c>
      <c r="H38" s="116">
        <v>3925851</v>
      </c>
      <c r="I38" s="116">
        <v>4105010</v>
      </c>
      <c r="J38" s="116">
        <v>4121967</v>
      </c>
      <c r="K38" s="116">
        <v>4232428.83</v>
      </c>
      <c r="L38" s="116">
        <v>4668715.821859069</v>
      </c>
      <c r="M38" s="32"/>
    </row>
    <row r="39" spans="8:13" ht="15.75" customHeight="1">
      <c r="H39" s="29"/>
      <c r="I39" s="29"/>
      <c r="J39" s="29"/>
      <c r="K39" s="29"/>
      <c r="L39" s="29"/>
      <c r="M39" s="29"/>
    </row>
    <row r="40" spans="2:13" ht="15.75" customHeight="1">
      <c r="B40" s="2" t="s">
        <v>177</v>
      </c>
      <c r="H40" s="29"/>
      <c r="I40" s="29"/>
      <c r="J40" s="29"/>
      <c r="K40" s="29"/>
      <c r="L40" s="29"/>
      <c r="M40" s="29"/>
    </row>
    <row r="41" spans="2:13" ht="15.75" customHeight="1">
      <c r="B41" s="2" t="s">
        <v>165</v>
      </c>
      <c r="H41" s="29"/>
      <c r="I41" s="29"/>
      <c r="J41" s="29"/>
      <c r="K41" s="29"/>
      <c r="L41" s="29"/>
      <c r="M41" s="29"/>
    </row>
    <row r="42" spans="2:13" ht="15.75" customHeight="1">
      <c r="B42" s="2" t="s">
        <v>164</v>
      </c>
      <c r="H42" s="29"/>
      <c r="I42" s="29"/>
      <c r="J42" s="29"/>
      <c r="K42" s="29"/>
      <c r="L42" s="29"/>
      <c r="M42" s="29"/>
    </row>
    <row r="43" spans="8:13" ht="15.75" customHeight="1">
      <c r="H43" s="29"/>
      <c r="I43" s="29"/>
      <c r="J43" s="29"/>
      <c r="K43" s="29"/>
      <c r="L43" s="29"/>
      <c r="M43" s="29"/>
    </row>
    <row r="44" spans="2:13" ht="15.75" customHeight="1">
      <c r="B44" s="111" t="s">
        <v>178</v>
      </c>
      <c r="C44" s="111"/>
      <c r="D44" s="111"/>
      <c r="E44" s="111"/>
      <c r="F44" s="111"/>
      <c r="G44" s="111"/>
      <c r="H44" s="111"/>
      <c r="I44" s="111"/>
      <c r="J44" s="111"/>
      <c r="K44" s="112"/>
      <c r="L44" s="82"/>
      <c r="M44" s="82"/>
    </row>
    <row r="45" spans="2:13" ht="15.75" customHeight="1">
      <c r="B45" s="111" t="s">
        <v>162</v>
      </c>
      <c r="C45" s="111"/>
      <c r="D45" s="111"/>
      <c r="E45" s="111"/>
      <c r="F45" s="111"/>
      <c r="G45" s="111"/>
      <c r="H45" s="111"/>
      <c r="I45" s="111"/>
      <c r="J45" s="111"/>
      <c r="K45" s="112"/>
      <c r="L45" s="82"/>
      <c r="M45" s="82"/>
    </row>
    <row r="46" spans="2:13" ht="15.75" customHeight="1">
      <c r="B46" s="111" t="s">
        <v>163</v>
      </c>
      <c r="C46" s="111"/>
      <c r="D46" s="111"/>
      <c r="E46" s="111"/>
      <c r="F46" s="111"/>
      <c r="G46" s="111"/>
      <c r="H46" s="111"/>
      <c r="I46" s="111"/>
      <c r="J46" s="111"/>
      <c r="K46" s="112"/>
      <c r="L46" s="82"/>
      <c r="M46" s="82"/>
    </row>
    <row r="47" spans="8:12" ht="24.75" customHeight="1">
      <c r="H47" s="29"/>
      <c r="I47" s="29"/>
      <c r="J47" s="29"/>
      <c r="K47" s="29"/>
      <c r="L47" s="29"/>
    </row>
    <row r="48" spans="2:12" ht="16.5">
      <c r="B48" s="2" t="s">
        <v>29</v>
      </c>
      <c r="H48" s="28"/>
      <c r="I48" s="28"/>
      <c r="J48" s="28"/>
      <c r="K48" s="28"/>
      <c r="L48" s="28"/>
    </row>
    <row r="49" spans="2:13" ht="16.5">
      <c r="B49" s="96"/>
      <c r="C49" s="97"/>
      <c r="D49" s="97"/>
      <c r="E49" s="97"/>
      <c r="F49" s="97"/>
      <c r="G49" s="97"/>
      <c r="H49" s="97"/>
      <c r="I49" s="97"/>
      <c r="J49" s="97"/>
      <c r="K49" s="97"/>
      <c r="L49" s="97"/>
      <c r="M49" s="33"/>
    </row>
    <row r="50" spans="2:13" ht="16.5">
      <c r="B50" s="86"/>
      <c r="C50" s="86"/>
      <c r="D50" s="86"/>
      <c r="E50" s="98"/>
      <c r="F50" s="86"/>
      <c r="G50" s="86"/>
      <c r="H50" s="86"/>
      <c r="I50" s="86"/>
      <c r="J50" s="99" t="s">
        <v>21</v>
      </c>
      <c r="K50" s="93"/>
      <c r="L50" s="99" t="s">
        <v>21</v>
      </c>
      <c r="M50" s="24"/>
    </row>
    <row r="51" spans="2:13" s="2" customFormat="1" ht="16.5">
      <c r="B51" s="86"/>
      <c r="C51" s="86"/>
      <c r="D51" s="86"/>
      <c r="E51" s="98"/>
      <c r="F51" s="86"/>
      <c r="G51" s="86"/>
      <c r="H51" s="86"/>
      <c r="I51" s="86"/>
      <c r="J51" s="100" t="s">
        <v>105</v>
      </c>
      <c r="K51" s="93"/>
      <c r="L51" s="100" t="s">
        <v>101</v>
      </c>
      <c r="M51" s="34"/>
    </row>
    <row r="52" spans="2:13" ht="16.5">
      <c r="B52" s="86"/>
      <c r="C52" s="86"/>
      <c r="D52" s="86"/>
      <c r="E52" s="98"/>
      <c r="F52" s="86"/>
      <c r="G52" s="86"/>
      <c r="H52" s="86"/>
      <c r="I52" s="86"/>
      <c r="J52" s="100"/>
      <c r="K52" s="93"/>
      <c r="L52" s="100"/>
      <c r="M52" s="36"/>
    </row>
    <row r="53" spans="2:13" ht="16.5">
      <c r="B53" s="93" t="s">
        <v>2</v>
      </c>
      <c r="C53" s="93"/>
      <c r="D53" s="93"/>
      <c r="E53" s="101"/>
      <c r="F53" s="93"/>
      <c r="G53" s="93"/>
      <c r="H53" s="93"/>
      <c r="I53" s="93"/>
      <c r="J53" s="102">
        <v>4105010</v>
      </c>
      <c r="K53" s="93"/>
      <c r="L53" s="103">
        <v>4232429</v>
      </c>
      <c r="M53" s="36"/>
    </row>
    <row r="54" spans="2:13" ht="15.75">
      <c r="B54" s="86" t="s">
        <v>57</v>
      </c>
      <c r="C54" s="86"/>
      <c r="D54" s="86"/>
      <c r="E54" s="98"/>
      <c r="F54" s="86"/>
      <c r="G54" s="86"/>
      <c r="H54" s="86"/>
      <c r="I54" s="86"/>
      <c r="J54" s="104">
        <v>18375</v>
      </c>
      <c r="K54" s="86"/>
      <c r="L54" s="104" t="s">
        <v>82</v>
      </c>
      <c r="M54" s="36"/>
    </row>
    <row r="55" spans="2:13" ht="15.75">
      <c r="B55" s="86" t="s">
        <v>58</v>
      </c>
      <c r="C55" s="86"/>
      <c r="D55" s="86"/>
      <c r="E55" s="98"/>
      <c r="F55" s="86"/>
      <c r="G55" s="86"/>
      <c r="H55" s="86"/>
      <c r="I55" s="86"/>
      <c r="J55" s="104">
        <v>0</v>
      </c>
      <c r="K55" s="86"/>
      <c r="L55" s="104" t="s">
        <v>82</v>
      </c>
      <c r="M55" s="36"/>
    </row>
    <row r="56" spans="2:13" s="2" customFormat="1" ht="16.5">
      <c r="B56" s="86" t="s">
        <v>56</v>
      </c>
      <c r="C56" s="86"/>
      <c r="D56" s="86"/>
      <c r="E56" s="98"/>
      <c r="F56" s="86"/>
      <c r="G56" s="86"/>
      <c r="H56" s="86"/>
      <c r="I56" s="86"/>
      <c r="J56" s="104">
        <v>-1418</v>
      </c>
      <c r="K56" s="86"/>
      <c r="L56" s="104" t="s">
        <v>82</v>
      </c>
      <c r="M56" s="36"/>
    </row>
    <row r="57" spans="2:13" ht="15.75">
      <c r="B57" s="86" t="s">
        <v>59</v>
      </c>
      <c r="C57" s="86"/>
      <c r="D57" s="86"/>
      <c r="E57" s="98"/>
      <c r="F57" s="86"/>
      <c r="G57" s="86"/>
      <c r="H57" s="86"/>
      <c r="I57" s="86"/>
      <c r="J57" s="104">
        <v>0</v>
      </c>
      <c r="K57" s="86"/>
      <c r="L57" s="104" t="s">
        <v>82</v>
      </c>
      <c r="M57" s="36"/>
    </row>
    <row r="58" spans="2:13" s="2" customFormat="1" ht="16.5">
      <c r="B58" s="93" t="s">
        <v>60</v>
      </c>
      <c r="C58" s="86"/>
      <c r="D58" s="86"/>
      <c r="E58" s="98"/>
      <c r="F58" s="86"/>
      <c r="G58" s="86"/>
      <c r="H58" s="86"/>
      <c r="I58" s="86"/>
      <c r="J58" s="105">
        <v>4121967</v>
      </c>
      <c r="K58" s="86"/>
      <c r="L58" s="104" t="s">
        <v>82</v>
      </c>
      <c r="M58" s="36"/>
    </row>
    <row r="59" spans="2:13" ht="16.5">
      <c r="B59" s="86" t="s">
        <v>129</v>
      </c>
      <c r="C59" s="86"/>
      <c r="D59" s="86"/>
      <c r="E59" s="98"/>
      <c r="F59" s="86"/>
      <c r="G59" s="86"/>
      <c r="H59" s="86"/>
      <c r="I59" s="86"/>
      <c r="J59" s="105">
        <v>217910</v>
      </c>
      <c r="K59" s="86"/>
      <c r="L59" s="104" t="s">
        <v>82</v>
      </c>
      <c r="M59" s="36"/>
    </row>
    <row r="60" spans="2:13" ht="15.75">
      <c r="B60" s="86" t="s">
        <v>81</v>
      </c>
      <c r="C60" s="86"/>
      <c r="D60" s="86"/>
      <c r="E60" s="98"/>
      <c r="F60" s="86"/>
      <c r="G60" s="86"/>
      <c r="H60" s="86"/>
      <c r="I60" s="86"/>
      <c r="J60" s="104">
        <v>-15549</v>
      </c>
      <c r="K60" s="86"/>
      <c r="L60" s="104" t="s">
        <v>82</v>
      </c>
      <c r="M60" s="36"/>
    </row>
    <row r="61" spans="2:13" ht="16.5">
      <c r="B61" s="93" t="s">
        <v>61</v>
      </c>
      <c r="C61" s="86"/>
      <c r="D61" s="86"/>
      <c r="E61" s="98"/>
      <c r="F61" s="86"/>
      <c r="G61" s="86"/>
      <c r="H61" s="86"/>
      <c r="I61" s="86"/>
      <c r="J61" s="105">
        <v>4324328</v>
      </c>
      <c r="K61" s="86"/>
      <c r="L61" s="104" t="s">
        <v>82</v>
      </c>
      <c r="M61" s="35"/>
    </row>
    <row r="62" spans="2:13" ht="15.75">
      <c r="B62" s="86" t="s">
        <v>141</v>
      </c>
      <c r="C62" s="86"/>
      <c r="D62" s="86"/>
      <c r="E62" s="98"/>
      <c r="F62" s="86"/>
      <c r="G62" s="86"/>
      <c r="H62" s="86"/>
      <c r="I62" s="86"/>
      <c r="J62" s="104">
        <v>-91899</v>
      </c>
      <c r="K62" s="86"/>
      <c r="L62" s="104" t="s">
        <v>82</v>
      </c>
      <c r="M62" s="36"/>
    </row>
    <row r="63" spans="2:13" ht="18.75">
      <c r="B63" s="93" t="s">
        <v>155</v>
      </c>
      <c r="C63" s="86"/>
      <c r="D63" s="86"/>
      <c r="E63" s="98"/>
      <c r="F63" s="86"/>
      <c r="G63" s="86"/>
      <c r="H63" s="86"/>
      <c r="I63" s="86"/>
      <c r="J63" s="105">
        <v>4232429</v>
      </c>
      <c r="K63" s="86"/>
      <c r="L63" s="104" t="s">
        <v>82</v>
      </c>
      <c r="M63" s="37"/>
    </row>
    <row r="64" spans="2:14" s="2" customFormat="1" ht="16.5">
      <c r="B64" s="86" t="s">
        <v>88</v>
      </c>
      <c r="C64" s="86"/>
      <c r="D64" s="86"/>
      <c r="E64" s="98"/>
      <c r="F64" s="86"/>
      <c r="G64" s="86"/>
      <c r="H64" s="86"/>
      <c r="I64" s="86"/>
      <c r="J64" s="104" t="s">
        <v>82</v>
      </c>
      <c r="K64" s="86"/>
      <c r="L64" s="106">
        <v>227035.11504308722</v>
      </c>
      <c r="M64" s="34"/>
      <c r="N64" s="23"/>
    </row>
    <row r="65" spans="2:14" s="2" customFormat="1" ht="16.5">
      <c r="B65" s="86" t="s">
        <v>55</v>
      </c>
      <c r="C65" s="86"/>
      <c r="D65" s="86"/>
      <c r="E65" s="98"/>
      <c r="F65" s="86"/>
      <c r="G65" s="86"/>
      <c r="H65" s="86"/>
      <c r="I65" s="86"/>
      <c r="J65" s="104" t="s">
        <v>82</v>
      </c>
      <c r="K65" s="86"/>
      <c r="L65" s="104">
        <v>1071</v>
      </c>
      <c r="M65" s="34"/>
      <c r="N65" s="23"/>
    </row>
    <row r="66" spans="2:14" s="2" customFormat="1" ht="16.5">
      <c r="B66" s="86" t="s">
        <v>3</v>
      </c>
      <c r="C66" s="86"/>
      <c r="D66" s="86"/>
      <c r="E66" s="98"/>
      <c r="F66" s="86"/>
      <c r="G66" s="86"/>
      <c r="H66" s="86"/>
      <c r="I66" s="86"/>
      <c r="J66" s="107" t="s">
        <v>82</v>
      </c>
      <c r="K66" s="86"/>
      <c r="L66" s="108">
        <v>208181.187130203</v>
      </c>
      <c r="M66" s="34"/>
      <c r="N66" s="23"/>
    </row>
    <row r="67" spans="2:14" s="2" customFormat="1" ht="16.5">
      <c r="B67" s="93" t="s">
        <v>30</v>
      </c>
      <c r="C67" s="93"/>
      <c r="D67" s="93"/>
      <c r="E67" s="101"/>
      <c r="F67" s="93"/>
      <c r="G67" s="93"/>
      <c r="H67" s="93"/>
      <c r="I67" s="93"/>
      <c r="J67" s="102">
        <v>4232429</v>
      </c>
      <c r="K67" s="93"/>
      <c r="L67" s="102">
        <v>4668716.30217329</v>
      </c>
      <c r="M67" s="34"/>
      <c r="N67" s="23"/>
    </row>
    <row r="68" spans="2:14" s="2" customFormat="1" ht="16.5">
      <c r="B68" s="109"/>
      <c r="C68" s="109"/>
      <c r="D68" s="109"/>
      <c r="E68" s="109"/>
      <c r="F68" s="109"/>
      <c r="G68" s="109"/>
      <c r="H68" s="109"/>
      <c r="I68" s="110"/>
      <c r="J68" s="110"/>
      <c r="K68" s="110"/>
      <c r="L68" s="110"/>
      <c r="M68" s="34"/>
      <c r="N68" s="23"/>
    </row>
    <row r="69" spans="12:13" ht="15.75">
      <c r="L69" s="121" t="s">
        <v>100</v>
      </c>
      <c r="M69" s="121"/>
    </row>
    <row r="70" spans="2:13" ht="16.5">
      <c r="B70" s="11" t="s">
        <v>71</v>
      </c>
      <c r="C70" s="13"/>
      <c r="D70" s="13"/>
      <c r="E70" s="13"/>
      <c r="F70" s="13"/>
      <c r="G70" s="13"/>
      <c r="H70" s="5"/>
      <c r="I70" s="6"/>
      <c r="J70" s="6"/>
      <c r="K70" s="5"/>
      <c r="L70" s="26" t="s">
        <v>99</v>
      </c>
      <c r="M70" s="26" t="s">
        <v>70</v>
      </c>
    </row>
    <row r="71" spans="2:13" s="2" customFormat="1" ht="16.5">
      <c r="B71" s="2" t="s">
        <v>106</v>
      </c>
      <c r="C71" s="11"/>
      <c r="I71" s="10"/>
      <c r="J71" s="11"/>
      <c r="K71" s="12"/>
      <c r="L71" s="25"/>
      <c r="M71" s="40">
        <v>4105010</v>
      </c>
    </row>
    <row r="72" spans="3:13" s="2" customFormat="1" ht="16.5">
      <c r="C72" s="11"/>
      <c r="I72" s="10"/>
      <c r="J72" s="11"/>
      <c r="K72" s="12"/>
      <c r="L72" s="25"/>
      <c r="M72" s="40"/>
    </row>
    <row r="73" spans="2:13" ht="16.5">
      <c r="B73" s="41" t="s">
        <v>65</v>
      </c>
      <c r="C73" s="19" t="s">
        <v>80</v>
      </c>
      <c r="E73" s="5"/>
      <c r="F73" s="5"/>
      <c r="I73" s="6"/>
      <c r="J73" s="5"/>
      <c r="K73" s="7"/>
      <c r="L73" s="39"/>
      <c r="M73" s="40">
        <v>16957</v>
      </c>
    </row>
    <row r="74" spans="2:13" ht="16.5">
      <c r="B74" s="22"/>
      <c r="C74" s="22" t="s">
        <v>125</v>
      </c>
      <c r="D74" s="5" t="s">
        <v>92</v>
      </c>
      <c r="E74" s="5"/>
      <c r="I74" s="6"/>
      <c r="J74" s="5"/>
      <c r="K74" s="7"/>
      <c r="L74" s="40">
        <v>18375</v>
      </c>
      <c r="M74" s="21"/>
    </row>
    <row r="75" spans="2:15" ht="15.75">
      <c r="B75" s="22"/>
      <c r="C75" s="22"/>
      <c r="D75" s="42" t="s">
        <v>65</v>
      </c>
      <c r="E75" s="6" t="s">
        <v>76</v>
      </c>
      <c r="F75" s="43"/>
      <c r="G75" s="43"/>
      <c r="I75" s="6"/>
      <c r="J75" s="5"/>
      <c r="K75" s="6">
        <v>2500</v>
      </c>
      <c r="M75" s="21"/>
      <c r="O75" s="28">
        <f aca="true" t="shared" si="0" ref="O75:O80">K75*-1.061</f>
        <v>-2652.5</v>
      </c>
    </row>
    <row r="76" spans="2:15" ht="15.75">
      <c r="B76" s="22"/>
      <c r="C76" s="22"/>
      <c r="D76" s="42" t="s">
        <v>66</v>
      </c>
      <c r="E76" s="45" t="s">
        <v>77</v>
      </c>
      <c r="F76" s="43"/>
      <c r="G76" s="43"/>
      <c r="I76" s="6"/>
      <c r="J76" s="5"/>
      <c r="K76" s="6">
        <v>2375</v>
      </c>
      <c r="M76" s="21"/>
      <c r="O76" s="28">
        <f t="shared" si="0"/>
        <v>-2519.875</v>
      </c>
    </row>
    <row r="77" spans="2:15" ht="15.75">
      <c r="B77" s="22"/>
      <c r="C77" s="22"/>
      <c r="D77" s="42" t="s">
        <v>67</v>
      </c>
      <c r="E77" s="45" t="s">
        <v>112</v>
      </c>
      <c r="F77" s="43"/>
      <c r="G77" s="43"/>
      <c r="I77" s="6"/>
      <c r="J77" s="5"/>
      <c r="K77" s="6">
        <v>1000</v>
      </c>
      <c r="M77" s="21"/>
      <c r="O77" s="28">
        <f t="shared" si="0"/>
        <v>-1061</v>
      </c>
    </row>
    <row r="78" spans="2:15" ht="15.75">
      <c r="B78" s="22"/>
      <c r="C78" s="22"/>
      <c r="D78" s="42" t="s">
        <v>68</v>
      </c>
      <c r="E78" s="45" t="s">
        <v>78</v>
      </c>
      <c r="F78" s="43"/>
      <c r="G78" s="43"/>
      <c r="I78" s="6"/>
      <c r="J78" s="5"/>
      <c r="K78" s="6">
        <v>1000</v>
      </c>
      <c r="M78" s="21"/>
      <c r="O78" s="28">
        <f t="shared" si="0"/>
        <v>-1061</v>
      </c>
    </row>
    <row r="79" spans="2:15" ht="15.75">
      <c r="B79" s="22"/>
      <c r="C79" s="22"/>
      <c r="D79" s="42" t="s">
        <v>69</v>
      </c>
      <c r="E79" s="45" t="s">
        <v>79</v>
      </c>
      <c r="F79" s="43"/>
      <c r="G79" s="43"/>
      <c r="I79" s="6"/>
      <c r="J79" s="5"/>
      <c r="K79" s="6">
        <v>4500</v>
      </c>
      <c r="M79" s="21"/>
      <c r="O79" s="28">
        <f t="shared" si="0"/>
        <v>-4774.5</v>
      </c>
    </row>
    <row r="80" spans="2:15" ht="15.75">
      <c r="B80" s="22"/>
      <c r="C80" s="22"/>
      <c r="D80" s="42" t="s">
        <v>24</v>
      </c>
      <c r="E80" s="45" t="s">
        <v>113</v>
      </c>
      <c r="F80" s="43"/>
      <c r="G80" s="43"/>
      <c r="I80" s="6"/>
      <c r="J80" s="5"/>
      <c r="K80" s="6">
        <v>7000</v>
      </c>
      <c r="M80" s="21"/>
      <c r="O80" s="28">
        <f t="shared" si="0"/>
        <v>-7427</v>
      </c>
    </row>
    <row r="81" spans="2:13" ht="16.5">
      <c r="B81" s="22"/>
      <c r="C81" s="22" t="s">
        <v>126</v>
      </c>
      <c r="D81" s="46" t="s">
        <v>93</v>
      </c>
      <c r="L81" s="48">
        <v>0</v>
      </c>
      <c r="M81" s="47"/>
    </row>
    <row r="82" spans="2:12" ht="16.5">
      <c r="B82" s="22"/>
      <c r="C82" s="22" t="s">
        <v>127</v>
      </c>
      <c r="D82" s="46" t="s">
        <v>56</v>
      </c>
      <c r="L82" s="40">
        <v>-1418</v>
      </c>
    </row>
    <row r="83" spans="2:13" ht="15.75">
      <c r="B83" s="22"/>
      <c r="C83" s="22"/>
      <c r="D83" s="19"/>
      <c r="E83" s="119" t="s">
        <v>114</v>
      </c>
      <c r="F83" s="120"/>
      <c r="G83" s="120"/>
      <c r="H83" s="120"/>
      <c r="I83" s="120"/>
      <c r="J83" s="120"/>
      <c r="K83" s="20">
        <v>-1418</v>
      </c>
      <c r="M83" s="47"/>
    </row>
    <row r="84" spans="2:13" ht="16.5">
      <c r="B84" s="22"/>
      <c r="C84" s="22" t="s">
        <v>128</v>
      </c>
      <c r="D84" s="46" t="s">
        <v>94</v>
      </c>
      <c r="L84" s="48">
        <v>0</v>
      </c>
      <c r="M84" s="47"/>
    </row>
    <row r="85" spans="2:13" ht="15.75">
      <c r="B85" s="22"/>
      <c r="C85" s="22"/>
      <c r="D85" s="19"/>
      <c r="E85" s="18"/>
      <c r="F85" s="18"/>
      <c r="G85" s="18"/>
      <c r="H85" s="18"/>
      <c r="I85" s="18"/>
      <c r="J85" s="18"/>
      <c r="K85" s="18"/>
      <c r="L85" s="20"/>
      <c r="M85" s="47"/>
    </row>
    <row r="86" spans="2:13" ht="15.75">
      <c r="B86" s="22"/>
      <c r="C86" s="22"/>
      <c r="D86" s="19"/>
      <c r="E86" s="3"/>
      <c r="F86" s="3"/>
      <c r="G86" s="3"/>
      <c r="H86" s="3"/>
      <c r="I86" s="3"/>
      <c r="J86" s="3"/>
      <c r="L86" s="20"/>
      <c r="M86" s="47"/>
    </row>
    <row r="87" spans="2:13" ht="15.75">
      <c r="B87" s="22"/>
      <c r="C87" s="22"/>
      <c r="D87" s="19"/>
      <c r="E87" s="3"/>
      <c r="F87" s="3"/>
      <c r="G87" s="3"/>
      <c r="H87" s="3"/>
      <c r="I87" s="3"/>
      <c r="J87" s="3"/>
      <c r="L87" s="20"/>
      <c r="M87" s="47"/>
    </row>
    <row r="88" spans="2:13" ht="15.75">
      <c r="B88" s="22"/>
      <c r="C88" s="22"/>
      <c r="D88" s="19"/>
      <c r="E88" s="3"/>
      <c r="F88" s="3"/>
      <c r="G88" s="3"/>
      <c r="H88" s="3"/>
      <c r="I88" s="3"/>
      <c r="J88" s="3"/>
      <c r="L88" s="121" t="s">
        <v>100</v>
      </c>
      <c r="M88" s="121"/>
    </row>
    <row r="89" spans="2:13" ht="16.5">
      <c r="B89" s="11" t="s">
        <v>71</v>
      </c>
      <c r="C89" s="13"/>
      <c r="G89" s="6"/>
      <c r="H89" s="3"/>
      <c r="I89" s="3"/>
      <c r="J89" s="3"/>
      <c r="L89" s="26" t="s">
        <v>99</v>
      </c>
      <c r="M89" s="26" t="s">
        <v>70</v>
      </c>
    </row>
    <row r="90" spans="2:13" ht="15.75">
      <c r="B90" s="22"/>
      <c r="C90" s="22"/>
      <c r="D90" s="19"/>
      <c r="E90" s="3"/>
      <c r="F90" s="3"/>
      <c r="G90" s="3"/>
      <c r="H90" s="3"/>
      <c r="I90" s="3"/>
      <c r="J90" s="3"/>
      <c r="L90" s="20"/>
      <c r="M90" s="47"/>
    </row>
    <row r="91" spans="2:13" ht="15.75">
      <c r="B91" s="22"/>
      <c r="M91" s="47"/>
    </row>
    <row r="92" spans="2:13" s="2" customFormat="1" ht="16.5">
      <c r="B92" s="38" t="s">
        <v>107</v>
      </c>
      <c r="C92" s="11"/>
      <c r="I92" s="10"/>
      <c r="J92" s="11"/>
      <c r="K92" s="12"/>
      <c r="L92" s="49"/>
      <c r="M92" s="40">
        <v>4121967</v>
      </c>
    </row>
    <row r="93" spans="2:13" s="2" customFormat="1" ht="16.5">
      <c r="B93" s="38"/>
      <c r="C93" s="11"/>
      <c r="I93" s="10"/>
      <c r="J93" s="11"/>
      <c r="K93" s="12"/>
      <c r="L93" s="49"/>
      <c r="M93" s="40"/>
    </row>
    <row r="94" spans="2:13" s="2" customFormat="1" ht="16.5">
      <c r="B94" s="27" t="s">
        <v>66</v>
      </c>
      <c r="C94" s="84" t="s">
        <v>129</v>
      </c>
      <c r="D94" s="84"/>
      <c r="E94" s="84"/>
      <c r="F94" s="85"/>
      <c r="G94" s="84"/>
      <c r="H94" s="84"/>
      <c r="I94" s="84"/>
      <c r="J94" s="84"/>
      <c r="K94" s="84"/>
      <c r="L94" s="87"/>
      <c r="M94" s="88">
        <v>217910</v>
      </c>
    </row>
    <row r="95" spans="2:13" s="2" customFormat="1" ht="16.5">
      <c r="B95" s="89"/>
      <c r="C95" s="86" t="s">
        <v>130</v>
      </c>
      <c r="D95" s="84"/>
      <c r="E95" s="84"/>
      <c r="F95" s="85"/>
      <c r="G95" s="84"/>
      <c r="H95" s="84"/>
      <c r="I95" s="84"/>
      <c r="J95" s="84"/>
      <c r="K95" s="84"/>
      <c r="L95" s="90">
        <v>0</v>
      </c>
      <c r="M95" s="88"/>
    </row>
    <row r="96" spans="2:13" s="2" customFormat="1" ht="16.5">
      <c r="B96" s="89"/>
      <c r="C96" s="86" t="s">
        <v>131</v>
      </c>
      <c r="D96" s="84"/>
      <c r="E96" s="84"/>
      <c r="F96" s="85"/>
      <c r="G96" s="84"/>
      <c r="H96" s="84"/>
      <c r="I96" s="84"/>
      <c r="J96" s="84"/>
      <c r="K96" s="84"/>
      <c r="L96" s="90">
        <v>217910</v>
      </c>
      <c r="M96" s="88"/>
    </row>
    <row r="97" spans="2:13" s="2" customFormat="1" ht="16.5">
      <c r="B97" s="89"/>
      <c r="C97" s="86"/>
      <c r="D97" s="1" t="s">
        <v>181</v>
      </c>
      <c r="E97" s="89"/>
      <c r="F97" s="89"/>
      <c r="G97" s="89"/>
      <c r="H97" s="89"/>
      <c r="I97" s="10"/>
      <c r="J97" s="11"/>
      <c r="K97" s="84"/>
      <c r="L97" s="90"/>
      <c r="M97" s="88"/>
    </row>
    <row r="98" spans="2:13" s="2" customFormat="1" ht="16.5">
      <c r="B98" s="89"/>
      <c r="C98" s="86"/>
      <c r="D98" s="84" t="s">
        <v>182</v>
      </c>
      <c r="E98" s="89"/>
      <c r="F98" s="89"/>
      <c r="G98" s="89"/>
      <c r="H98" s="89"/>
      <c r="I98" s="10"/>
      <c r="J98" s="11"/>
      <c r="K98" s="84"/>
      <c r="L98" s="90"/>
      <c r="M98" s="88"/>
    </row>
    <row r="99" spans="2:13" s="2" customFormat="1" ht="16.5">
      <c r="B99" s="38"/>
      <c r="C99" s="11"/>
      <c r="I99" s="10"/>
      <c r="J99" s="11"/>
      <c r="K99" s="12"/>
      <c r="L99" s="49"/>
      <c r="M99" s="40"/>
    </row>
    <row r="100" spans="2:13" ht="16.5">
      <c r="B100" s="19" t="s">
        <v>84</v>
      </c>
      <c r="C100" s="1" t="s">
        <v>81</v>
      </c>
      <c r="I100" s="6"/>
      <c r="J100" s="5"/>
      <c r="K100" s="7"/>
      <c r="L100" s="47"/>
      <c r="M100" s="40">
        <v>-15549</v>
      </c>
    </row>
    <row r="101" spans="2:13" ht="16.5">
      <c r="B101" s="22"/>
      <c r="C101" s="22" t="s">
        <v>125</v>
      </c>
      <c r="D101" s="1" t="s">
        <v>90</v>
      </c>
      <c r="I101" s="6"/>
      <c r="J101" s="5"/>
      <c r="K101" s="7"/>
      <c r="L101" s="40">
        <v>0</v>
      </c>
      <c r="M101" s="40" t="s">
        <v>95</v>
      </c>
    </row>
    <row r="102" spans="2:13" ht="15.75">
      <c r="B102" s="22"/>
      <c r="C102" s="22"/>
      <c r="D102" s="22" t="s">
        <v>132</v>
      </c>
      <c r="E102" s="1" t="s">
        <v>86</v>
      </c>
      <c r="I102" s="6"/>
      <c r="J102" s="5"/>
      <c r="K102" s="21">
        <v>0</v>
      </c>
      <c r="M102" s="21"/>
    </row>
    <row r="103" spans="2:13" ht="15.75">
      <c r="B103" s="22"/>
      <c r="C103" s="22"/>
      <c r="D103" s="22" t="s">
        <v>133</v>
      </c>
      <c r="E103" s="1" t="s">
        <v>97</v>
      </c>
      <c r="I103" s="6"/>
      <c r="J103" s="5"/>
      <c r="K103" s="21">
        <v>0</v>
      </c>
      <c r="M103" s="21"/>
    </row>
    <row r="104" spans="2:13" ht="16.5">
      <c r="B104" s="22"/>
      <c r="C104" s="22" t="s">
        <v>126</v>
      </c>
      <c r="D104" s="1" t="s">
        <v>91</v>
      </c>
      <c r="I104" s="6"/>
      <c r="J104" s="5"/>
      <c r="K104" s="7"/>
      <c r="L104" s="40">
        <v>-15549</v>
      </c>
      <c r="M104" s="21"/>
    </row>
    <row r="105" spans="4:13" ht="16.5">
      <c r="D105" s="22" t="s">
        <v>132</v>
      </c>
      <c r="E105" s="1" t="s">
        <v>83</v>
      </c>
      <c r="I105" s="6"/>
      <c r="J105" s="5"/>
      <c r="K105" s="7"/>
      <c r="L105" s="40">
        <v>23584</v>
      </c>
      <c r="M105" s="21"/>
    </row>
    <row r="106" spans="4:13" ht="32.25" customHeight="1">
      <c r="D106" s="22"/>
      <c r="E106" s="1" t="s">
        <v>134</v>
      </c>
      <c r="F106" s="118" t="s">
        <v>179</v>
      </c>
      <c r="G106" s="118"/>
      <c r="H106" s="118"/>
      <c r="I106" s="118"/>
      <c r="J106" s="118"/>
      <c r="K106" s="21">
        <v>22947</v>
      </c>
      <c r="M106" s="21"/>
    </row>
    <row r="107" spans="4:13" ht="57" customHeight="1">
      <c r="D107" s="22"/>
      <c r="E107" s="1" t="s">
        <v>135</v>
      </c>
      <c r="F107" s="118" t="s">
        <v>156</v>
      </c>
      <c r="G107" s="118"/>
      <c r="H107" s="118"/>
      <c r="I107" s="118"/>
      <c r="J107" s="118"/>
      <c r="K107" s="21">
        <v>637</v>
      </c>
      <c r="M107" s="21"/>
    </row>
    <row r="108" spans="4:13" ht="16.5">
      <c r="D108" s="22" t="s">
        <v>133</v>
      </c>
      <c r="E108" s="1" t="s">
        <v>85</v>
      </c>
      <c r="I108" s="6"/>
      <c r="J108" s="5"/>
      <c r="K108" s="7"/>
      <c r="L108" s="40">
        <v>-39133</v>
      </c>
      <c r="M108" s="21"/>
    </row>
    <row r="109" spans="4:13" ht="41.25" customHeight="1">
      <c r="D109" s="22"/>
      <c r="F109" s="117" t="s">
        <v>174</v>
      </c>
      <c r="G109" s="117"/>
      <c r="H109" s="117"/>
      <c r="I109" s="117"/>
      <c r="J109" s="117"/>
      <c r="K109" s="21">
        <v>-39133</v>
      </c>
      <c r="M109" s="21"/>
    </row>
    <row r="110" spans="3:13" ht="16.5">
      <c r="C110" s="84" t="s">
        <v>136</v>
      </c>
      <c r="D110" s="84"/>
      <c r="E110" s="84"/>
      <c r="F110" s="85"/>
      <c r="G110" s="84"/>
      <c r="H110" s="84"/>
      <c r="I110" s="84"/>
      <c r="J110" s="84"/>
      <c r="K110" s="86"/>
      <c r="L110" s="91">
        <v>0</v>
      </c>
      <c r="M110" s="21"/>
    </row>
    <row r="111" spans="3:13" ht="16.5">
      <c r="C111" s="84"/>
      <c r="D111" s="84" t="s">
        <v>132</v>
      </c>
      <c r="E111" s="92" t="s">
        <v>89</v>
      </c>
      <c r="F111" s="85"/>
      <c r="G111" s="84"/>
      <c r="H111" s="84"/>
      <c r="I111" s="84"/>
      <c r="J111" s="84"/>
      <c r="K111" s="86"/>
      <c r="L111" s="93">
        <v>0</v>
      </c>
      <c r="M111" s="21"/>
    </row>
    <row r="112" spans="3:13" ht="15.75">
      <c r="C112" s="84"/>
      <c r="D112" s="84"/>
      <c r="E112" s="92" t="s">
        <v>137</v>
      </c>
      <c r="F112" s="85"/>
      <c r="G112" s="84"/>
      <c r="H112" s="84"/>
      <c r="I112" s="84"/>
      <c r="J112" s="84"/>
      <c r="K112" s="86">
        <v>0</v>
      </c>
      <c r="L112" s="83"/>
      <c r="M112" s="21"/>
    </row>
    <row r="113" spans="3:13" ht="15.75">
      <c r="C113" s="84"/>
      <c r="D113" s="84"/>
      <c r="E113" s="92" t="s">
        <v>138</v>
      </c>
      <c r="F113" s="85"/>
      <c r="G113" s="84"/>
      <c r="H113" s="84"/>
      <c r="I113" s="84"/>
      <c r="J113" s="84"/>
      <c r="K113" s="86">
        <v>0</v>
      </c>
      <c r="L113" s="86"/>
      <c r="M113" s="21"/>
    </row>
    <row r="114" spans="3:13" ht="16.5">
      <c r="C114" s="94"/>
      <c r="D114" s="84" t="s">
        <v>133</v>
      </c>
      <c r="E114" s="95" t="s">
        <v>139</v>
      </c>
      <c r="F114" s="95"/>
      <c r="G114" s="95"/>
      <c r="H114" s="95"/>
      <c r="I114" s="95"/>
      <c r="J114" s="95"/>
      <c r="K114" s="86"/>
      <c r="L114" s="91">
        <v>0</v>
      </c>
      <c r="M114" s="21"/>
    </row>
    <row r="115" spans="3:13" ht="15.75">
      <c r="C115" s="94"/>
      <c r="D115" s="84"/>
      <c r="E115" s="92" t="s">
        <v>137</v>
      </c>
      <c r="F115" s="85"/>
      <c r="G115" s="84"/>
      <c r="H115" s="84"/>
      <c r="I115" s="95"/>
      <c r="J115" s="95"/>
      <c r="K115" s="83">
        <v>0</v>
      </c>
      <c r="L115" s="83"/>
      <c r="M115" s="21"/>
    </row>
    <row r="116" spans="3:13" ht="15.75">
      <c r="C116" s="94"/>
      <c r="D116" s="84"/>
      <c r="E116" s="92" t="s">
        <v>140</v>
      </c>
      <c r="F116" s="85"/>
      <c r="G116" s="84"/>
      <c r="H116" s="84"/>
      <c r="I116" s="92"/>
      <c r="J116" s="92"/>
      <c r="K116" s="83">
        <v>0</v>
      </c>
      <c r="L116" s="83"/>
      <c r="M116" s="21"/>
    </row>
    <row r="117" spans="4:13" ht="16.5">
      <c r="D117" s="22"/>
      <c r="I117" s="6"/>
      <c r="J117" s="5"/>
      <c r="K117" s="7"/>
      <c r="L117" s="40"/>
      <c r="M117" s="21"/>
    </row>
    <row r="118" spans="2:13" s="2" customFormat="1" ht="16.5">
      <c r="B118" s="50" t="s">
        <v>2</v>
      </c>
      <c r="I118" s="10"/>
      <c r="J118" s="11"/>
      <c r="K118" s="12"/>
      <c r="L118" s="40"/>
      <c r="M118" s="40">
        <v>4324328</v>
      </c>
    </row>
    <row r="119" spans="2:13" s="2" customFormat="1" ht="16.5">
      <c r="B119" s="50"/>
      <c r="I119" s="10"/>
      <c r="J119" s="11"/>
      <c r="K119" s="12"/>
      <c r="L119" s="40"/>
      <c r="M119" s="40"/>
    </row>
    <row r="120" spans="2:13" ht="16.5">
      <c r="B120" s="19" t="s">
        <v>68</v>
      </c>
      <c r="C120" s="1" t="s">
        <v>141</v>
      </c>
      <c r="I120" s="6"/>
      <c r="J120" s="5"/>
      <c r="K120" s="7"/>
      <c r="L120" s="21"/>
      <c r="M120" s="40">
        <v>-91899</v>
      </c>
    </row>
    <row r="121" spans="2:13" ht="16.5">
      <c r="B121" s="19"/>
      <c r="C121" s="22" t="s">
        <v>125</v>
      </c>
      <c r="D121" s="1" t="s">
        <v>83</v>
      </c>
      <c r="I121" s="6"/>
      <c r="J121" s="5"/>
      <c r="K121" s="7"/>
      <c r="L121" s="40">
        <v>0</v>
      </c>
      <c r="M121" s="21"/>
    </row>
    <row r="122" spans="2:13" ht="16.5">
      <c r="B122" s="19"/>
      <c r="C122" s="22" t="s">
        <v>126</v>
      </c>
      <c r="D122" s="1" t="s">
        <v>85</v>
      </c>
      <c r="I122" s="6"/>
      <c r="J122" s="5"/>
      <c r="K122" s="7"/>
      <c r="L122" s="40">
        <v>-91899</v>
      </c>
      <c r="M122" s="21"/>
    </row>
    <row r="123" spans="2:13" ht="15.75">
      <c r="B123" s="19"/>
      <c r="D123" s="22"/>
      <c r="E123" s="1" t="s">
        <v>134</v>
      </c>
      <c r="F123" s="117" t="s">
        <v>169</v>
      </c>
      <c r="G123" s="117"/>
      <c r="H123" s="117"/>
      <c r="I123" s="117"/>
      <c r="J123" s="117"/>
      <c r="K123" s="21">
        <v>-63543</v>
      </c>
      <c r="L123" s="21"/>
      <c r="M123" s="21"/>
    </row>
    <row r="124" spans="2:13" ht="35.25" customHeight="1">
      <c r="B124" s="19"/>
      <c r="D124" s="22"/>
      <c r="F124" s="128"/>
      <c r="G124" s="128"/>
      <c r="H124" s="128"/>
      <c r="I124" s="128"/>
      <c r="J124" s="128"/>
      <c r="K124" s="21"/>
      <c r="L124" s="21"/>
      <c r="M124" s="21"/>
    </row>
    <row r="125" spans="2:13" ht="33" customHeight="1">
      <c r="B125" s="19"/>
      <c r="D125" s="22"/>
      <c r="E125" s="1" t="s">
        <v>135</v>
      </c>
      <c r="F125" s="117" t="s">
        <v>171</v>
      </c>
      <c r="G125" s="117"/>
      <c r="H125" s="117"/>
      <c r="I125" s="117"/>
      <c r="J125" s="117"/>
      <c r="K125" s="21">
        <v>-28356</v>
      </c>
      <c r="L125" s="21"/>
      <c r="M125" s="21"/>
    </row>
    <row r="126" spans="2:13" ht="15.75">
      <c r="B126" s="19"/>
      <c r="D126" s="22"/>
      <c r="F126" s="81"/>
      <c r="G126" s="81"/>
      <c r="H126" s="81"/>
      <c r="I126" s="81"/>
      <c r="J126" s="81"/>
      <c r="K126" s="21"/>
      <c r="L126" s="21"/>
      <c r="M126" s="21"/>
    </row>
    <row r="127" spans="2:13" s="2" customFormat="1" ht="16.5">
      <c r="B127" s="50" t="s">
        <v>142</v>
      </c>
      <c r="I127" s="10"/>
      <c r="J127" s="11"/>
      <c r="K127" s="12"/>
      <c r="L127" s="33"/>
      <c r="M127" s="40">
        <v>4232429</v>
      </c>
    </row>
    <row r="128" spans="2:13" s="2" customFormat="1" ht="16.5">
      <c r="B128" s="50"/>
      <c r="I128" s="10"/>
      <c r="J128" s="11"/>
      <c r="K128" s="12"/>
      <c r="L128" s="121" t="s">
        <v>100</v>
      </c>
      <c r="M128" s="121"/>
    </row>
    <row r="129" spans="2:13" s="2" customFormat="1" ht="16.5">
      <c r="B129" s="11" t="s">
        <v>74</v>
      </c>
      <c r="I129" s="10"/>
      <c r="J129" s="11"/>
      <c r="K129" s="12"/>
      <c r="L129" s="26" t="s">
        <v>99</v>
      </c>
      <c r="M129" s="51" t="s">
        <v>70</v>
      </c>
    </row>
    <row r="130" spans="2:13" s="2" customFormat="1" ht="16.5">
      <c r="B130" s="11"/>
      <c r="I130" s="10"/>
      <c r="J130" s="11"/>
      <c r="K130" s="12"/>
      <c r="L130" s="26"/>
      <c r="M130" s="51"/>
    </row>
    <row r="131" spans="2:13" ht="16.5">
      <c r="B131" s="19" t="s">
        <v>69</v>
      </c>
      <c r="C131" s="1" t="s">
        <v>88</v>
      </c>
      <c r="D131" s="18"/>
      <c r="E131" s="18"/>
      <c r="F131" s="18"/>
      <c r="I131" s="6"/>
      <c r="J131" s="5"/>
      <c r="K131" s="7"/>
      <c r="L131" s="52"/>
      <c r="M131" s="40">
        <v>227035.11504308722</v>
      </c>
    </row>
    <row r="132" spans="2:13" ht="16.5">
      <c r="B132" s="19"/>
      <c r="D132" s="18"/>
      <c r="E132" s="18"/>
      <c r="F132" s="18"/>
      <c r="I132" s="6"/>
      <c r="J132" s="5"/>
      <c r="K132" s="7"/>
      <c r="L132" s="52"/>
      <c r="M132" s="40"/>
    </row>
    <row r="133" spans="2:13" ht="16.5">
      <c r="B133" s="19" t="s">
        <v>24</v>
      </c>
      <c r="C133" s="1" t="s">
        <v>55</v>
      </c>
      <c r="I133" s="6"/>
      <c r="J133" s="5"/>
      <c r="K133" s="7"/>
      <c r="L133" s="40" t="s">
        <v>95</v>
      </c>
      <c r="M133" s="40">
        <v>1071</v>
      </c>
    </row>
    <row r="134" spans="2:13" ht="17.25" customHeight="1">
      <c r="B134" s="15"/>
      <c r="C134" s="22" t="s">
        <v>125</v>
      </c>
      <c r="D134" s="1" t="s">
        <v>86</v>
      </c>
      <c r="H134" s="6"/>
      <c r="J134" s="5"/>
      <c r="K134" s="7"/>
      <c r="L134" s="40">
        <v>1071</v>
      </c>
      <c r="M134" s="21"/>
    </row>
    <row r="135" spans="2:13" ht="34.5" customHeight="1">
      <c r="B135" s="15"/>
      <c r="C135" s="22"/>
      <c r="D135" s="22" t="s">
        <v>132</v>
      </c>
      <c r="E135" s="118" t="s">
        <v>115</v>
      </c>
      <c r="F135" s="118"/>
      <c r="G135" s="118"/>
      <c r="H135" s="118"/>
      <c r="I135" s="118"/>
      <c r="J135" s="118"/>
      <c r="K135" s="21">
        <v>800</v>
      </c>
      <c r="L135" s="21"/>
      <c r="M135" s="21"/>
    </row>
    <row r="136" spans="2:13" ht="72" customHeight="1">
      <c r="B136" s="15"/>
      <c r="C136" s="22"/>
      <c r="D136" s="1" t="s">
        <v>133</v>
      </c>
      <c r="E136" s="122" t="s">
        <v>170</v>
      </c>
      <c r="F136" s="122"/>
      <c r="G136" s="122"/>
      <c r="H136" s="122"/>
      <c r="I136" s="122"/>
      <c r="J136" s="122"/>
      <c r="K136" s="21">
        <v>271</v>
      </c>
      <c r="L136" s="21"/>
      <c r="M136" s="21"/>
    </row>
    <row r="137" spans="2:13" ht="16.5">
      <c r="B137" s="15"/>
      <c r="C137" s="22" t="s">
        <v>126</v>
      </c>
      <c r="D137" s="5" t="s">
        <v>97</v>
      </c>
      <c r="E137" s="53"/>
      <c r="F137" s="53"/>
      <c r="G137" s="18"/>
      <c r="H137" s="18"/>
      <c r="J137" s="5"/>
      <c r="K137" s="7"/>
      <c r="L137" s="40">
        <v>0</v>
      </c>
      <c r="M137" s="47"/>
    </row>
    <row r="138" spans="2:13" ht="16.5">
      <c r="B138" s="15"/>
      <c r="C138" s="22"/>
      <c r="D138" s="5"/>
      <c r="E138" s="53"/>
      <c r="F138" s="53"/>
      <c r="G138" s="18"/>
      <c r="H138" s="18"/>
      <c r="J138" s="5"/>
      <c r="K138" s="7"/>
      <c r="L138" s="40"/>
      <c r="M138" s="47"/>
    </row>
    <row r="139" spans="2:13" ht="16.5">
      <c r="B139" s="41" t="s">
        <v>75</v>
      </c>
      <c r="C139" s="22" t="s">
        <v>89</v>
      </c>
      <c r="I139" s="6"/>
      <c r="J139" s="5"/>
      <c r="K139" s="7"/>
      <c r="M139" s="40">
        <v>499448</v>
      </c>
    </row>
    <row r="140" spans="2:13" ht="16.5">
      <c r="B140" s="15"/>
      <c r="C140" s="22" t="s">
        <v>125</v>
      </c>
      <c r="D140" s="1" t="s">
        <v>144</v>
      </c>
      <c r="I140" s="6"/>
      <c r="J140" s="5"/>
      <c r="K140" s="7"/>
      <c r="L140" s="40">
        <v>0</v>
      </c>
      <c r="M140" s="21"/>
    </row>
    <row r="141" spans="2:12" ht="16.5">
      <c r="B141" s="15"/>
      <c r="C141" s="22" t="s">
        <v>126</v>
      </c>
      <c r="D141" s="1" t="s">
        <v>108</v>
      </c>
      <c r="I141" s="6"/>
      <c r="J141" s="5"/>
      <c r="K141" s="7"/>
      <c r="L141" s="40">
        <v>0</v>
      </c>
    </row>
    <row r="142" spans="2:12" ht="16.5">
      <c r="B142" s="15"/>
      <c r="C142" s="22" t="s">
        <v>127</v>
      </c>
      <c r="D142" s="1" t="s">
        <v>109</v>
      </c>
      <c r="I142" s="6"/>
      <c r="J142" s="5"/>
      <c r="K142" s="7"/>
      <c r="L142" s="40">
        <v>499448</v>
      </c>
    </row>
    <row r="143" spans="2:13" ht="15.75">
      <c r="B143" s="41"/>
      <c r="C143" s="54"/>
      <c r="D143" s="16" t="s">
        <v>132</v>
      </c>
      <c r="E143" s="119" t="s">
        <v>166</v>
      </c>
      <c r="F143" s="120"/>
      <c r="G143" s="120"/>
      <c r="H143" s="120"/>
      <c r="I143" s="120"/>
      <c r="J143" s="120"/>
      <c r="K143" s="14">
        <v>82115</v>
      </c>
      <c r="M143" s="21"/>
    </row>
    <row r="144" spans="2:13" ht="15.75">
      <c r="B144" s="41"/>
      <c r="C144" s="54"/>
      <c r="D144" s="16"/>
      <c r="E144" s="120"/>
      <c r="F144" s="120"/>
      <c r="G144" s="120"/>
      <c r="H144" s="120"/>
      <c r="I144" s="120"/>
      <c r="J144" s="120"/>
      <c r="K144" s="14"/>
      <c r="M144" s="21"/>
    </row>
    <row r="145" spans="2:13" ht="51.75" customHeight="1">
      <c r="B145" s="41"/>
      <c r="C145" s="54"/>
      <c r="D145" s="16"/>
      <c r="E145" s="120"/>
      <c r="F145" s="120"/>
      <c r="G145" s="120"/>
      <c r="H145" s="120"/>
      <c r="I145" s="120"/>
      <c r="J145" s="120"/>
      <c r="K145" s="14"/>
      <c r="M145" s="21"/>
    </row>
    <row r="146" spans="2:13" ht="3" customHeight="1" hidden="1">
      <c r="B146" s="41"/>
      <c r="C146" s="54"/>
      <c r="D146" s="16"/>
      <c r="E146" s="120"/>
      <c r="F146" s="120"/>
      <c r="G146" s="120"/>
      <c r="H146" s="120"/>
      <c r="I146" s="120"/>
      <c r="J146" s="120"/>
      <c r="K146" s="21"/>
      <c r="M146" s="21"/>
    </row>
    <row r="147" spans="2:13" ht="36.75" customHeight="1">
      <c r="B147" s="41"/>
      <c r="C147" s="54"/>
      <c r="D147" s="16" t="s">
        <v>133</v>
      </c>
      <c r="E147" s="117" t="s">
        <v>175</v>
      </c>
      <c r="F147" s="117"/>
      <c r="G147" s="117"/>
      <c r="H147" s="117"/>
      <c r="I147" s="117"/>
      <c r="J147" s="117"/>
      <c r="K147" s="21">
        <v>125818</v>
      </c>
      <c r="M147" s="21"/>
    </row>
    <row r="148" spans="2:13" ht="28.5" customHeight="1">
      <c r="B148" s="41"/>
      <c r="C148" s="54"/>
      <c r="D148" s="16" t="s">
        <v>145</v>
      </c>
      <c r="E148" s="123" t="s">
        <v>172</v>
      </c>
      <c r="F148" s="123"/>
      <c r="G148" s="123"/>
      <c r="H148" s="123"/>
      <c r="I148" s="123"/>
      <c r="J148" s="123"/>
      <c r="K148" s="21">
        <v>27050</v>
      </c>
      <c r="M148" s="21"/>
    </row>
    <row r="149" spans="2:13" ht="43.5" customHeight="1">
      <c r="B149" s="41"/>
      <c r="C149" s="54"/>
      <c r="D149" s="1" t="s">
        <v>152</v>
      </c>
      <c r="E149" s="127" t="s">
        <v>176</v>
      </c>
      <c r="F149" s="127"/>
      <c r="G149" s="127"/>
      <c r="H149" s="127"/>
      <c r="I149" s="127"/>
      <c r="J149" s="127"/>
      <c r="K149" s="21">
        <v>207779</v>
      </c>
      <c r="M149" s="21"/>
    </row>
    <row r="150" spans="2:13" ht="51" customHeight="1">
      <c r="B150" s="41"/>
      <c r="C150" s="54"/>
      <c r="D150" s="1" t="s">
        <v>153</v>
      </c>
      <c r="E150" s="117" t="s">
        <v>173</v>
      </c>
      <c r="F150" s="117"/>
      <c r="G150" s="117"/>
      <c r="H150" s="117"/>
      <c r="I150" s="117"/>
      <c r="J150" s="117"/>
      <c r="K150" s="21">
        <v>35800</v>
      </c>
      <c r="M150" s="21"/>
    </row>
    <row r="151" spans="2:13" ht="16.5" customHeight="1">
      <c r="B151" s="41"/>
      <c r="C151" s="54"/>
      <c r="D151" s="1" t="s">
        <v>154</v>
      </c>
      <c r="E151" s="118" t="s">
        <v>116</v>
      </c>
      <c r="F151" s="118"/>
      <c r="G151" s="118"/>
      <c r="H151" s="118"/>
      <c r="I151" s="118"/>
      <c r="J151" s="118"/>
      <c r="K151" s="21">
        <v>4275</v>
      </c>
      <c r="M151" s="21"/>
    </row>
    <row r="152" spans="2:13" ht="20.25" customHeight="1">
      <c r="B152" s="41"/>
      <c r="C152" s="54"/>
      <c r="D152" s="1" t="s">
        <v>159</v>
      </c>
      <c r="E152" s="118" t="s">
        <v>167</v>
      </c>
      <c r="F152" s="118"/>
      <c r="G152" s="118"/>
      <c r="H152" s="118"/>
      <c r="I152" s="118"/>
      <c r="J152" s="81"/>
      <c r="K152" s="21">
        <v>8000</v>
      </c>
      <c r="M152" s="21"/>
    </row>
    <row r="153" spans="2:13" ht="12" customHeight="1">
      <c r="B153" s="41"/>
      <c r="C153" s="54"/>
      <c r="D153" s="16"/>
      <c r="E153" s="124"/>
      <c r="F153" s="124"/>
      <c r="G153" s="124"/>
      <c r="H153" s="124"/>
      <c r="I153" s="124"/>
      <c r="J153" s="3"/>
      <c r="K153" s="21"/>
      <c r="M153" s="21"/>
    </row>
    <row r="154" spans="2:13" ht="15.75" customHeight="1">
      <c r="B154" s="41"/>
      <c r="C154" s="54"/>
      <c r="D154" s="16" t="s">
        <v>160</v>
      </c>
      <c r="E154" s="122" t="s">
        <v>161</v>
      </c>
      <c r="F154" s="122"/>
      <c r="G154" s="122"/>
      <c r="H154" s="122"/>
      <c r="I154" s="122"/>
      <c r="J154" s="3"/>
      <c r="K154" s="21">
        <v>8611</v>
      </c>
      <c r="M154" s="21"/>
    </row>
    <row r="155" spans="2:13" ht="16.5">
      <c r="B155" s="41" t="s">
        <v>143</v>
      </c>
      <c r="C155" s="22" t="s">
        <v>87</v>
      </c>
      <c r="E155" s="22"/>
      <c r="I155" s="6"/>
      <c r="J155" s="5"/>
      <c r="K155" s="5"/>
      <c r="L155" s="21"/>
      <c r="M155" s="40">
        <v>-291266.812869797</v>
      </c>
    </row>
    <row r="156" spans="2:13" ht="16.5">
      <c r="B156" s="46"/>
      <c r="C156" s="22" t="s">
        <v>125</v>
      </c>
      <c r="D156" s="1" t="s">
        <v>110</v>
      </c>
      <c r="I156" s="6"/>
      <c r="J156" s="5"/>
      <c r="K156" s="5"/>
      <c r="L156" s="40">
        <v>-265459.812869797</v>
      </c>
      <c r="M156" s="21"/>
    </row>
    <row r="157" spans="2:13" ht="16.5">
      <c r="B157" s="46"/>
      <c r="C157" s="22"/>
      <c r="D157" s="44" t="s">
        <v>132</v>
      </c>
      <c r="E157" s="1" t="s">
        <v>146</v>
      </c>
      <c r="I157" s="6"/>
      <c r="J157" s="5"/>
      <c r="K157" s="5"/>
      <c r="L157" s="40">
        <v>-265459.812869797</v>
      </c>
      <c r="M157" s="21"/>
    </row>
    <row r="158" spans="2:13" ht="15.75">
      <c r="B158" s="46"/>
      <c r="C158" s="47"/>
      <c r="E158" s="6" t="s">
        <v>147</v>
      </c>
      <c r="I158" s="6"/>
      <c r="J158" s="5"/>
      <c r="K158" s="6">
        <v>-2634.1051364855684</v>
      </c>
      <c r="M158" s="21"/>
    </row>
    <row r="159" spans="2:13" ht="15.75">
      <c r="B159" s="46"/>
      <c r="C159" s="47"/>
      <c r="E159" s="45" t="s">
        <v>148</v>
      </c>
      <c r="I159" s="6"/>
      <c r="J159" s="5"/>
      <c r="K159" s="6">
        <v>-2502.39987966129</v>
      </c>
      <c r="M159" s="21"/>
    </row>
    <row r="160" spans="2:13" ht="15.75">
      <c r="B160" s="46"/>
      <c r="C160" s="47"/>
      <c r="D160" s="44"/>
      <c r="E160" s="45" t="s">
        <v>157</v>
      </c>
      <c r="I160" s="6"/>
      <c r="J160" s="5"/>
      <c r="K160" s="6">
        <v>-1053.6420545942274</v>
      </c>
      <c r="M160" s="21"/>
    </row>
    <row r="161" spans="2:13" ht="15.75">
      <c r="B161" s="46"/>
      <c r="C161" s="47"/>
      <c r="D161" s="44"/>
      <c r="E161" s="45" t="s">
        <v>149</v>
      </c>
      <c r="I161" s="6"/>
      <c r="J161" s="5"/>
      <c r="K161" s="6">
        <v>-1053.6420545942274</v>
      </c>
      <c r="M161" s="21"/>
    </row>
    <row r="162" spans="2:13" ht="15.75">
      <c r="B162" s="46"/>
      <c r="C162" s="47"/>
      <c r="D162" s="44"/>
      <c r="E162" s="45" t="s">
        <v>150</v>
      </c>
      <c r="I162" s="6"/>
      <c r="J162" s="5"/>
      <c r="K162" s="6">
        <v>-4741.389245674023</v>
      </c>
      <c r="M162" s="21"/>
    </row>
    <row r="163" spans="2:13" ht="15.75">
      <c r="B163" s="46"/>
      <c r="C163" s="47"/>
      <c r="D163" s="44"/>
      <c r="E163" s="45" t="s">
        <v>151</v>
      </c>
      <c r="I163" s="6"/>
      <c r="J163" s="5"/>
      <c r="K163" s="6">
        <v>-7375.494382159592</v>
      </c>
      <c r="M163" s="21"/>
    </row>
    <row r="164" spans="2:13" ht="15.75">
      <c r="B164" s="46"/>
      <c r="C164" s="47"/>
      <c r="D164" s="44"/>
      <c r="E164" s="45" t="s">
        <v>158</v>
      </c>
      <c r="I164" s="6"/>
      <c r="J164" s="5"/>
      <c r="K164" s="6">
        <v>-229599.14011662808</v>
      </c>
      <c r="M164" s="21"/>
    </row>
    <row r="165" spans="2:13" ht="16.5">
      <c r="B165" s="46"/>
      <c r="C165" s="22"/>
      <c r="D165" s="1" t="s">
        <v>133</v>
      </c>
      <c r="E165" s="118" t="s">
        <v>183</v>
      </c>
      <c r="F165" s="118"/>
      <c r="G165" s="118"/>
      <c r="H165" s="118"/>
      <c r="I165" s="118"/>
      <c r="J165" s="118"/>
      <c r="K165" s="21">
        <v>-16500</v>
      </c>
      <c r="L165" s="40"/>
      <c r="M165" s="21"/>
    </row>
    <row r="166" spans="2:13" ht="30" customHeight="1">
      <c r="B166" s="46"/>
      <c r="C166" s="22"/>
      <c r="E166" s="124"/>
      <c r="F166" s="124"/>
      <c r="G166" s="124"/>
      <c r="H166" s="124"/>
      <c r="I166" s="124"/>
      <c r="J166" s="124"/>
      <c r="K166" s="21"/>
      <c r="L166" s="40"/>
      <c r="M166" s="21"/>
    </row>
    <row r="167" spans="2:13" ht="16.5">
      <c r="B167" s="46"/>
      <c r="C167" s="22"/>
      <c r="E167" s="81"/>
      <c r="F167" s="81"/>
      <c r="G167" s="81"/>
      <c r="H167" s="81"/>
      <c r="I167" s="81"/>
      <c r="J167" s="81"/>
      <c r="K167" s="21"/>
      <c r="L167" s="40"/>
      <c r="M167" s="21"/>
    </row>
    <row r="168" spans="2:13" ht="16.5">
      <c r="B168" s="50"/>
      <c r="C168" s="2"/>
      <c r="D168" s="2"/>
      <c r="E168" s="2"/>
      <c r="F168" s="2"/>
      <c r="G168" s="2"/>
      <c r="H168" s="2"/>
      <c r="I168" s="10"/>
      <c r="J168" s="11"/>
      <c r="K168" s="12"/>
      <c r="L168" s="121" t="s">
        <v>100</v>
      </c>
      <c r="M168" s="121"/>
    </row>
    <row r="169" spans="2:13" ht="16.5">
      <c r="B169" s="11" t="s">
        <v>74</v>
      </c>
      <c r="C169" s="2"/>
      <c r="D169" s="2"/>
      <c r="E169" s="2"/>
      <c r="F169" s="2"/>
      <c r="G169" s="2"/>
      <c r="H169" s="2"/>
      <c r="I169" s="10"/>
      <c r="J169" s="11"/>
      <c r="K169" s="12"/>
      <c r="L169" s="26" t="s">
        <v>99</v>
      </c>
      <c r="M169" s="51" t="s">
        <v>70</v>
      </c>
    </row>
    <row r="170" spans="2:13" ht="16.5">
      <c r="B170" s="46"/>
      <c r="C170" s="22"/>
      <c r="I170" s="6"/>
      <c r="J170" s="5"/>
      <c r="K170" s="5"/>
      <c r="L170" s="40"/>
      <c r="M170" s="21"/>
    </row>
    <row r="171" spans="2:13" ht="16.5">
      <c r="B171" s="55"/>
      <c r="C171" s="22" t="s">
        <v>126</v>
      </c>
      <c r="D171" s="1" t="s">
        <v>121</v>
      </c>
      <c r="I171" s="6"/>
      <c r="J171" s="5"/>
      <c r="K171" s="5"/>
      <c r="L171" s="23">
        <v>-25807</v>
      </c>
      <c r="M171" s="40"/>
    </row>
    <row r="172" spans="2:13" ht="16.5">
      <c r="B172" s="55"/>
      <c r="C172" s="22"/>
      <c r="I172" s="6"/>
      <c r="J172" s="5"/>
      <c r="K172" s="5"/>
      <c r="L172" s="28"/>
      <c r="M172" s="40"/>
    </row>
    <row r="173" spans="2:13" ht="36" customHeight="1">
      <c r="B173" s="55"/>
      <c r="C173" s="22"/>
      <c r="D173" s="22" t="s">
        <v>132</v>
      </c>
      <c r="E173" s="118" t="s">
        <v>168</v>
      </c>
      <c r="F173" s="118"/>
      <c r="G173" s="118"/>
      <c r="H173" s="118"/>
      <c r="I173" s="118"/>
      <c r="J173" s="118"/>
      <c r="K173" s="21">
        <v>-20218</v>
      </c>
      <c r="M173" s="21"/>
    </row>
    <row r="174" spans="2:15" ht="52.5" customHeight="1">
      <c r="B174" s="55"/>
      <c r="C174" s="22"/>
      <c r="D174" s="113" t="s">
        <v>133</v>
      </c>
      <c r="E174" s="117" t="s">
        <v>120</v>
      </c>
      <c r="F174" s="117"/>
      <c r="G174" s="117"/>
      <c r="H174" s="117"/>
      <c r="I174" s="117"/>
      <c r="J174" s="117"/>
      <c r="K174" s="36">
        <v>-2220</v>
      </c>
      <c r="M174" s="21"/>
      <c r="N174" s="28">
        <f>SUM(M134:M177)</f>
        <v>4876897.489303494</v>
      </c>
      <c r="O174" s="1">
        <v>-85143</v>
      </c>
    </row>
    <row r="175" spans="2:13" ht="89.25" customHeight="1">
      <c r="B175" s="55"/>
      <c r="C175" s="22"/>
      <c r="D175" s="22" t="s">
        <v>145</v>
      </c>
      <c r="E175" s="118" t="s">
        <v>119</v>
      </c>
      <c r="F175" s="118"/>
      <c r="G175" s="118"/>
      <c r="H175" s="118"/>
      <c r="I175" s="118"/>
      <c r="J175" s="118"/>
      <c r="K175" s="21">
        <v>-3369</v>
      </c>
      <c r="M175" s="21"/>
    </row>
    <row r="176" spans="2:13" ht="15.75">
      <c r="B176" s="55"/>
      <c r="E176" s="120"/>
      <c r="F176" s="120"/>
      <c r="G176" s="120"/>
      <c r="H176" s="120"/>
      <c r="I176" s="120"/>
      <c r="J176" s="120"/>
      <c r="K176" s="5"/>
      <c r="L176" s="21"/>
      <c r="M176" s="21"/>
    </row>
    <row r="177" spans="2:15" s="2" customFormat="1" ht="16.5">
      <c r="B177" s="2" t="s">
        <v>111</v>
      </c>
      <c r="C177" s="11"/>
      <c r="I177" s="10"/>
      <c r="J177" s="11"/>
      <c r="K177" s="11"/>
      <c r="L177" s="40"/>
      <c r="M177" s="40">
        <v>4668716.30217329</v>
      </c>
      <c r="N177" s="23">
        <f>M177-4668717</f>
        <v>-0.6978267095983028</v>
      </c>
      <c r="O177" s="23"/>
    </row>
    <row r="178" spans="3:15" s="2" customFormat="1" ht="16.5">
      <c r="C178" s="11"/>
      <c r="I178" s="10"/>
      <c r="J178" s="11"/>
      <c r="K178" s="11"/>
      <c r="L178" s="40"/>
      <c r="M178" s="40"/>
      <c r="O178" s="23"/>
    </row>
    <row r="179" spans="3:15" s="2" customFormat="1" ht="16.5">
      <c r="C179" s="11"/>
      <c r="I179" s="10"/>
      <c r="J179" s="11"/>
      <c r="K179" s="11"/>
      <c r="L179" s="40"/>
      <c r="M179" s="40"/>
      <c r="O179" s="23"/>
    </row>
    <row r="180" spans="1:13" ht="16.5">
      <c r="A180" s="11" t="s">
        <v>96</v>
      </c>
      <c r="B180" s="5"/>
      <c r="C180" s="5"/>
      <c r="D180" s="5"/>
      <c r="E180" s="5"/>
      <c r="F180" s="5"/>
      <c r="G180" s="5"/>
      <c r="H180" s="56"/>
      <c r="I180" s="56"/>
      <c r="J180" s="56"/>
      <c r="K180" s="56"/>
      <c r="L180" s="57"/>
      <c r="M180" s="28"/>
    </row>
    <row r="181" spans="1:13" ht="16.5">
      <c r="A181" s="11" t="s">
        <v>31</v>
      </c>
      <c r="B181" s="5"/>
      <c r="C181" s="5"/>
      <c r="D181" s="5"/>
      <c r="E181" s="5"/>
      <c r="F181" s="5"/>
      <c r="G181" s="5"/>
      <c r="H181" s="56"/>
      <c r="I181" s="56"/>
      <c r="J181" s="56"/>
      <c r="K181" s="56"/>
      <c r="L181" s="57"/>
      <c r="M181" s="28"/>
    </row>
    <row r="182" spans="1:13" ht="16.5">
      <c r="A182" s="5" t="s">
        <v>98</v>
      </c>
      <c r="B182" s="5"/>
      <c r="C182" s="5"/>
      <c r="D182" s="5"/>
      <c r="E182" s="5"/>
      <c r="F182" s="5"/>
      <c r="G182" s="5"/>
      <c r="H182" s="58"/>
      <c r="I182" s="58"/>
      <c r="J182" s="58"/>
      <c r="K182" s="2"/>
      <c r="L182" s="58" t="s">
        <v>103</v>
      </c>
      <c r="M182" s="25"/>
    </row>
    <row r="183" spans="1:13" ht="18.75">
      <c r="A183" s="5"/>
      <c r="B183" s="59"/>
      <c r="C183" s="59"/>
      <c r="D183" s="59"/>
      <c r="E183" s="59"/>
      <c r="F183" s="59"/>
      <c r="G183" s="59"/>
      <c r="H183" s="60" t="s">
        <v>44</v>
      </c>
      <c r="I183" s="60" t="s">
        <v>72</v>
      </c>
      <c r="J183" s="60" t="s">
        <v>73</v>
      </c>
      <c r="K183" s="60"/>
      <c r="L183" s="61" t="s">
        <v>101</v>
      </c>
      <c r="M183" s="62"/>
    </row>
    <row r="184" spans="1:12" ht="15.75">
      <c r="A184" s="5" t="s">
        <v>32</v>
      </c>
      <c r="B184" s="63"/>
      <c r="C184" s="63"/>
      <c r="D184" s="63"/>
      <c r="E184" s="63"/>
      <c r="F184" s="63"/>
      <c r="G184" s="63"/>
      <c r="H184" s="63"/>
      <c r="I184" s="64"/>
      <c r="J184" s="63"/>
      <c r="L184" s="56"/>
    </row>
    <row r="185" spans="1:13" ht="15.75">
      <c r="A185" s="5" t="s">
        <v>33</v>
      </c>
      <c r="B185" s="63"/>
      <c r="C185" s="63"/>
      <c r="D185" s="63"/>
      <c r="E185" s="63"/>
      <c r="F185" s="63"/>
      <c r="G185" s="63"/>
      <c r="H185" s="14">
        <v>1143800.5</v>
      </c>
      <c r="I185" s="6">
        <v>1143968.5</v>
      </c>
      <c r="J185" s="6">
        <v>1144042.5</v>
      </c>
      <c r="K185" s="6"/>
      <c r="L185" s="65">
        <v>74</v>
      </c>
      <c r="M185" s="65"/>
    </row>
    <row r="186" spans="1:13" ht="15.75">
      <c r="A186" s="5" t="s">
        <v>34</v>
      </c>
      <c r="B186" s="63"/>
      <c r="C186" s="63"/>
      <c r="D186" s="63"/>
      <c r="E186" s="63"/>
      <c r="F186" s="63"/>
      <c r="G186" s="63"/>
      <c r="H186" s="14">
        <v>1739805.5</v>
      </c>
      <c r="I186" s="6">
        <v>1764178.5</v>
      </c>
      <c r="J186" s="6">
        <v>1742700</v>
      </c>
      <c r="K186" s="6"/>
      <c r="L186" s="65">
        <v>-21478.5</v>
      </c>
      <c r="M186" s="65"/>
    </row>
    <row r="187" spans="1:13" ht="15.75">
      <c r="A187" s="5" t="s">
        <v>35</v>
      </c>
      <c r="B187" s="63"/>
      <c r="C187" s="63"/>
      <c r="D187" s="63"/>
      <c r="E187" s="63"/>
      <c r="F187" s="63"/>
      <c r="G187" s="63"/>
      <c r="H187" s="66">
        <v>1678739</v>
      </c>
      <c r="I187" s="66">
        <v>1681638.5</v>
      </c>
      <c r="J187" s="66">
        <v>1675401</v>
      </c>
      <c r="K187" s="67"/>
      <c r="L187" s="66">
        <v>-6237.5</v>
      </c>
      <c r="M187" s="66"/>
    </row>
    <row r="188" spans="1:13" ht="18.75">
      <c r="A188" s="5" t="s">
        <v>38</v>
      </c>
      <c r="B188" s="63"/>
      <c r="C188" s="63"/>
      <c r="D188" s="63"/>
      <c r="E188" s="63"/>
      <c r="F188" s="63"/>
      <c r="G188" s="63"/>
      <c r="H188" s="68">
        <v>75172.5</v>
      </c>
      <c r="I188" s="68">
        <v>76659.5</v>
      </c>
      <c r="J188" s="68">
        <v>76329.5</v>
      </c>
      <c r="K188" s="69"/>
      <c r="L188" s="70">
        <v>-330</v>
      </c>
      <c r="M188" s="70"/>
    </row>
    <row r="189" spans="1:13" ht="15.75">
      <c r="A189" s="5" t="s">
        <v>36</v>
      </c>
      <c r="B189" s="63"/>
      <c r="C189" s="63"/>
      <c r="D189" s="63"/>
      <c r="E189" s="63"/>
      <c r="F189" s="63"/>
      <c r="G189" s="63"/>
      <c r="H189" s="65">
        <v>4562345</v>
      </c>
      <c r="I189" s="65">
        <v>4589785.5</v>
      </c>
      <c r="J189" s="65">
        <v>4562143.5</v>
      </c>
      <c r="K189" s="65"/>
      <c r="L189" s="65">
        <v>-27642</v>
      </c>
      <c r="M189" s="65"/>
    </row>
    <row r="190" spans="1:13" ht="15.75">
      <c r="A190" s="5"/>
      <c r="B190" s="63"/>
      <c r="C190" s="63"/>
      <c r="D190" s="63"/>
      <c r="E190" s="63"/>
      <c r="F190" s="63"/>
      <c r="G190" s="63"/>
      <c r="H190" s="65"/>
      <c r="I190" s="65"/>
      <c r="J190" s="65"/>
      <c r="K190" s="71"/>
      <c r="L190" s="65"/>
      <c r="M190" s="65"/>
    </row>
    <row r="191" spans="1:13" ht="15.75">
      <c r="A191" s="5" t="s">
        <v>37</v>
      </c>
      <c r="B191" s="59"/>
      <c r="C191" s="59"/>
      <c r="D191" s="59"/>
      <c r="E191" s="59"/>
      <c r="F191" s="59"/>
      <c r="G191" s="59"/>
      <c r="H191" s="65"/>
      <c r="I191" s="65"/>
      <c r="J191" s="65"/>
      <c r="K191" s="71"/>
      <c r="L191" s="65"/>
      <c r="M191" s="65"/>
    </row>
    <row r="192" spans="1:13" ht="15.75">
      <c r="A192" s="5" t="s">
        <v>33</v>
      </c>
      <c r="B192" s="63"/>
      <c r="C192" s="63"/>
      <c r="D192" s="63"/>
      <c r="E192" s="63"/>
      <c r="F192" s="63"/>
      <c r="G192" s="63"/>
      <c r="H192" s="65">
        <v>1439901</v>
      </c>
      <c r="I192" s="65">
        <v>1448848</v>
      </c>
      <c r="J192" s="65">
        <v>1444756</v>
      </c>
      <c r="K192" s="71"/>
      <c r="L192" s="65">
        <v>-4092</v>
      </c>
      <c r="M192" s="65"/>
    </row>
    <row r="193" spans="1:13" ht="15.75">
      <c r="A193" s="5" t="s">
        <v>34</v>
      </c>
      <c r="B193" s="63"/>
      <c r="C193" s="63"/>
      <c r="D193" s="63"/>
      <c r="E193" s="63"/>
      <c r="F193" s="63"/>
      <c r="G193" s="63"/>
      <c r="H193" s="65">
        <v>1444593</v>
      </c>
      <c r="I193" s="65">
        <v>1530123.5</v>
      </c>
      <c r="J193" s="65">
        <v>1475509</v>
      </c>
      <c r="K193" s="71"/>
      <c r="L193" s="65">
        <v>-54614.5</v>
      </c>
      <c r="M193" s="65"/>
    </row>
    <row r="194" spans="1:13" ht="15.75">
      <c r="A194" s="5" t="s">
        <v>35</v>
      </c>
      <c r="B194" s="63"/>
      <c r="C194" s="63"/>
      <c r="D194" s="63"/>
      <c r="E194" s="63"/>
      <c r="F194" s="63"/>
      <c r="G194" s="63"/>
      <c r="H194" s="65">
        <v>1124352</v>
      </c>
      <c r="I194" s="65">
        <v>1147083</v>
      </c>
      <c r="J194" s="65">
        <v>1138675.5</v>
      </c>
      <c r="K194" s="71"/>
      <c r="L194" s="65">
        <v>-8407.5</v>
      </c>
      <c r="M194" s="65"/>
    </row>
    <row r="195" spans="1:13" ht="18.75">
      <c r="A195" s="5" t="s">
        <v>38</v>
      </c>
      <c r="B195" s="63"/>
      <c r="C195" s="63"/>
      <c r="D195" s="63"/>
      <c r="E195" s="63"/>
      <c r="F195" s="63"/>
      <c r="G195" s="63"/>
      <c r="H195" s="68">
        <v>132155.5</v>
      </c>
      <c r="I195" s="68">
        <v>135247</v>
      </c>
      <c r="J195" s="68">
        <v>135249.5</v>
      </c>
      <c r="K195" s="69"/>
      <c r="L195" s="70">
        <v>2.5</v>
      </c>
      <c r="M195" s="70"/>
    </row>
    <row r="196" spans="1:13" ht="15.75">
      <c r="A196" s="5" t="s">
        <v>36</v>
      </c>
      <c r="B196" s="63"/>
      <c r="C196" s="63"/>
      <c r="D196" s="63"/>
      <c r="E196" s="63"/>
      <c r="F196" s="63"/>
      <c r="G196" s="63"/>
      <c r="H196" s="65">
        <v>4141001.5</v>
      </c>
      <c r="I196" s="65">
        <v>4261301.5</v>
      </c>
      <c r="J196" s="65">
        <v>4194190</v>
      </c>
      <c r="K196" s="65"/>
      <c r="L196" s="65">
        <v>-67111.5</v>
      </c>
      <c r="M196" s="65"/>
    </row>
    <row r="197" spans="1:13" ht="15.75">
      <c r="A197" s="5"/>
      <c r="B197" s="63"/>
      <c r="C197" s="63"/>
      <c r="D197" s="63"/>
      <c r="E197" s="63"/>
      <c r="F197" s="63"/>
      <c r="G197" s="63"/>
      <c r="H197" s="65"/>
      <c r="I197" s="65"/>
      <c r="J197" s="65"/>
      <c r="K197" s="71"/>
      <c r="L197" s="65"/>
      <c r="M197" s="65"/>
    </row>
    <row r="198" spans="1:13" ht="15.75">
      <c r="A198" s="5" t="s">
        <v>102</v>
      </c>
      <c r="B198" s="59"/>
      <c r="C198" s="59"/>
      <c r="D198" s="59"/>
      <c r="E198" s="59"/>
      <c r="F198" s="59"/>
      <c r="G198" s="59"/>
      <c r="H198" s="65"/>
      <c r="I198" s="65"/>
      <c r="J198" s="65"/>
      <c r="K198" s="71"/>
      <c r="L198" s="65"/>
      <c r="M198" s="65"/>
    </row>
    <row r="199" spans="1:13" ht="15.75">
      <c r="A199" s="5" t="s">
        <v>33</v>
      </c>
      <c r="B199" s="63"/>
      <c r="C199" s="63"/>
      <c r="D199" s="63"/>
      <c r="E199" s="63"/>
      <c r="F199" s="63"/>
      <c r="G199" s="63"/>
      <c r="H199" s="65">
        <v>2583701.5</v>
      </c>
      <c r="I199" s="65">
        <v>2592816.5</v>
      </c>
      <c r="J199" s="65">
        <v>2588798.5</v>
      </c>
      <c r="K199" s="71"/>
      <c r="L199" s="65">
        <v>-4018</v>
      </c>
      <c r="M199" s="65"/>
    </row>
    <row r="200" spans="1:13" ht="15.75">
      <c r="A200" s="5" t="s">
        <v>34</v>
      </c>
      <c r="B200" s="63"/>
      <c r="C200" s="63"/>
      <c r="D200" s="63"/>
      <c r="E200" s="63"/>
      <c r="F200" s="63"/>
      <c r="G200" s="63"/>
      <c r="H200" s="65">
        <v>3184398.5</v>
      </c>
      <c r="I200" s="65">
        <v>3294302</v>
      </c>
      <c r="J200" s="65">
        <v>3218209</v>
      </c>
      <c r="K200" s="71"/>
      <c r="L200" s="65">
        <v>-76093</v>
      </c>
      <c r="M200" s="65"/>
    </row>
    <row r="201" spans="1:13" ht="15.75">
      <c r="A201" s="5" t="s">
        <v>35</v>
      </c>
      <c r="B201" s="63"/>
      <c r="C201" s="63"/>
      <c r="D201" s="63"/>
      <c r="E201" s="63"/>
      <c r="F201" s="63"/>
      <c r="G201" s="63"/>
      <c r="H201" s="65">
        <v>2803091</v>
      </c>
      <c r="I201" s="65">
        <v>2828721.5</v>
      </c>
      <c r="J201" s="65">
        <v>2814076.5</v>
      </c>
      <c r="K201" s="71"/>
      <c r="L201" s="65">
        <v>-14645</v>
      </c>
      <c r="M201" s="65"/>
    </row>
    <row r="202" spans="1:13" ht="18.75">
      <c r="A202" s="5" t="s">
        <v>38</v>
      </c>
      <c r="B202" s="63"/>
      <c r="C202" s="63"/>
      <c r="D202" s="63"/>
      <c r="E202" s="63"/>
      <c r="F202" s="63"/>
      <c r="G202" s="63"/>
      <c r="H202" s="68">
        <v>207328</v>
      </c>
      <c r="I202" s="68">
        <v>211906.5</v>
      </c>
      <c r="J202" s="68">
        <v>211579</v>
      </c>
      <c r="K202" s="69"/>
      <c r="L202" s="70">
        <v>-327.5</v>
      </c>
      <c r="M202" s="70"/>
    </row>
    <row r="203" spans="1:13" ht="15.75">
      <c r="A203" s="5" t="s">
        <v>39</v>
      </c>
      <c r="B203" s="63"/>
      <c r="C203" s="63"/>
      <c r="D203" s="63"/>
      <c r="E203" s="63"/>
      <c r="F203" s="63"/>
      <c r="G203" s="63"/>
      <c r="H203" s="65">
        <v>8778519</v>
      </c>
      <c r="I203" s="65">
        <v>8927746.5</v>
      </c>
      <c r="J203" s="65">
        <v>8832663</v>
      </c>
      <c r="K203" s="65"/>
      <c r="L203" s="65">
        <v>-95083.5</v>
      </c>
      <c r="M203" s="65"/>
    </row>
    <row r="204" spans="1:13" ht="15.75">
      <c r="A204" s="13"/>
      <c r="B204" s="59"/>
      <c r="C204" s="59"/>
      <c r="D204" s="59"/>
      <c r="E204" s="59"/>
      <c r="F204" s="59"/>
      <c r="G204" s="59"/>
      <c r="H204" s="6"/>
      <c r="I204" s="6"/>
      <c r="J204" s="6"/>
      <c r="K204" s="6"/>
      <c r="L204" s="57"/>
      <c r="M204" s="28"/>
    </row>
    <row r="205" spans="1:12" ht="15.75">
      <c r="A205" s="72" t="s">
        <v>122</v>
      </c>
      <c r="B205" s="16"/>
      <c r="C205" s="16"/>
      <c r="D205" s="16"/>
      <c r="E205" s="16"/>
      <c r="F205" s="16"/>
      <c r="G205" s="16"/>
      <c r="H205" s="16"/>
      <c r="I205" s="16"/>
      <c r="J205" s="16"/>
      <c r="K205" s="16"/>
      <c r="L205" s="56"/>
    </row>
    <row r="206" spans="1:12" ht="15.75">
      <c r="A206" s="72" t="s">
        <v>117</v>
      </c>
      <c r="B206" s="18"/>
      <c r="C206" s="18"/>
      <c r="D206" s="18"/>
      <c r="E206" s="18"/>
      <c r="F206" s="18"/>
      <c r="G206" s="18"/>
      <c r="H206" s="18"/>
      <c r="I206" s="18"/>
      <c r="J206" s="18"/>
      <c r="K206" s="18"/>
      <c r="L206" s="5"/>
    </row>
    <row r="207" spans="1:12" ht="15.75">
      <c r="A207" s="72" t="s">
        <v>118</v>
      </c>
      <c r="B207" s="17"/>
      <c r="C207" s="17"/>
      <c r="D207" s="17"/>
      <c r="E207" s="17"/>
      <c r="F207" s="17"/>
      <c r="G207" s="17"/>
      <c r="H207" s="17"/>
      <c r="I207" s="17"/>
      <c r="J207" s="17"/>
      <c r="K207" s="17"/>
      <c r="L207" s="5"/>
    </row>
    <row r="208" spans="1:12" ht="15.75" customHeight="1">
      <c r="A208" s="122" t="s">
        <v>123</v>
      </c>
      <c r="B208" s="122"/>
      <c r="C208" s="122"/>
      <c r="D208" s="122"/>
      <c r="E208" s="122"/>
      <c r="F208" s="122"/>
      <c r="G208" s="122"/>
      <c r="H208" s="17"/>
      <c r="I208" s="17"/>
      <c r="J208" s="17"/>
      <c r="K208" s="17"/>
      <c r="L208" s="5"/>
    </row>
    <row r="209" spans="1:11" ht="16.5">
      <c r="A209" s="5"/>
      <c r="B209" s="5"/>
      <c r="C209" s="11"/>
      <c r="D209" s="5"/>
      <c r="E209" s="5"/>
      <c r="F209" s="5"/>
      <c r="H209" s="51" t="s">
        <v>44</v>
      </c>
      <c r="I209" s="73" t="s">
        <v>72</v>
      </c>
      <c r="J209" s="73" t="s">
        <v>73</v>
      </c>
      <c r="K209" s="73"/>
    </row>
    <row r="210" spans="1:11" ht="16.5">
      <c r="A210" s="5" t="s">
        <v>45</v>
      </c>
      <c r="B210" s="5"/>
      <c r="C210" s="11"/>
      <c r="D210" s="5"/>
      <c r="E210" s="5"/>
      <c r="F210" s="5"/>
      <c r="H210" s="28">
        <v>16967899</v>
      </c>
      <c r="I210" s="6">
        <v>14713463</v>
      </c>
      <c r="J210" s="6">
        <v>9482423</v>
      </c>
      <c r="K210" s="6"/>
    </row>
    <row r="211" spans="1:11" ht="16.5">
      <c r="A211" s="5" t="s">
        <v>25</v>
      </c>
      <c r="B211" s="5"/>
      <c r="C211" s="11"/>
      <c r="D211" s="5"/>
      <c r="E211" s="5"/>
      <c r="F211" s="5"/>
      <c r="H211" s="28">
        <v>8428</v>
      </c>
      <c r="I211" s="6">
        <v>8553</v>
      </c>
      <c r="J211" s="6">
        <v>8499</v>
      </c>
      <c r="K211" s="6"/>
    </row>
    <row r="212" spans="1:11" ht="16.5">
      <c r="A212" s="5" t="s">
        <v>26</v>
      </c>
      <c r="B212" s="5"/>
      <c r="C212" s="11"/>
      <c r="D212" s="5"/>
      <c r="E212" s="5"/>
      <c r="F212" s="5"/>
      <c r="G212" s="5"/>
      <c r="H212" s="28">
        <v>5847</v>
      </c>
      <c r="I212" s="28">
        <v>6163</v>
      </c>
      <c r="J212" s="28">
        <v>6084</v>
      </c>
      <c r="K212" s="28"/>
    </row>
    <row r="213" spans="1:11" ht="16.5">
      <c r="A213" s="5"/>
      <c r="B213" s="5"/>
      <c r="C213" s="11"/>
      <c r="D213" s="5"/>
      <c r="E213" s="5"/>
      <c r="F213" s="5"/>
      <c r="G213" s="5"/>
      <c r="H213" s="28"/>
      <c r="I213" s="28"/>
      <c r="J213" s="28"/>
      <c r="K213" s="28"/>
    </row>
    <row r="214" spans="1:11" ht="16.5">
      <c r="A214" s="5"/>
      <c r="B214" s="5"/>
      <c r="C214" s="11"/>
      <c r="D214" s="5"/>
      <c r="E214" s="5"/>
      <c r="F214" s="5"/>
      <c r="G214" s="5"/>
      <c r="H214" s="5"/>
      <c r="I214" s="5"/>
      <c r="J214" s="5"/>
      <c r="K214" s="5"/>
    </row>
    <row r="215" spans="1:13" s="2" customFormat="1" ht="16.5">
      <c r="A215" s="2" t="s">
        <v>22</v>
      </c>
      <c r="H215" s="51" t="s">
        <v>44</v>
      </c>
      <c r="I215" s="73" t="s">
        <v>72</v>
      </c>
      <c r="J215" s="73" t="s">
        <v>73</v>
      </c>
      <c r="K215" s="73"/>
      <c r="L215" s="26" t="s">
        <v>101</v>
      </c>
      <c r="M215" s="26"/>
    </row>
    <row r="216" spans="1:3" ht="15.75">
      <c r="A216" s="74" t="s">
        <v>42</v>
      </c>
      <c r="B216" s="74"/>
      <c r="C216" s="74"/>
    </row>
    <row r="217" spans="1:13" ht="15.75">
      <c r="A217" s="1" t="s">
        <v>4</v>
      </c>
      <c r="H217" s="29">
        <v>20594</v>
      </c>
      <c r="I217" s="29">
        <v>21321</v>
      </c>
      <c r="J217" s="29">
        <v>20671</v>
      </c>
      <c r="K217" s="28"/>
      <c r="L217" s="29">
        <v>-650</v>
      </c>
      <c r="M217" s="29"/>
    </row>
    <row r="218" spans="1:13" ht="15.75">
      <c r="A218" s="1" t="s">
        <v>5</v>
      </c>
      <c r="H218" s="31">
        <v>43908</v>
      </c>
      <c r="I218" s="31">
        <v>45045</v>
      </c>
      <c r="J218" s="31">
        <v>43540</v>
      </c>
      <c r="K218" s="75"/>
      <c r="L218" s="31">
        <v>-1505</v>
      </c>
      <c r="M218" s="29"/>
    </row>
    <row r="219" spans="4:13" ht="15.75">
      <c r="D219" s="1" t="s">
        <v>10</v>
      </c>
      <c r="H219" s="20">
        <v>64502</v>
      </c>
      <c r="I219" s="20">
        <v>66366</v>
      </c>
      <c r="J219" s="20">
        <v>64211</v>
      </c>
      <c r="K219" s="20"/>
      <c r="L219" s="29">
        <v>-2155</v>
      </c>
      <c r="M219" s="29"/>
    </row>
    <row r="220" spans="8:13" ht="15.75">
      <c r="H220" s="71"/>
      <c r="I220" s="71"/>
      <c r="J220" s="71"/>
      <c r="K220" s="71"/>
      <c r="L220" s="28"/>
      <c r="M220" s="28"/>
    </row>
    <row r="221" spans="1:13" ht="15.75">
      <c r="A221" s="74" t="s">
        <v>6</v>
      </c>
      <c r="B221" s="74"/>
      <c r="C221" s="74"/>
      <c r="H221" s="71"/>
      <c r="I221" s="71"/>
      <c r="J221" s="28"/>
      <c r="K221" s="28"/>
      <c r="L221" s="28"/>
      <c r="M221" s="28"/>
    </row>
    <row r="222" spans="1:13" ht="15.75">
      <c r="A222" s="1" t="s">
        <v>7</v>
      </c>
      <c r="H222" s="71">
        <v>29099</v>
      </c>
      <c r="I222" s="71">
        <v>27986</v>
      </c>
      <c r="J222" s="71">
        <v>27830</v>
      </c>
      <c r="K222" s="71"/>
      <c r="L222" s="29">
        <v>-156</v>
      </c>
      <c r="M222" s="29"/>
    </row>
    <row r="223" spans="1:13" ht="18" customHeight="1">
      <c r="A223" s="1" t="s">
        <v>8</v>
      </c>
      <c r="H223" s="76">
        <v>469</v>
      </c>
      <c r="I223" s="76">
        <v>428</v>
      </c>
      <c r="J223" s="76">
        <v>432</v>
      </c>
      <c r="K223" s="76"/>
      <c r="L223" s="31">
        <v>4</v>
      </c>
      <c r="M223" s="29"/>
    </row>
    <row r="224" spans="4:13" ht="15.75">
      <c r="D224" s="1" t="s">
        <v>9</v>
      </c>
      <c r="H224" s="71">
        <v>29568</v>
      </c>
      <c r="I224" s="71">
        <v>28414</v>
      </c>
      <c r="J224" s="71">
        <v>28262</v>
      </c>
      <c r="K224" s="71"/>
      <c r="L224" s="29">
        <v>-152</v>
      </c>
      <c r="M224" s="29"/>
    </row>
    <row r="225" spans="1:13" ht="18.75">
      <c r="A225" s="1" t="s">
        <v>11</v>
      </c>
      <c r="H225" s="69">
        <v>1092</v>
      </c>
      <c r="I225" s="69">
        <v>1183</v>
      </c>
      <c r="J225" s="69">
        <v>1240</v>
      </c>
      <c r="K225" s="69"/>
      <c r="L225" s="31">
        <v>57</v>
      </c>
      <c r="M225" s="29"/>
    </row>
    <row r="226" spans="4:13" ht="15.75">
      <c r="D226" s="1" t="s">
        <v>12</v>
      </c>
      <c r="H226" s="71">
        <v>30660</v>
      </c>
      <c r="I226" s="71">
        <v>29597</v>
      </c>
      <c r="J226" s="71">
        <v>29502</v>
      </c>
      <c r="K226" s="71"/>
      <c r="L226" s="29">
        <v>-95</v>
      </c>
      <c r="M226" s="29"/>
    </row>
    <row r="227" spans="8:13" ht="15.75">
      <c r="H227" s="28"/>
      <c r="I227" s="28"/>
      <c r="J227" s="28"/>
      <c r="K227" s="28"/>
      <c r="L227" s="28"/>
      <c r="M227" s="28"/>
    </row>
    <row r="228" spans="1:13" ht="15.75">
      <c r="A228" s="1" t="s">
        <v>23</v>
      </c>
      <c r="H228" s="28">
        <v>511</v>
      </c>
      <c r="I228" s="28">
        <v>745</v>
      </c>
      <c r="J228" s="28">
        <v>745</v>
      </c>
      <c r="K228" s="28"/>
      <c r="L228" s="29">
        <v>0</v>
      </c>
      <c r="M228" s="29"/>
    </row>
    <row r="229" spans="8:9" ht="15.75">
      <c r="H229" s="71"/>
      <c r="I229" s="71"/>
    </row>
    <row r="230" spans="1:9" ht="15.75">
      <c r="A230" s="74" t="s">
        <v>43</v>
      </c>
      <c r="B230" s="74"/>
      <c r="C230" s="74"/>
      <c r="H230" s="71"/>
      <c r="I230" s="71"/>
    </row>
    <row r="231" spans="1:13" ht="15.75">
      <c r="A231" s="1" t="s">
        <v>4</v>
      </c>
      <c r="H231" s="28">
        <v>20293.5</v>
      </c>
      <c r="I231" s="28">
        <v>20957.5</v>
      </c>
      <c r="J231" s="28">
        <v>20996</v>
      </c>
      <c r="K231" s="28"/>
      <c r="L231" s="29">
        <v>38.5</v>
      </c>
      <c r="M231" s="29"/>
    </row>
    <row r="232" spans="1:13" ht="15.75">
      <c r="A232" s="1" t="s">
        <v>5</v>
      </c>
      <c r="H232" s="75">
        <v>44313.5</v>
      </c>
      <c r="I232" s="75">
        <v>44476.5</v>
      </c>
      <c r="J232" s="75">
        <v>44292.5</v>
      </c>
      <c r="K232" s="75"/>
      <c r="L232" s="31">
        <v>-184</v>
      </c>
      <c r="M232" s="29"/>
    </row>
    <row r="233" spans="4:13" ht="15.75">
      <c r="D233" s="1" t="s">
        <v>10</v>
      </c>
      <c r="H233" s="20">
        <v>64607</v>
      </c>
      <c r="I233" s="20">
        <v>65434</v>
      </c>
      <c r="J233" s="20">
        <v>65288.5</v>
      </c>
      <c r="K233" s="20"/>
      <c r="L233" s="29">
        <v>-145.5</v>
      </c>
      <c r="M233" s="29"/>
    </row>
    <row r="234" spans="8:13" ht="15.75">
      <c r="H234" s="28"/>
      <c r="I234" s="28"/>
      <c r="J234" s="28"/>
      <c r="K234" s="28"/>
      <c r="L234" s="28"/>
      <c r="M234" s="28"/>
    </row>
    <row r="235" spans="1:13" ht="15.75">
      <c r="A235" s="74" t="s">
        <v>54</v>
      </c>
      <c r="H235" s="28"/>
      <c r="I235" s="28"/>
      <c r="J235" s="28"/>
      <c r="K235" s="28"/>
      <c r="L235" s="28"/>
      <c r="M235" s="28"/>
    </row>
    <row r="236" spans="1:13" ht="15.75">
      <c r="A236" s="1" t="s">
        <v>7</v>
      </c>
      <c r="H236" s="71">
        <v>28439</v>
      </c>
      <c r="I236" s="71">
        <v>27419</v>
      </c>
      <c r="J236" s="71">
        <v>27272</v>
      </c>
      <c r="K236" s="71"/>
      <c r="L236" s="29">
        <v>-147</v>
      </c>
      <c r="M236" s="29"/>
    </row>
    <row r="237" spans="1:13" ht="15.75">
      <c r="A237" s="1" t="s">
        <v>8</v>
      </c>
      <c r="H237" s="76">
        <v>532</v>
      </c>
      <c r="I237" s="76">
        <v>419</v>
      </c>
      <c r="J237" s="76">
        <v>423</v>
      </c>
      <c r="K237" s="76"/>
      <c r="L237" s="31">
        <v>4</v>
      </c>
      <c r="M237" s="29"/>
    </row>
    <row r="238" spans="4:13" ht="15.75">
      <c r="D238" s="1" t="s">
        <v>9</v>
      </c>
      <c r="H238" s="71">
        <v>28971</v>
      </c>
      <c r="I238" s="71">
        <v>27838</v>
      </c>
      <c r="J238" s="71">
        <v>27695</v>
      </c>
      <c r="K238" s="71"/>
      <c r="L238" s="29">
        <v>-143</v>
      </c>
      <c r="M238" s="29"/>
    </row>
    <row r="239" spans="1:13" ht="15.75">
      <c r="A239" s="1" t="s">
        <v>11</v>
      </c>
      <c r="H239" s="76">
        <v>1090</v>
      </c>
      <c r="I239" s="76">
        <v>1169</v>
      </c>
      <c r="J239" s="76">
        <v>1221</v>
      </c>
      <c r="K239" s="76"/>
      <c r="L239" s="31">
        <v>52</v>
      </c>
      <c r="M239" s="29"/>
    </row>
    <row r="240" spans="4:13" ht="15.75">
      <c r="D240" s="1" t="s">
        <v>12</v>
      </c>
      <c r="H240" s="71">
        <v>30061</v>
      </c>
      <c r="I240" s="71">
        <v>29007</v>
      </c>
      <c r="J240" s="71">
        <v>28916</v>
      </c>
      <c r="K240" s="71"/>
      <c r="L240" s="29">
        <v>-91</v>
      </c>
      <c r="M240" s="29"/>
    </row>
    <row r="241" spans="8:13" ht="15.75">
      <c r="H241" s="28"/>
      <c r="I241" s="28"/>
      <c r="J241" s="28"/>
      <c r="K241" s="28"/>
      <c r="L241" s="71"/>
      <c r="M241" s="71"/>
    </row>
    <row r="242" spans="1:13" ht="15.75">
      <c r="A242" s="1" t="s">
        <v>23</v>
      </c>
      <c r="H242" s="28">
        <v>820</v>
      </c>
      <c r="I242" s="28">
        <v>763</v>
      </c>
      <c r="J242" s="28">
        <v>751</v>
      </c>
      <c r="K242" s="28"/>
      <c r="L242" s="29">
        <v>-12</v>
      </c>
      <c r="M242" s="29"/>
    </row>
    <row r="243" spans="8:13" ht="14.25" customHeight="1">
      <c r="H243" s="28"/>
      <c r="I243" s="28"/>
      <c r="J243" s="29"/>
      <c r="K243" s="29"/>
      <c r="L243" s="28"/>
      <c r="M243" s="28"/>
    </row>
    <row r="244" spans="1:11" s="2" customFormat="1" ht="16.5" hidden="1">
      <c r="A244" s="10" t="s">
        <v>64</v>
      </c>
      <c r="B244" s="10"/>
      <c r="C244" s="10"/>
      <c r="D244" s="10"/>
      <c r="E244" s="10"/>
      <c r="F244" s="10"/>
      <c r="G244" s="10"/>
      <c r="H244" s="77" t="s">
        <v>50</v>
      </c>
      <c r="I244" s="78" t="s">
        <v>51</v>
      </c>
      <c r="J244" s="78" t="s">
        <v>52</v>
      </c>
      <c r="K244" s="78" t="s">
        <v>53</v>
      </c>
    </row>
    <row r="245" spans="1:11" ht="0.75" customHeight="1" hidden="1">
      <c r="A245" s="6"/>
      <c r="B245" s="6"/>
      <c r="C245" s="6"/>
      <c r="D245" s="6"/>
      <c r="E245" s="6"/>
      <c r="F245" s="6"/>
      <c r="G245" s="6"/>
      <c r="H245" s="6"/>
      <c r="I245" s="79"/>
      <c r="J245" s="79"/>
      <c r="K245" s="79"/>
    </row>
    <row r="246" spans="1:11" ht="15.75" hidden="1">
      <c r="A246" s="6"/>
      <c r="B246" s="6" t="s">
        <v>48</v>
      </c>
      <c r="C246" s="6"/>
      <c r="D246" s="6"/>
      <c r="E246" s="6"/>
      <c r="F246" s="6"/>
      <c r="G246" s="6"/>
      <c r="H246" s="6">
        <v>2748740.795046082</v>
      </c>
      <c r="I246" s="6">
        <v>3062973.7280869493</v>
      </c>
      <c r="J246" s="6">
        <v>3332733.2419548933</v>
      </c>
      <c r="K246" s="6">
        <v>3571914.962744932</v>
      </c>
    </row>
    <row r="247" spans="1:11" ht="15.75" hidden="1">
      <c r="A247" s="6"/>
      <c r="B247" s="6" t="s">
        <v>49</v>
      </c>
      <c r="C247" s="6"/>
      <c r="D247" s="6"/>
      <c r="E247" s="6"/>
      <c r="F247" s="6"/>
      <c r="G247" s="6"/>
      <c r="H247" s="6">
        <v>66374</v>
      </c>
      <c r="I247" s="6">
        <v>66374</v>
      </c>
      <c r="J247" s="6">
        <v>66374</v>
      </c>
      <c r="K247" s="6">
        <v>66374</v>
      </c>
    </row>
    <row r="248" spans="1:11" ht="15.75" hidden="1">
      <c r="A248" s="6"/>
      <c r="B248" s="6" t="s">
        <v>6</v>
      </c>
      <c r="C248" s="6"/>
      <c r="D248" s="6"/>
      <c r="E248" s="6"/>
      <c r="F248" s="6"/>
      <c r="G248" s="6"/>
      <c r="H248" s="6">
        <f>'[1]OP5 Sort'!F23</f>
        <v>29502</v>
      </c>
      <c r="I248" s="6">
        <f>'[1]OP5 Sort'!G23</f>
        <v>29502</v>
      </c>
      <c r="J248" s="6">
        <f>'[1]OP5 Sort'!H23</f>
        <v>29502</v>
      </c>
      <c r="K248" s="6">
        <f>'[1]OP5 Sort'!I23</f>
        <v>29502</v>
      </c>
    </row>
    <row r="249" spans="1:11" ht="0.75" customHeight="1">
      <c r="A249" s="6"/>
      <c r="B249" s="6" t="s">
        <v>54</v>
      </c>
      <c r="C249" s="6"/>
      <c r="D249" s="6"/>
      <c r="E249" s="6"/>
      <c r="F249" s="6"/>
      <c r="G249" s="6"/>
      <c r="H249" s="6">
        <f>'[1]OP5 Sort'!O23</f>
        <v>28916</v>
      </c>
      <c r="I249" s="6">
        <f>'[1]OP5 Sort'!P23</f>
        <v>28916</v>
      </c>
      <c r="J249" s="6">
        <f>'[1]OP5 Sort'!Q23</f>
        <v>28916</v>
      </c>
      <c r="K249" s="6">
        <f>'[1]OP5 Sort'!R23</f>
        <v>28916</v>
      </c>
    </row>
    <row r="250" spans="1:11" ht="15.75">
      <c r="A250" s="5"/>
      <c r="B250" s="5"/>
      <c r="C250" s="5"/>
      <c r="D250" s="5"/>
      <c r="E250" s="5"/>
      <c r="F250" s="5"/>
      <c r="G250" s="5"/>
      <c r="H250" s="5"/>
      <c r="I250" s="56"/>
      <c r="J250" s="56"/>
      <c r="K250" s="56"/>
    </row>
    <row r="251" ht="15.75">
      <c r="K251" s="80"/>
    </row>
  </sheetData>
  <mergeCells count="31">
    <mergeCell ref="L69:M69"/>
    <mergeCell ref="E83:J83"/>
    <mergeCell ref="E154:I154"/>
    <mergeCell ref="F125:J125"/>
    <mergeCell ref="E147:J147"/>
    <mergeCell ref="E149:J149"/>
    <mergeCell ref="E150:J150"/>
    <mergeCell ref="E151:J151"/>
    <mergeCell ref="F123:J124"/>
    <mergeCell ref="L88:M88"/>
    <mergeCell ref="A2:M5"/>
    <mergeCell ref="A13:M24"/>
    <mergeCell ref="B7:M7"/>
    <mergeCell ref="B9:M9"/>
    <mergeCell ref="B11:M11"/>
    <mergeCell ref="A208:G208"/>
    <mergeCell ref="E176:J176"/>
    <mergeCell ref="E175:J175"/>
    <mergeCell ref="E148:J148"/>
    <mergeCell ref="E165:J166"/>
    <mergeCell ref="E152:I153"/>
    <mergeCell ref="E174:J174"/>
    <mergeCell ref="E173:J173"/>
    <mergeCell ref="L128:M128"/>
    <mergeCell ref="L168:M168"/>
    <mergeCell ref="E135:J135"/>
    <mergeCell ref="E136:J136"/>
    <mergeCell ref="F109:J109"/>
    <mergeCell ref="F106:J106"/>
    <mergeCell ref="F107:J107"/>
    <mergeCell ref="E143:J146"/>
  </mergeCells>
  <printOptions horizontalCentered="1"/>
  <pageMargins left="0.8" right="0.8" top="1.75" bottom="0.5" header="0.8" footer="0.5"/>
  <pageSetup fitToHeight="5" horizontalDpi="600" verticalDpi="600" orientation="landscape" scale="54" r:id="rId1"/>
  <headerFooter alignWithMargins="0">
    <oddHeader>&amp;C&amp;"Courier New,Bold"&amp;12Defense Health Program
Fiscal Year (FY) 2005 Budget Estimates
Operations and Maintenance 
In-House Care</oddHeader>
    <oddFooter>&amp;R&amp;"Courier New,Bold"&amp;12Exhibit OP-5 In-House Care
  (Page &amp;P of &amp;N)</oddFooter>
  </headerFooter>
  <rowBreaks count="5" manualBreakCount="5">
    <brk id="47" max="255" man="1"/>
    <brk id="87" max="12" man="1"/>
    <brk id="127" max="255" man="1"/>
    <brk id="166" max="12" man="1"/>
    <brk id="20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DoD - Health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dhofflin</dc:creator>
  <cp:keywords/>
  <dc:description/>
  <cp:lastModifiedBy>Martha Taft</cp:lastModifiedBy>
  <cp:lastPrinted>2004-02-10T22:38:21Z</cp:lastPrinted>
  <dcterms:created xsi:type="dcterms:W3CDTF">1998-06-09T15:25:35Z</dcterms:created>
  <dcterms:modified xsi:type="dcterms:W3CDTF">2004-02-10T22:38:30Z</dcterms:modified>
  <cp:category/>
  <cp:version/>
  <cp:contentType/>
  <cp:contentStatus/>
</cp:coreProperties>
</file>