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06" yWindow="65431" windowWidth="19320" windowHeight="4530" activeTab="0"/>
  </bookViews>
  <sheets>
    <sheet name="Reference" sheetId="1" r:id="rId1"/>
    <sheet name="High Price" sheetId="2" r:id="rId2"/>
    <sheet name="Low Price" sheetId="3" r:id="rId3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<sst xmlns="http://schemas.openxmlformats.org/spreadsheetml/2006/main" count="51" uniqueCount="15">
  <si>
    <t>Annual Energy Outlook 2006</t>
  </si>
  <si>
    <t xml:space="preserve">U.S. Biodiesel Production </t>
  </si>
  <si>
    <t>Soybean Oil</t>
  </si>
  <si>
    <t>Yellow Grease</t>
  </si>
  <si>
    <t>Thousand Barrels Per Day:</t>
  </si>
  <si>
    <t>Million Gallons Per Year:</t>
  </si>
  <si>
    <t>Reference Case</t>
  </si>
  <si>
    <t>Sources:</t>
  </si>
  <si>
    <t>2006:  New production in 2005 was 34.5 million gallons.  This was added to total 2005 production to arrive at 2006 estimate.</t>
  </si>
  <si>
    <t>2007-2030:  National Energy Modeling System run aeo2006.d111905a</t>
  </si>
  <si>
    <t>2001-2005:  Dept. of Agriculture Commodity Credit Corporation Bioenergy Program, http://www.fsa.usda.gov/daco/bio_daco.htm.  2005 totals are annualized based on first three quarters of data.</t>
  </si>
  <si>
    <t>Billion Gallons Per Year:</t>
  </si>
  <si>
    <t>Total</t>
  </si>
  <si>
    <t>High Oil Price Case</t>
  </si>
  <si>
    <t>Low Oil Price Case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</si>
</sst>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2"/>
  <sheetViews>
    <sheetView tabSelected="1" workbookViewId="0" topLeftCell="A1">
      <selection activeCell="A1" sqref="A1"/>
    </sheetView>
  </sheetViews>
  <sheetFormatPr defaultColWidth="9.140625" defaultRowHeight="12.75"/>
  <cols>
    <col min="1" max="1" width="28.8515625" style="0" customWidth="1"/>
    <col min="2" max="31" width="6.7109375" style="0" customWidth="1"/>
  </cols>
  <sheetData>
    <row r="1" spans="1:31" ht="12.75">
      <c r="A1" s="2" t="s">
        <v>0</v>
      </c>
      <c r="B1" s="2">
        <v>2001</v>
      </c>
      <c r="C1" s="2">
        <v>2002</v>
      </c>
      <c r="D1" s="2">
        <v>2003</v>
      </c>
      <c r="E1" s="2">
        <v>2004</v>
      </c>
      <c r="F1" s="2">
        <v>2005</v>
      </c>
      <c r="G1" s="2">
        <v>2006</v>
      </c>
      <c r="H1" s="2">
        <v>2007</v>
      </c>
      <c r="I1" s="2">
        <v>2008</v>
      </c>
      <c r="J1" s="2">
        <v>2009</v>
      </c>
      <c r="K1" s="2">
        <v>2010</v>
      </c>
      <c r="L1" s="2">
        <v>2011</v>
      </c>
      <c r="M1" s="2">
        <v>2012</v>
      </c>
      <c r="N1" s="2">
        <v>2013</v>
      </c>
      <c r="O1" s="2">
        <v>2014</v>
      </c>
      <c r="P1" s="2">
        <v>2015</v>
      </c>
      <c r="Q1" s="2">
        <v>2016</v>
      </c>
      <c r="R1" s="2">
        <v>2017</v>
      </c>
      <c r="S1" s="2">
        <v>2018</v>
      </c>
      <c r="T1" s="2">
        <v>2019</v>
      </c>
      <c r="U1" s="2">
        <v>2020</v>
      </c>
      <c r="V1" s="2">
        <v>2021</v>
      </c>
      <c r="W1" s="2">
        <v>2022</v>
      </c>
      <c r="X1" s="2">
        <v>2023</v>
      </c>
      <c r="Y1" s="2">
        <v>2024</v>
      </c>
      <c r="Z1" s="2">
        <v>2025</v>
      </c>
      <c r="AA1" s="2">
        <v>2026</v>
      </c>
      <c r="AB1" s="2">
        <v>2027</v>
      </c>
      <c r="AC1" s="2">
        <v>2028</v>
      </c>
      <c r="AD1" s="2">
        <v>2029</v>
      </c>
      <c r="AE1" s="2">
        <v>2030</v>
      </c>
    </row>
    <row r="2" spans="1:31" ht="12.75">
      <c r="A2" s="2" t="s">
        <v>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7" ht="12.75">
      <c r="A3" s="2" t="s">
        <v>1</v>
      </c>
      <c r="B3" s="2"/>
      <c r="C3" s="2"/>
      <c r="D3" s="2"/>
      <c r="E3" s="2"/>
      <c r="F3" s="2"/>
      <c r="G3" s="2"/>
    </row>
    <row r="5" spans="1:7" ht="12.75">
      <c r="A5" s="2" t="s">
        <v>4</v>
      </c>
      <c r="B5" s="2"/>
      <c r="C5" s="2"/>
      <c r="D5" s="2"/>
      <c r="E5" s="2"/>
      <c r="F5" s="2"/>
      <c r="G5" s="2"/>
    </row>
    <row r="6" spans="1:31" ht="12.75">
      <c r="A6" t="s">
        <v>2</v>
      </c>
      <c r="H6">
        <v>17.59</v>
      </c>
      <c r="I6">
        <v>17.59</v>
      </c>
      <c r="J6">
        <v>16.16</v>
      </c>
      <c r="K6">
        <v>9.8</v>
      </c>
      <c r="L6">
        <v>9.8</v>
      </c>
      <c r="M6">
        <v>9.8</v>
      </c>
      <c r="N6">
        <v>9.8</v>
      </c>
      <c r="O6">
        <v>9.8</v>
      </c>
      <c r="P6">
        <v>9.8</v>
      </c>
      <c r="Q6">
        <v>9.8</v>
      </c>
      <c r="R6">
        <v>9.8</v>
      </c>
      <c r="S6">
        <v>9.8</v>
      </c>
      <c r="T6">
        <v>9.8</v>
      </c>
      <c r="U6">
        <v>9.8</v>
      </c>
      <c r="V6">
        <v>9.8</v>
      </c>
      <c r="W6">
        <v>9.8</v>
      </c>
      <c r="X6">
        <v>9.8</v>
      </c>
      <c r="Y6">
        <v>9.8</v>
      </c>
      <c r="Z6">
        <v>9.8</v>
      </c>
      <c r="AA6">
        <v>9.8</v>
      </c>
      <c r="AB6">
        <v>9.8</v>
      </c>
      <c r="AC6">
        <v>11.23</v>
      </c>
      <c r="AD6">
        <v>9.93</v>
      </c>
      <c r="AE6">
        <v>11.23</v>
      </c>
    </row>
    <row r="7" spans="1:31" ht="12.75">
      <c r="A7" t="s">
        <v>3</v>
      </c>
      <c r="H7">
        <v>9.44</v>
      </c>
      <c r="I7">
        <v>9.54</v>
      </c>
      <c r="J7">
        <v>9.65</v>
      </c>
      <c r="K7">
        <v>9.76</v>
      </c>
      <c r="L7">
        <v>9.86</v>
      </c>
      <c r="M7">
        <v>9.96</v>
      </c>
      <c r="N7">
        <v>10.07</v>
      </c>
      <c r="O7">
        <v>10.17</v>
      </c>
      <c r="P7">
        <v>10.27</v>
      </c>
      <c r="Q7">
        <v>10.36</v>
      </c>
      <c r="R7">
        <v>10.46</v>
      </c>
      <c r="S7">
        <v>10.55</v>
      </c>
      <c r="T7">
        <v>10.64</v>
      </c>
      <c r="U7">
        <v>10.72</v>
      </c>
      <c r="V7">
        <v>10.81</v>
      </c>
      <c r="W7">
        <v>10.89</v>
      </c>
      <c r="X7">
        <v>10.97</v>
      </c>
      <c r="Y7">
        <v>11.05</v>
      </c>
      <c r="Z7">
        <v>11.13</v>
      </c>
      <c r="AA7">
        <v>11.2</v>
      </c>
      <c r="AB7">
        <v>11.28</v>
      </c>
      <c r="AC7">
        <v>11.36</v>
      </c>
      <c r="AD7">
        <v>11.43</v>
      </c>
      <c r="AE7">
        <v>11.51</v>
      </c>
    </row>
    <row r="9" spans="1:7" ht="12.75">
      <c r="A9" s="2" t="s">
        <v>5</v>
      </c>
      <c r="B9" s="2"/>
      <c r="C9" s="2"/>
      <c r="D9" s="2"/>
      <c r="E9" s="2"/>
      <c r="F9" s="2"/>
      <c r="G9" s="2"/>
    </row>
    <row r="10" spans="1:31" ht="12.75">
      <c r="A10" t="s">
        <v>2</v>
      </c>
      <c r="B10">
        <v>6.4</v>
      </c>
      <c r="C10">
        <v>8.8</v>
      </c>
      <c r="D10">
        <v>16.5</v>
      </c>
      <c r="E10">
        <v>17</v>
      </c>
      <c r="F10">
        <v>41.9</v>
      </c>
      <c r="G10">
        <v>72.9</v>
      </c>
      <c r="H10" s="1">
        <f>+H6*42*365/1000</f>
        <v>269.6547</v>
      </c>
      <c r="I10" s="1">
        <f aca="true" t="shared" si="0" ref="I10:AE10">+I6*42*365/1000</f>
        <v>269.6547</v>
      </c>
      <c r="J10" s="1">
        <f t="shared" si="0"/>
        <v>247.73280000000003</v>
      </c>
      <c r="K10" s="1">
        <f t="shared" si="0"/>
        <v>150.234</v>
      </c>
      <c r="L10" s="1">
        <f t="shared" si="0"/>
        <v>150.234</v>
      </c>
      <c r="M10" s="1">
        <f t="shared" si="0"/>
        <v>150.234</v>
      </c>
      <c r="N10" s="1">
        <f t="shared" si="0"/>
        <v>150.234</v>
      </c>
      <c r="O10" s="1">
        <f t="shared" si="0"/>
        <v>150.234</v>
      </c>
      <c r="P10" s="1">
        <f t="shared" si="0"/>
        <v>150.234</v>
      </c>
      <c r="Q10" s="1">
        <f t="shared" si="0"/>
        <v>150.234</v>
      </c>
      <c r="R10" s="1">
        <f t="shared" si="0"/>
        <v>150.234</v>
      </c>
      <c r="S10" s="1">
        <f t="shared" si="0"/>
        <v>150.234</v>
      </c>
      <c r="T10" s="1">
        <f t="shared" si="0"/>
        <v>150.234</v>
      </c>
      <c r="U10" s="1">
        <f t="shared" si="0"/>
        <v>150.234</v>
      </c>
      <c r="V10" s="1">
        <f t="shared" si="0"/>
        <v>150.234</v>
      </c>
      <c r="W10" s="1">
        <f t="shared" si="0"/>
        <v>150.234</v>
      </c>
      <c r="X10" s="1">
        <f t="shared" si="0"/>
        <v>150.234</v>
      </c>
      <c r="Y10" s="1">
        <f t="shared" si="0"/>
        <v>150.234</v>
      </c>
      <c r="Z10" s="1">
        <f t="shared" si="0"/>
        <v>150.234</v>
      </c>
      <c r="AA10" s="1">
        <f t="shared" si="0"/>
        <v>150.234</v>
      </c>
      <c r="AB10" s="1">
        <f t="shared" si="0"/>
        <v>150.234</v>
      </c>
      <c r="AC10" s="1">
        <f t="shared" si="0"/>
        <v>172.15590000000003</v>
      </c>
      <c r="AD10" s="1">
        <f t="shared" si="0"/>
        <v>152.2269</v>
      </c>
      <c r="AE10" s="1">
        <f t="shared" si="0"/>
        <v>172.15590000000003</v>
      </c>
    </row>
    <row r="11" spans="1:31" ht="12.75">
      <c r="A11" t="s">
        <v>3</v>
      </c>
      <c r="C11">
        <v>0.09</v>
      </c>
      <c r="D11">
        <v>2.1</v>
      </c>
      <c r="E11">
        <v>1.9</v>
      </c>
      <c r="F11">
        <v>4.7</v>
      </c>
      <c r="G11">
        <v>8.1</v>
      </c>
      <c r="H11" s="1">
        <f aca="true" t="shared" si="1" ref="H11:AE11">+H7*42*365/1000</f>
        <v>144.71519999999998</v>
      </c>
      <c r="I11" s="1">
        <f t="shared" si="1"/>
        <v>146.24819999999997</v>
      </c>
      <c r="J11" s="1">
        <f t="shared" si="1"/>
        <v>147.9345</v>
      </c>
      <c r="K11" s="1">
        <f t="shared" si="1"/>
        <v>149.62080000000003</v>
      </c>
      <c r="L11" s="1">
        <f t="shared" si="1"/>
        <v>151.1538</v>
      </c>
      <c r="M11" s="1">
        <f t="shared" si="1"/>
        <v>152.6868</v>
      </c>
      <c r="N11" s="1">
        <f t="shared" si="1"/>
        <v>154.3731</v>
      </c>
      <c r="O11" s="1">
        <f t="shared" si="1"/>
        <v>155.9061</v>
      </c>
      <c r="P11" s="1">
        <f t="shared" si="1"/>
        <v>157.43909999999997</v>
      </c>
      <c r="Q11" s="1">
        <f t="shared" si="1"/>
        <v>158.81879999999998</v>
      </c>
      <c r="R11" s="1">
        <f t="shared" si="1"/>
        <v>160.35180000000003</v>
      </c>
      <c r="S11" s="1">
        <f t="shared" si="1"/>
        <v>161.7315</v>
      </c>
      <c r="T11" s="1">
        <f t="shared" si="1"/>
        <v>163.11120000000003</v>
      </c>
      <c r="U11" s="1">
        <f t="shared" si="1"/>
        <v>164.3376</v>
      </c>
      <c r="V11" s="1">
        <f t="shared" si="1"/>
        <v>165.71730000000002</v>
      </c>
      <c r="W11" s="1">
        <f t="shared" si="1"/>
        <v>166.9437</v>
      </c>
      <c r="X11" s="1">
        <f t="shared" si="1"/>
        <v>168.17010000000002</v>
      </c>
      <c r="Y11" s="1">
        <f t="shared" si="1"/>
        <v>169.3965</v>
      </c>
      <c r="Z11" s="1">
        <f t="shared" si="1"/>
        <v>170.62290000000002</v>
      </c>
      <c r="AA11" s="1">
        <f t="shared" si="1"/>
        <v>171.696</v>
      </c>
      <c r="AB11" s="1">
        <f t="shared" si="1"/>
        <v>172.92239999999998</v>
      </c>
      <c r="AC11" s="1">
        <f t="shared" si="1"/>
        <v>174.1488</v>
      </c>
      <c r="AD11" s="1">
        <f t="shared" si="1"/>
        <v>175.2219</v>
      </c>
      <c r="AE11" s="1">
        <f t="shared" si="1"/>
        <v>176.44830000000002</v>
      </c>
    </row>
    <row r="13" ht="12.75">
      <c r="A13" s="2" t="s">
        <v>11</v>
      </c>
    </row>
    <row r="14" spans="1:31" ht="12.75">
      <c r="A14" t="s">
        <v>2</v>
      </c>
      <c r="B14">
        <f>+B10/1000</f>
        <v>0.0064</v>
      </c>
      <c r="C14">
        <f aca="true" t="shared" si="2" ref="C14:AE14">+C10/1000</f>
        <v>0.0088</v>
      </c>
      <c r="D14">
        <f t="shared" si="2"/>
        <v>0.0165</v>
      </c>
      <c r="E14">
        <f t="shared" si="2"/>
        <v>0.017</v>
      </c>
      <c r="F14">
        <f t="shared" si="2"/>
        <v>0.0419</v>
      </c>
      <c r="G14">
        <f t="shared" si="2"/>
        <v>0.0729</v>
      </c>
      <c r="H14">
        <f t="shared" si="2"/>
        <v>0.26965469999999997</v>
      </c>
      <c r="I14">
        <f t="shared" si="2"/>
        <v>0.26965469999999997</v>
      </c>
      <c r="J14">
        <f t="shared" si="2"/>
        <v>0.24773280000000003</v>
      </c>
      <c r="K14">
        <f t="shared" si="2"/>
        <v>0.150234</v>
      </c>
      <c r="L14">
        <f t="shared" si="2"/>
        <v>0.150234</v>
      </c>
      <c r="M14">
        <f t="shared" si="2"/>
        <v>0.150234</v>
      </c>
      <c r="N14">
        <f t="shared" si="2"/>
        <v>0.150234</v>
      </c>
      <c r="O14">
        <f t="shared" si="2"/>
        <v>0.150234</v>
      </c>
      <c r="P14">
        <f t="shared" si="2"/>
        <v>0.150234</v>
      </c>
      <c r="Q14">
        <f t="shared" si="2"/>
        <v>0.150234</v>
      </c>
      <c r="R14">
        <f t="shared" si="2"/>
        <v>0.150234</v>
      </c>
      <c r="S14">
        <f t="shared" si="2"/>
        <v>0.150234</v>
      </c>
      <c r="T14">
        <f t="shared" si="2"/>
        <v>0.150234</v>
      </c>
      <c r="U14">
        <f t="shared" si="2"/>
        <v>0.150234</v>
      </c>
      <c r="V14">
        <f t="shared" si="2"/>
        <v>0.150234</v>
      </c>
      <c r="W14">
        <f t="shared" si="2"/>
        <v>0.150234</v>
      </c>
      <c r="X14">
        <f t="shared" si="2"/>
        <v>0.150234</v>
      </c>
      <c r="Y14">
        <f t="shared" si="2"/>
        <v>0.150234</v>
      </c>
      <c r="Z14">
        <f t="shared" si="2"/>
        <v>0.150234</v>
      </c>
      <c r="AA14">
        <f t="shared" si="2"/>
        <v>0.150234</v>
      </c>
      <c r="AB14">
        <f t="shared" si="2"/>
        <v>0.150234</v>
      </c>
      <c r="AC14">
        <f t="shared" si="2"/>
        <v>0.17215590000000003</v>
      </c>
      <c r="AD14">
        <f t="shared" si="2"/>
        <v>0.1522269</v>
      </c>
      <c r="AE14">
        <f t="shared" si="2"/>
        <v>0.17215590000000003</v>
      </c>
    </row>
    <row r="15" spans="1:31" ht="12.75">
      <c r="A15" t="s">
        <v>3</v>
      </c>
      <c r="B15">
        <f aca="true" t="shared" si="3" ref="B15:AE15">+B11/1000</f>
        <v>0</v>
      </c>
      <c r="C15">
        <f t="shared" si="3"/>
        <v>8.999999999999999E-05</v>
      </c>
      <c r="D15">
        <f t="shared" si="3"/>
        <v>0.0021000000000000003</v>
      </c>
      <c r="E15">
        <f t="shared" si="3"/>
        <v>0.0019</v>
      </c>
      <c r="F15">
        <f t="shared" si="3"/>
        <v>0.0047</v>
      </c>
      <c r="G15">
        <f t="shared" si="3"/>
        <v>0.0081</v>
      </c>
      <c r="H15">
        <f t="shared" si="3"/>
        <v>0.1447152</v>
      </c>
      <c r="I15">
        <f t="shared" si="3"/>
        <v>0.14624819999999997</v>
      </c>
      <c r="J15">
        <f t="shared" si="3"/>
        <v>0.14793450000000002</v>
      </c>
      <c r="K15">
        <f t="shared" si="3"/>
        <v>0.14962080000000003</v>
      </c>
      <c r="L15">
        <f t="shared" si="3"/>
        <v>0.15115379999999998</v>
      </c>
      <c r="M15">
        <f t="shared" si="3"/>
        <v>0.1526868</v>
      </c>
      <c r="N15">
        <f t="shared" si="3"/>
        <v>0.15437309999999999</v>
      </c>
      <c r="O15">
        <f t="shared" si="3"/>
        <v>0.15590610000000002</v>
      </c>
      <c r="P15">
        <f t="shared" si="3"/>
        <v>0.15743909999999997</v>
      </c>
      <c r="Q15">
        <f t="shared" si="3"/>
        <v>0.15881879999999998</v>
      </c>
      <c r="R15">
        <f t="shared" si="3"/>
        <v>0.16035180000000002</v>
      </c>
      <c r="S15">
        <f t="shared" si="3"/>
        <v>0.1617315</v>
      </c>
      <c r="T15">
        <f t="shared" si="3"/>
        <v>0.1631112</v>
      </c>
      <c r="U15">
        <f t="shared" si="3"/>
        <v>0.1643376</v>
      </c>
      <c r="V15">
        <f t="shared" si="3"/>
        <v>0.1657173</v>
      </c>
      <c r="W15">
        <f t="shared" si="3"/>
        <v>0.1669437</v>
      </c>
      <c r="X15">
        <f t="shared" si="3"/>
        <v>0.16817010000000002</v>
      </c>
      <c r="Y15">
        <f t="shared" si="3"/>
        <v>0.1693965</v>
      </c>
      <c r="Z15">
        <f t="shared" si="3"/>
        <v>0.17062290000000002</v>
      </c>
      <c r="AA15">
        <f t="shared" si="3"/>
        <v>0.171696</v>
      </c>
      <c r="AB15">
        <f t="shared" si="3"/>
        <v>0.17292239999999998</v>
      </c>
      <c r="AC15">
        <f t="shared" si="3"/>
        <v>0.1741488</v>
      </c>
      <c r="AD15">
        <f t="shared" si="3"/>
        <v>0.1752219</v>
      </c>
      <c r="AE15">
        <f t="shared" si="3"/>
        <v>0.17644830000000003</v>
      </c>
    </row>
    <row r="16" spans="1:31" ht="12.75">
      <c r="A16" t="s">
        <v>12</v>
      </c>
      <c r="B16">
        <f>+B14+B15</f>
        <v>0.0064</v>
      </c>
      <c r="C16">
        <f aca="true" t="shared" si="4" ref="C16:AE16">+C14+C15</f>
        <v>0.00889</v>
      </c>
      <c r="D16">
        <f t="shared" si="4"/>
        <v>0.018600000000000002</v>
      </c>
      <c r="E16">
        <f t="shared" si="4"/>
        <v>0.0189</v>
      </c>
      <c r="F16">
        <f t="shared" si="4"/>
        <v>0.0466</v>
      </c>
      <c r="G16">
        <f t="shared" si="4"/>
        <v>0.081</v>
      </c>
      <c r="H16">
        <f t="shared" si="4"/>
        <v>0.41436989999999996</v>
      </c>
      <c r="I16">
        <f t="shared" si="4"/>
        <v>0.41590289999999996</v>
      </c>
      <c r="J16">
        <f t="shared" si="4"/>
        <v>0.39566730000000006</v>
      </c>
      <c r="K16">
        <f t="shared" si="4"/>
        <v>0.29985480000000003</v>
      </c>
      <c r="L16">
        <f t="shared" si="4"/>
        <v>0.3013878</v>
      </c>
      <c r="M16">
        <f t="shared" si="4"/>
        <v>0.3029208</v>
      </c>
      <c r="N16">
        <f t="shared" si="4"/>
        <v>0.3046071</v>
      </c>
      <c r="O16">
        <f t="shared" si="4"/>
        <v>0.3061401</v>
      </c>
      <c r="P16">
        <f t="shared" si="4"/>
        <v>0.3076731</v>
      </c>
      <c r="Q16">
        <f t="shared" si="4"/>
        <v>0.3090528</v>
      </c>
      <c r="R16">
        <f t="shared" si="4"/>
        <v>0.3105858</v>
      </c>
      <c r="S16">
        <f t="shared" si="4"/>
        <v>0.3119655</v>
      </c>
      <c r="T16">
        <f t="shared" si="4"/>
        <v>0.3133452</v>
      </c>
      <c r="U16">
        <f t="shared" si="4"/>
        <v>0.3145716</v>
      </c>
      <c r="V16">
        <f t="shared" si="4"/>
        <v>0.31595130000000005</v>
      </c>
      <c r="W16">
        <f t="shared" si="4"/>
        <v>0.3171777</v>
      </c>
      <c r="X16">
        <f t="shared" si="4"/>
        <v>0.3184041</v>
      </c>
      <c r="Y16">
        <f t="shared" si="4"/>
        <v>0.31963050000000004</v>
      </c>
      <c r="Z16">
        <f t="shared" si="4"/>
        <v>0.3208569</v>
      </c>
      <c r="AA16">
        <f t="shared" si="4"/>
        <v>0.32193</v>
      </c>
      <c r="AB16">
        <f t="shared" si="4"/>
        <v>0.3231564</v>
      </c>
      <c r="AC16">
        <f t="shared" si="4"/>
        <v>0.3463047</v>
      </c>
      <c r="AD16">
        <f t="shared" si="4"/>
        <v>0.3274488</v>
      </c>
      <c r="AE16">
        <f t="shared" si="4"/>
        <v>0.34860420000000003</v>
      </c>
    </row>
    <row r="18" ht="12.75">
      <c r="A18" s="3" t="s">
        <v>7</v>
      </c>
    </row>
    <row r="19" ht="12.75">
      <c r="A19" s="3"/>
    </row>
    <row r="20" ht="12.75">
      <c r="A20" t="s">
        <v>10</v>
      </c>
    </row>
    <row r="21" ht="12.75">
      <c r="A21" t="s">
        <v>8</v>
      </c>
    </row>
    <row r="22" ht="12.75">
      <c r="A22" t="s">
        <v>9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2"/>
  <sheetViews>
    <sheetView workbookViewId="0" topLeftCell="A1">
      <selection activeCell="A3" sqref="A3"/>
    </sheetView>
  </sheetViews>
  <sheetFormatPr defaultColWidth="9.140625" defaultRowHeight="12.75"/>
  <cols>
    <col min="1" max="1" width="28.8515625" style="0" customWidth="1"/>
    <col min="2" max="31" width="6.7109375" style="0" customWidth="1"/>
  </cols>
  <sheetData>
    <row r="1" spans="1:31" ht="12.75">
      <c r="A1" s="2" t="s">
        <v>0</v>
      </c>
      <c r="B1" s="2">
        <v>2001</v>
      </c>
      <c r="C1" s="2">
        <v>2002</v>
      </c>
      <c r="D1" s="2">
        <v>2003</v>
      </c>
      <c r="E1" s="2">
        <v>2004</v>
      </c>
      <c r="F1" s="2">
        <v>2005</v>
      </c>
      <c r="G1" s="2">
        <v>2006</v>
      </c>
      <c r="H1" s="2">
        <v>2007</v>
      </c>
      <c r="I1" s="2">
        <v>2008</v>
      </c>
      <c r="J1" s="2">
        <v>2009</v>
      </c>
      <c r="K1" s="2">
        <v>2010</v>
      </c>
      <c r="L1" s="2">
        <v>2011</v>
      </c>
      <c r="M1" s="2">
        <v>2012</v>
      </c>
      <c r="N1" s="2">
        <v>2013</v>
      </c>
      <c r="O1" s="2">
        <v>2014</v>
      </c>
      <c r="P1" s="2">
        <v>2015</v>
      </c>
      <c r="Q1" s="2">
        <v>2016</v>
      </c>
      <c r="R1" s="2">
        <v>2017</v>
      </c>
      <c r="S1" s="2">
        <v>2018</v>
      </c>
      <c r="T1" s="2">
        <v>2019</v>
      </c>
      <c r="U1" s="2">
        <v>2020</v>
      </c>
      <c r="V1" s="2">
        <v>2021</v>
      </c>
      <c r="W1" s="2">
        <v>2022</v>
      </c>
      <c r="X1" s="2">
        <v>2023</v>
      </c>
      <c r="Y1" s="2">
        <v>2024</v>
      </c>
      <c r="Z1" s="2">
        <v>2025</v>
      </c>
      <c r="AA1" s="2">
        <v>2026</v>
      </c>
      <c r="AB1" s="2">
        <v>2027</v>
      </c>
      <c r="AC1" s="2">
        <v>2028</v>
      </c>
      <c r="AD1" s="2">
        <v>2029</v>
      </c>
      <c r="AE1" s="2">
        <v>2030</v>
      </c>
    </row>
    <row r="2" spans="1:31" ht="12.75">
      <c r="A2" s="2" t="s">
        <v>13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7" ht="12.75">
      <c r="A3" s="2" t="s">
        <v>1</v>
      </c>
      <c r="B3" s="2"/>
      <c r="C3" s="2"/>
      <c r="D3" s="2"/>
      <c r="E3" s="2"/>
      <c r="F3" s="2"/>
      <c r="G3" s="2"/>
    </row>
    <row r="5" spans="1:7" ht="12.75">
      <c r="A5" s="2" t="s">
        <v>4</v>
      </c>
      <c r="B5" s="2"/>
      <c r="C5" s="2"/>
      <c r="D5" s="2"/>
      <c r="E5" s="2"/>
      <c r="F5" s="2"/>
      <c r="G5" s="2"/>
    </row>
    <row r="6" spans="1:31" ht="12.75">
      <c r="A6" t="s">
        <v>2</v>
      </c>
      <c r="H6">
        <v>17.59</v>
      </c>
      <c r="I6">
        <v>17.59</v>
      </c>
      <c r="J6">
        <v>17.59</v>
      </c>
      <c r="K6">
        <v>17.59</v>
      </c>
      <c r="L6">
        <v>17.59</v>
      </c>
      <c r="M6">
        <v>17.59</v>
      </c>
      <c r="N6">
        <v>17.59</v>
      </c>
      <c r="O6">
        <v>17.59</v>
      </c>
      <c r="P6">
        <v>17.59</v>
      </c>
      <c r="Q6">
        <v>17.59</v>
      </c>
      <c r="R6">
        <v>17.59</v>
      </c>
      <c r="S6">
        <v>17.59</v>
      </c>
      <c r="T6">
        <v>17.59</v>
      </c>
      <c r="U6">
        <v>17.59</v>
      </c>
      <c r="V6">
        <v>17.59</v>
      </c>
      <c r="W6">
        <v>17.59</v>
      </c>
      <c r="X6">
        <v>17.59</v>
      </c>
      <c r="Y6">
        <v>17.59</v>
      </c>
      <c r="Z6">
        <v>17.59</v>
      </c>
      <c r="AA6">
        <v>17.59</v>
      </c>
      <c r="AB6">
        <v>17.59</v>
      </c>
      <c r="AC6">
        <v>17.59</v>
      </c>
      <c r="AD6">
        <v>17.59</v>
      </c>
      <c r="AE6">
        <v>17.59</v>
      </c>
    </row>
    <row r="7" spans="1:31" ht="12.75">
      <c r="A7" t="s">
        <v>3</v>
      </c>
      <c r="H7">
        <v>9.44</v>
      </c>
      <c r="I7">
        <v>9.54</v>
      </c>
      <c r="J7">
        <v>9.65</v>
      </c>
      <c r="K7">
        <v>9.76</v>
      </c>
      <c r="L7">
        <v>9.86</v>
      </c>
      <c r="M7">
        <v>9.96</v>
      </c>
      <c r="N7">
        <v>10.07</v>
      </c>
      <c r="O7">
        <v>10.17</v>
      </c>
      <c r="P7">
        <v>10.27</v>
      </c>
      <c r="Q7">
        <v>10.36</v>
      </c>
      <c r="R7">
        <v>10.46</v>
      </c>
      <c r="S7">
        <v>10.55</v>
      </c>
      <c r="T7">
        <v>10.64</v>
      </c>
      <c r="U7">
        <v>10.72</v>
      </c>
      <c r="V7">
        <v>10.81</v>
      </c>
      <c r="W7">
        <v>10.89</v>
      </c>
      <c r="X7">
        <v>10.97</v>
      </c>
      <c r="Y7">
        <v>11.05</v>
      </c>
      <c r="Z7">
        <v>11.13</v>
      </c>
      <c r="AA7">
        <v>11.2</v>
      </c>
      <c r="AB7">
        <v>11.28</v>
      </c>
      <c r="AC7">
        <v>11.36</v>
      </c>
      <c r="AD7">
        <v>11.43</v>
      </c>
      <c r="AE7">
        <v>11.51</v>
      </c>
    </row>
    <row r="9" spans="1:7" ht="12.75">
      <c r="A9" s="2" t="s">
        <v>5</v>
      </c>
      <c r="B9" s="2"/>
      <c r="C9" s="2"/>
      <c r="D9" s="2"/>
      <c r="E9" s="2"/>
      <c r="F9" s="2"/>
      <c r="G9" s="2"/>
    </row>
    <row r="10" spans="1:31" ht="12.75">
      <c r="A10" t="s">
        <v>2</v>
      </c>
      <c r="B10">
        <v>6.4</v>
      </c>
      <c r="C10">
        <v>8.8</v>
      </c>
      <c r="D10">
        <v>16.5</v>
      </c>
      <c r="E10">
        <v>17</v>
      </c>
      <c r="F10">
        <v>41.9</v>
      </c>
      <c r="G10">
        <v>72.9</v>
      </c>
      <c r="H10" s="1">
        <f aca="true" t="shared" si="0" ref="H10:AE10">+H6*42*365/1000</f>
        <v>269.6547</v>
      </c>
      <c r="I10" s="1">
        <f t="shared" si="0"/>
        <v>269.6547</v>
      </c>
      <c r="J10" s="1">
        <f t="shared" si="0"/>
        <v>269.6547</v>
      </c>
      <c r="K10" s="1">
        <f t="shared" si="0"/>
        <v>269.6547</v>
      </c>
      <c r="L10" s="1">
        <f t="shared" si="0"/>
        <v>269.6547</v>
      </c>
      <c r="M10" s="1">
        <f t="shared" si="0"/>
        <v>269.6547</v>
      </c>
      <c r="N10" s="1">
        <f t="shared" si="0"/>
        <v>269.6547</v>
      </c>
      <c r="O10" s="1">
        <f t="shared" si="0"/>
        <v>269.6547</v>
      </c>
      <c r="P10" s="1">
        <f t="shared" si="0"/>
        <v>269.6547</v>
      </c>
      <c r="Q10" s="1">
        <f t="shared" si="0"/>
        <v>269.6547</v>
      </c>
      <c r="R10" s="1">
        <f t="shared" si="0"/>
        <v>269.6547</v>
      </c>
      <c r="S10" s="1">
        <f t="shared" si="0"/>
        <v>269.6547</v>
      </c>
      <c r="T10" s="1">
        <f t="shared" si="0"/>
        <v>269.6547</v>
      </c>
      <c r="U10" s="1">
        <f t="shared" si="0"/>
        <v>269.6547</v>
      </c>
      <c r="V10" s="1">
        <f t="shared" si="0"/>
        <v>269.6547</v>
      </c>
      <c r="W10" s="1">
        <f t="shared" si="0"/>
        <v>269.6547</v>
      </c>
      <c r="X10" s="1">
        <f t="shared" si="0"/>
        <v>269.6547</v>
      </c>
      <c r="Y10" s="1">
        <f t="shared" si="0"/>
        <v>269.6547</v>
      </c>
      <c r="Z10" s="1">
        <f t="shared" si="0"/>
        <v>269.6547</v>
      </c>
      <c r="AA10" s="1">
        <f t="shared" si="0"/>
        <v>269.6547</v>
      </c>
      <c r="AB10" s="1">
        <f t="shared" si="0"/>
        <v>269.6547</v>
      </c>
      <c r="AC10" s="1">
        <f t="shared" si="0"/>
        <v>269.6547</v>
      </c>
      <c r="AD10" s="1">
        <f t="shared" si="0"/>
        <v>269.6547</v>
      </c>
      <c r="AE10" s="1">
        <f t="shared" si="0"/>
        <v>269.6547</v>
      </c>
    </row>
    <row r="11" spans="1:31" ht="12.75">
      <c r="A11" t="s">
        <v>3</v>
      </c>
      <c r="C11">
        <v>0.09</v>
      </c>
      <c r="D11">
        <v>2.1</v>
      </c>
      <c r="E11">
        <v>1.9</v>
      </c>
      <c r="F11">
        <v>4.7</v>
      </c>
      <c r="G11">
        <v>8.1</v>
      </c>
      <c r="H11" s="1">
        <f aca="true" t="shared" si="1" ref="H11:AE11">+H7*42*365/1000</f>
        <v>144.71519999999998</v>
      </c>
      <c r="I11" s="1">
        <f t="shared" si="1"/>
        <v>146.24819999999997</v>
      </c>
      <c r="J11" s="1">
        <f t="shared" si="1"/>
        <v>147.9345</v>
      </c>
      <c r="K11" s="1">
        <f t="shared" si="1"/>
        <v>149.62080000000003</v>
      </c>
      <c r="L11" s="1">
        <f t="shared" si="1"/>
        <v>151.1538</v>
      </c>
      <c r="M11" s="1">
        <f t="shared" si="1"/>
        <v>152.6868</v>
      </c>
      <c r="N11" s="1">
        <f t="shared" si="1"/>
        <v>154.3731</v>
      </c>
      <c r="O11" s="1">
        <f t="shared" si="1"/>
        <v>155.9061</v>
      </c>
      <c r="P11" s="1">
        <f t="shared" si="1"/>
        <v>157.43909999999997</v>
      </c>
      <c r="Q11" s="1">
        <f t="shared" si="1"/>
        <v>158.81879999999998</v>
      </c>
      <c r="R11" s="1">
        <f t="shared" si="1"/>
        <v>160.35180000000003</v>
      </c>
      <c r="S11" s="1">
        <f t="shared" si="1"/>
        <v>161.7315</v>
      </c>
      <c r="T11" s="1">
        <f t="shared" si="1"/>
        <v>163.11120000000003</v>
      </c>
      <c r="U11" s="1">
        <f t="shared" si="1"/>
        <v>164.3376</v>
      </c>
      <c r="V11" s="1">
        <f t="shared" si="1"/>
        <v>165.71730000000002</v>
      </c>
      <c r="W11" s="1">
        <f t="shared" si="1"/>
        <v>166.9437</v>
      </c>
      <c r="X11" s="1">
        <f t="shared" si="1"/>
        <v>168.17010000000002</v>
      </c>
      <c r="Y11" s="1">
        <f t="shared" si="1"/>
        <v>169.3965</v>
      </c>
      <c r="Z11" s="1">
        <f t="shared" si="1"/>
        <v>170.62290000000002</v>
      </c>
      <c r="AA11" s="1">
        <f t="shared" si="1"/>
        <v>171.696</v>
      </c>
      <c r="AB11" s="1">
        <f t="shared" si="1"/>
        <v>172.92239999999998</v>
      </c>
      <c r="AC11" s="1">
        <f t="shared" si="1"/>
        <v>174.1488</v>
      </c>
      <c r="AD11" s="1">
        <f t="shared" si="1"/>
        <v>175.2219</v>
      </c>
      <c r="AE11" s="1">
        <f t="shared" si="1"/>
        <v>176.44830000000002</v>
      </c>
    </row>
    <row r="13" ht="12.75">
      <c r="A13" s="2" t="s">
        <v>11</v>
      </c>
    </row>
    <row r="14" spans="1:31" ht="12.75">
      <c r="A14" t="s">
        <v>2</v>
      </c>
      <c r="B14">
        <f aca="true" t="shared" si="2" ref="B14:AE14">+B10/1000</f>
        <v>0.0064</v>
      </c>
      <c r="C14">
        <f t="shared" si="2"/>
        <v>0.0088</v>
      </c>
      <c r="D14">
        <f t="shared" si="2"/>
        <v>0.0165</v>
      </c>
      <c r="E14">
        <f t="shared" si="2"/>
        <v>0.017</v>
      </c>
      <c r="F14">
        <f t="shared" si="2"/>
        <v>0.0419</v>
      </c>
      <c r="G14">
        <f t="shared" si="2"/>
        <v>0.0729</v>
      </c>
      <c r="H14">
        <f t="shared" si="2"/>
        <v>0.26965469999999997</v>
      </c>
      <c r="I14">
        <f t="shared" si="2"/>
        <v>0.26965469999999997</v>
      </c>
      <c r="J14">
        <f t="shared" si="2"/>
        <v>0.26965469999999997</v>
      </c>
      <c r="K14">
        <f t="shared" si="2"/>
        <v>0.26965469999999997</v>
      </c>
      <c r="L14">
        <f t="shared" si="2"/>
        <v>0.26965469999999997</v>
      </c>
      <c r="M14">
        <f t="shared" si="2"/>
        <v>0.26965469999999997</v>
      </c>
      <c r="N14">
        <f t="shared" si="2"/>
        <v>0.26965469999999997</v>
      </c>
      <c r="O14">
        <f t="shared" si="2"/>
        <v>0.26965469999999997</v>
      </c>
      <c r="P14">
        <f t="shared" si="2"/>
        <v>0.26965469999999997</v>
      </c>
      <c r="Q14">
        <f t="shared" si="2"/>
        <v>0.26965469999999997</v>
      </c>
      <c r="R14">
        <f t="shared" si="2"/>
        <v>0.26965469999999997</v>
      </c>
      <c r="S14">
        <f t="shared" si="2"/>
        <v>0.26965469999999997</v>
      </c>
      <c r="T14">
        <f t="shared" si="2"/>
        <v>0.26965469999999997</v>
      </c>
      <c r="U14">
        <f t="shared" si="2"/>
        <v>0.26965469999999997</v>
      </c>
      <c r="V14">
        <f t="shared" si="2"/>
        <v>0.26965469999999997</v>
      </c>
      <c r="W14">
        <f t="shared" si="2"/>
        <v>0.26965469999999997</v>
      </c>
      <c r="X14">
        <f t="shared" si="2"/>
        <v>0.26965469999999997</v>
      </c>
      <c r="Y14">
        <f t="shared" si="2"/>
        <v>0.26965469999999997</v>
      </c>
      <c r="Z14">
        <f t="shared" si="2"/>
        <v>0.26965469999999997</v>
      </c>
      <c r="AA14">
        <f t="shared" si="2"/>
        <v>0.26965469999999997</v>
      </c>
      <c r="AB14">
        <f t="shared" si="2"/>
        <v>0.26965469999999997</v>
      </c>
      <c r="AC14">
        <f t="shared" si="2"/>
        <v>0.26965469999999997</v>
      </c>
      <c r="AD14">
        <f t="shared" si="2"/>
        <v>0.26965469999999997</v>
      </c>
      <c r="AE14">
        <f t="shared" si="2"/>
        <v>0.26965469999999997</v>
      </c>
    </row>
    <row r="15" spans="1:31" ht="12.75">
      <c r="A15" t="s">
        <v>3</v>
      </c>
      <c r="B15">
        <f aca="true" t="shared" si="3" ref="B15:AE15">+B11/1000</f>
        <v>0</v>
      </c>
      <c r="C15">
        <f t="shared" si="3"/>
        <v>8.999999999999999E-05</v>
      </c>
      <c r="D15">
        <f t="shared" si="3"/>
        <v>0.0021000000000000003</v>
      </c>
      <c r="E15">
        <f t="shared" si="3"/>
        <v>0.0019</v>
      </c>
      <c r="F15">
        <f t="shared" si="3"/>
        <v>0.0047</v>
      </c>
      <c r="G15">
        <f t="shared" si="3"/>
        <v>0.0081</v>
      </c>
      <c r="H15">
        <f t="shared" si="3"/>
        <v>0.1447152</v>
      </c>
      <c r="I15">
        <f t="shared" si="3"/>
        <v>0.14624819999999997</v>
      </c>
      <c r="J15">
        <f t="shared" si="3"/>
        <v>0.14793450000000002</v>
      </c>
      <c r="K15">
        <f t="shared" si="3"/>
        <v>0.14962080000000003</v>
      </c>
      <c r="L15">
        <f t="shared" si="3"/>
        <v>0.15115379999999998</v>
      </c>
      <c r="M15">
        <f t="shared" si="3"/>
        <v>0.1526868</v>
      </c>
      <c r="N15">
        <f t="shared" si="3"/>
        <v>0.15437309999999999</v>
      </c>
      <c r="O15">
        <f t="shared" si="3"/>
        <v>0.15590610000000002</v>
      </c>
      <c r="P15">
        <f t="shared" si="3"/>
        <v>0.15743909999999997</v>
      </c>
      <c r="Q15">
        <f t="shared" si="3"/>
        <v>0.15881879999999998</v>
      </c>
      <c r="R15">
        <f t="shared" si="3"/>
        <v>0.16035180000000002</v>
      </c>
      <c r="S15">
        <f t="shared" si="3"/>
        <v>0.1617315</v>
      </c>
      <c r="T15">
        <f t="shared" si="3"/>
        <v>0.1631112</v>
      </c>
      <c r="U15">
        <f t="shared" si="3"/>
        <v>0.1643376</v>
      </c>
      <c r="V15">
        <f t="shared" si="3"/>
        <v>0.1657173</v>
      </c>
      <c r="W15">
        <f t="shared" si="3"/>
        <v>0.1669437</v>
      </c>
      <c r="X15">
        <f t="shared" si="3"/>
        <v>0.16817010000000002</v>
      </c>
      <c r="Y15">
        <f t="shared" si="3"/>
        <v>0.1693965</v>
      </c>
      <c r="Z15">
        <f t="shared" si="3"/>
        <v>0.17062290000000002</v>
      </c>
      <c r="AA15">
        <f t="shared" si="3"/>
        <v>0.171696</v>
      </c>
      <c r="AB15">
        <f t="shared" si="3"/>
        <v>0.17292239999999998</v>
      </c>
      <c r="AC15">
        <f t="shared" si="3"/>
        <v>0.1741488</v>
      </c>
      <c r="AD15">
        <f t="shared" si="3"/>
        <v>0.1752219</v>
      </c>
      <c r="AE15">
        <f t="shared" si="3"/>
        <v>0.17644830000000003</v>
      </c>
    </row>
    <row r="16" spans="1:31" ht="12.75">
      <c r="A16" t="s">
        <v>12</v>
      </c>
      <c r="B16">
        <f aca="true" t="shared" si="4" ref="B16:AE16">+B14+B15</f>
        <v>0.0064</v>
      </c>
      <c r="C16">
        <f t="shared" si="4"/>
        <v>0.00889</v>
      </c>
      <c r="D16">
        <f t="shared" si="4"/>
        <v>0.018600000000000002</v>
      </c>
      <c r="E16">
        <f t="shared" si="4"/>
        <v>0.0189</v>
      </c>
      <c r="F16">
        <f t="shared" si="4"/>
        <v>0.0466</v>
      </c>
      <c r="G16">
        <f t="shared" si="4"/>
        <v>0.081</v>
      </c>
      <c r="H16">
        <f t="shared" si="4"/>
        <v>0.41436989999999996</v>
      </c>
      <c r="I16">
        <f t="shared" si="4"/>
        <v>0.41590289999999996</v>
      </c>
      <c r="J16">
        <f t="shared" si="4"/>
        <v>0.4175892</v>
      </c>
      <c r="K16">
        <f t="shared" si="4"/>
        <v>0.4192755</v>
      </c>
      <c r="L16">
        <f t="shared" si="4"/>
        <v>0.4208084999999999</v>
      </c>
      <c r="M16">
        <f t="shared" si="4"/>
        <v>0.4223415</v>
      </c>
      <c r="N16">
        <f t="shared" si="4"/>
        <v>0.42402779999999995</v>
      </c>
      <c r="O16">
        <f t="shared" si="4"/>
        <v>0.42556079999999996</v>
      </c>
      <c r="P16">
        <f t="shared" si="4"/>
        <v>0.42709379999999997</v>
      </c>
      <c r="Q16">
        <f t="shared" si="4"/>
        <v>0.42847349999999995</v>
      </c>
      <c r="R16">
        <f t="shared" si="4"/>
        <v>0.43000649999999996</v>
      </c>
      <c r="S16">
        <f t="shared" si="4"/>
        <v>0.43138619999999994</v>
      </c>
      <c r="T16">
        <f t="shared" si="4"/>
        <v>0.4327659</v>
      </c>
      <c r="U16">
        <f t="shared" si="4"/>
        <v>0.4339923</v>
      </c>
      <c r="V16">
        <f t="shared" si="4"/>
        <v>0.435372</v>
      </c>
      <c r="W16">
        <f t="shared" si="4"/>
        <v>0.43659839999999994</v>
      </c>
      <c r="X16">
        <f t="shared" si="4"/>
        <v>0.4378248</v>
      </c>
      <c r="Y16">
        <f t="shared" si="4"/>
        <v>0.4390512</v>
      </c>
      <c r="Z16">
        <f t="shared" si="4"/>
        <v>0.4402776</v>
      </c>
      <c r="AA16">
        <f t="shared" si="4"/>
        <v>0.4413507</v>
      </c>
      <c r="AB16">
        <f t="shared" si="4"/>
        <v>0.44257709999999995</v>
      </c>
      <c r="AC16">
        <f t="shared" si="4"/>
        <v>0.44380349999999996</v>
      </c>
      <c r="AD16">
        <f t="shared" si="4"/>
        <v>0.44487659999999996</v>
      </c>
      <c r="AE16">
        <f t="shared" si="4"/>
        <v>0.446103</v>
      </c>
    </row>
    <row r="18" ht="12.75">
      <c r="A18" s="3" t="s">
        <v>7</v>
      </c>
    </row>
    <row r="19" ht="12.75">
      <c r="A19" s="3"/>
    </row>
    <row r="20" ht="12.75">
      <c r="A20" t="s">
        <v>10</v>
      </c>
    </row>
    <row r="21" ht="12.75">
      <c r="A21" t="s">
        <v>8</v>
      </c>
    </row>
    <row r="22" ht="12.75">
      <c r="A22" t="s">
        <v>9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22"/>
  <sheetViews>
    <sheetView workbookViewId="0" topLeftCell="A1">
      <selection activeCell="A4" sqref="A4"/>
    </sheetView>
  </sheetViews>
  <sheetFormatPr defaultColWidth="9.140625" defaultRowHeight="12.75"/>
  <cols>
    <col min="1" max="1" width="28.8515625" style="0" customWidth="1"/>
    <col min="2" max="31" width="6.7109375" style="0" customWidth="1"/>
  </cols>
  <sheetData>
    <row r="1" spans="1:31" ht="12.75">
      <c r="A1" s="2" t="s">
        <v>0</v>
      </c>
      <c r="B1" s="2">
        <v>2001</v>
      </c>
      <c r="C1" s="2">
        <v>2002</v>
      </c>
      <c r="D1" s="2">
        <v>2003</v>
      </c>
      <c r="E1" s="2">
        <v>2004</v>
      </c>
      <c r="F1" s="2">
        <v>2005</v>
      </c>
      <c r="G1" s="2">
        <v>2006</v>
      </c>
      <c r="H1" s="2">
        <v>2007</v>
      </c>
      <c r="I1" s="2">
        <v>2008</v>
      </c>
      <c r="J1" s="2">
        <v>2009</v>
      </c>
      <c r="K1" s="2">
        <v>2010</v>
      </c>
      <c r="L1" s="2">
        <v>2011</v>
      </c>
      <c r="M1" s="2">
        <v>2012</v>
      </c>
      <c r="N1" s="2">
        <v>2013</v>
      </c>
      <c r="O1" s="2">
        <v>2014</v>
      </c>
      <c r="P1" s="2">
        <v>2015</v>
      </c>
      <c r="Q1" s="2">
        <v>2016</v>
      </c>
      <c r="R1" s="2">
        <v>2017</v>
      </c>
      <c r="S1" s="2">
        <v>2018</v>
      </c>
      <c r="T1" s="2">
        <v>2019</v>
      </c>
      <c r="U1" s="2">
        <v>2020</v>
      </c>
      <c r="V1" s="2">
        <v>2021</v>
      </c>
      <c r="W1" s="2">
        <v>2022</v>
      </c>
      <c r="X1" s="2">
        <v>2023</v>
      </c>
      <c r="Y1" s="2">
        <v>2024</v>
      </c>
      <c r="Z1" s="2">
        <v>2025</v>
      </c>
      <c r="AA1" s="2">
        <v>2026</v>
      </c>
      <c r="AB1" s="2">
        <v>2027</v>
      </c>
      <c r="AC1" s="2">
        <v>2028</v>
      </c>
      <c r="AD1" s="2">
        <v>2029</v>
      </c>
      <c r="AE1" s="2">
        <v>2030</v>
      </c>
    </row>
    <row r="2" spans="1:31" ht="12.75">
      <c r="A2" s="2" t="s">
        <v>14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7" ht="12.75">
      <c r="A3" s="2" t="s">
        <v>1</v>
      </c>
      <c r="B3" s="2"/>
      <c r="C3" s="2"/>
      <c r="D3" s="2"/>
      <c r="E3" s="2"/>
      <c r="F3" s="2"/>
      <c r="G3" s="2"/>
    </row>
    <row r="5" spans="1:7" ht="12.75">
      <c r="A5" s="2" t="s">
        <v>4</v>
      </c>
      <c r="B5" s="2"/>
      <c r="C5" s="2"/>
      <c r="D5" s="2"/>
      <c r="E5" s="2"/>
      <c r="F5" s="2"/>
      <c r="G5" s="2"/>
    </row>
    <row r="6" spans="1:31" ht="12.75">
      <c r="A6" t="s">
        <v>2</v>
      </c>
      <c r="H6">
        <v>17.59</v>
      </c>
      <c r="I6">
        <v>16.16</v>
      </c>
      <c r="J6">
        <v>9.8</v>
      </c>
      <c r="K6">
        <v>9.8</v>
      </c>
      <c r="L6">
        <v>8.35</v>
      </c>
      <c r="M6">
        <v>5.33</v>
      </c>
      <c r="N6">
        <v>5.4</v>
      </c>
      <c r="O6">
        <v>5.48</v>
      </c>
      <c r="P6">
        <v>5.55</v>
      </c>
      <c r="Q6">
        <v>5.62</v>
      </c>
      <c r="R6">
        <v>5.69</v>
      </c>
      <c r="S6">
        <v>5.77</v>
      </c>
      <c r="T6">
        <v>5.84</v>
      </c>
      <c r="U6">
        <v>5.91</v>
      </c>
      <c r="V6">
        <v>5.98</v>
      </c>
      <c r="W6">
        <v>6.06</v>
      </c>
      <c r="X6">
        <v>6.13</v>
      </c>
      <c r="Y6">
        <v>6.2</v>
      </c>
      <c r="Z6">
        <v>6.28</v>
      </c>
      <c r="AA6">
        <v>6.35</v>
      </c>
      <c r="AB6">
        <v>6.42</v>
      </c>
      <c r="AC6">
        <v>6.49</v>
      </c>
      <c r="AD6">
        <v>6.57</v>
      </c>
      <c r="AE6">
        <v>6.64</v>
      </c>
    </row>
    <row r="7" spans="1:31" ht="12.75">
      <c r="A7" t="s">
        <v>3</v>
      </c>
      <c r="H7">
        <v>9.44</v>
      </c>
      <c r="I7">
        <v>9.54</v>
      </c>
      <c r="J7">
        <v>9.65</v>
      </c>
      <c r="K7">
        <v>8.91</v>
      </c>
      <c r="L7">
        <v>7.2</v>
      </c>
      <c r="M7">
        <v>5.94</v>
      </c>
      <c r="N7">
        <v>5.94</v>
      </c>
      <c r="O7">
        <v>5.53</v>
      </c>
      <c r="P7">
        <v>5.53</v>
      </c>
      <c r="Q7">
        <v>5.53</v>
      </c>
      <c r="R7">
        <v>5.53</v>
      </c>
      <c r="S7">
        <v>5.53</v>
      </c>
      <c r="T7">
        <v>5.53</v>
      </c>
      <c r="U7">
        <v>5.53</v>
      </c>
      <c r="V7">
        <v>5.53</v>
      </c>
      <c r="W7">
        <v>5.53</v>
      </c>
      <c r="X7">
        <v>5.53</v>
      </c>
      <c r="Y7">
        <v>5.53</v>
      </c>
      <c r="Z7">
        <v>5.53</v>
      </c>
      <c r="AA7">
        <v>5.53</v>
      </c>
      <c r="AB7">
        <v>5.53</v>
      </c>
      <c r="AC7">
        <v>5.53</v>
      </c>
      <c r="AD7">
        <v>5.53</v>
      </c>
      <c r="AE7">
        <v>5.53</v>
      </c>
    </row>
    <row r="9" spans="1:7" ht="12.75">
      <c r="A9" s="2" t="s">
        <v>5</v>
      </c>
      <c r="B9" s="2"/>
      <c r="C9" s="2"/>
      <c r="D9" s="2"/>
      <c r="E9" s="2"/>
      <c r="F9" s="2"/>
      <c r="G9" s="2"/>
    </row>
    <row r="10" spans="1:31" ht="12.75">
      <c r="A10" t="s">
        <v>2</v>
      </c>
      <c r="B10">
        <v>6.4</v>
      </c>
      <c r="C10">
        <v>8.8</v>
      </c>
      <c r="D10">
        <v>16.5</v>
      </c>
      <c r="E10">
        <v>17</v>
      </c>
      <c r="F10">
        <v>41.9</v>
      </c>
      <c r="G10">
        <v>72.9</v>
      </c>
      <c r="H10" s="1">
        <f aca="true" t="shared" si="0" ref="H10:AE10">+H6*42*365/1000</f>
        <v>269.6547</v>
      </c>
      <c r="I10" s="1">
        <f t="shared" si="0"/>
        <v>247.73280000000003</v>
      </c>
      <c r="J10" s="1">
        <f t="shared" si="0"/>
        <v>150.234</v>
      </c>
      <c r="K10" s="1">
        <f t="shared" si="0"/>
        <v>150.234</v>
      </c>
      <c r="L10" s="1">
        <f t="shared" si="0"/>
        <v>128.0055</v>
      </c>
      <c r="M10" s="1">
        <f t="shared" si="0"/>
        <v>81.70890000000001</v>
      </c>
      <c r="N10" s="1">
        <f t="shared" si="0"/>
        <v>82.782</v>
      </c>
      <c r="O10" s="1">
        <f t="shared" si="0"/>
        <v>84.00840000000001</v>
      </c>
      <c r="P10" s="1">
        <f t="shared" si="0"/>
        <v>85.0815</v>
      </c>
      <c r="Q10" s="1">
        <f t="shared" si="0"/>
        <v>86.15459999999999</v>
      </c>
      <c r="R10" s="1">
        <f t="shared" si="0"/>
        <v>87.22770000000001</v>
      </c>
      <c r="S10" s="1">
        <f t="shared" si="0"/>
        <v>88.4541</v>
      </c>
      <c r="T10" s="1">
        <f t="shared" si="0"/>
        <v>89.5272</v>
      </c>
      <c r="U10" s="1">
        <f t="shared" si="0"/>
        <v>90.6003</v>
      </c>
      <c r="V10" s="1">
        <f t="shared" si="0"/>
        <v>91.67340000000002</v>
      </c>
      <c r="W10" s="1">
        <f t="shared" si="0"/>
        <v>92.89979999999998</v>
      </c>
      <c r="X10" s="1">
        <f t="shared" si="0"/>
        <v>93.9729</v>
      </c>
      <c r="Y10" s="1">
        <f t="shared" si="0"/>
        <v>95.04600000000002</v>
      </c>
      <c r="Z10" s="1">
        <f t="shared" si="0"/>
        <v>96.27239999999999</v>
      </c>
      <c r="AA10" s="1">
        <f t="shared" si="0"/>
        <v>97.3455</v>
      </c>
      <c r="AB10" s="1">
        <f t="shared" si="0"/>
        <v>98.4186</v>
      </c>
      <c r="AC10" s="1">
        <f t="shared" si="0"/>
        <v>99.4917</v>
      </c>
      <c r="AD10" s="1">
        <f t="shared" si="0"/>
        <v>100.7181</v>
      </c>
      <c r="AE10" s="1">
        <f t="shared" si="0"/>
        <v>101.7912</v>
      </c>
    </row>
    <row r="11" spans="1:31" ht="12.75">
      <c r="A11" t="s">
        <v>3</v>
      </c>
      <c r="C11">
        <v>0.09</v>
      </c>
      <c r="D11">
        <v>2.1</v>
      </c>
      <c r="E11">
        <v>1.9</v>
      </c>
      <c r="F11">
        <v>4.7</v>
      </c>
      <c r="G11">
        <v>8.1</v>
      </c>
      <c r="H11" s="1">
        <f aca="true" t="shared" si="1" ref="H11:AE11">+H7*42*365/1000</f>
        <v>144.71519999999998</v>
      </c>
      <c r="I11" s="1">
        <f t="shared" si="1"/>
        <v>146.24819999999997</v>
      </c>
      <c r="J11" s="1">
        <f t="shared" si="1"/>
        <v>147.9345</v>
      </c>
      <c r="K11" s="1">
        <f t="shared" si="1"/>
        <v>136.5903</v>
      </c>
      <c r="L11" s="1">
        <f t="shared" si="1"/>
        <v>110.37600000000002</v>
      </c>
      <c r="M11" s="1">
        <f t="shared" si="1"/>
        <v>91.06020000000001</v>
      </c>
      <c r="N11" s="1">
        <f t="shared" si="1"/>
        <v>91.06020000000001</v>
      </c>
      <c r="O11" s="1">
        <f t="shared" si="1"/>
        <v>84.7749</v>
      </c>
      <c r="P11" s="1">
        <f t="shared" si="1"/>
        <v>84.7749</v>
      </c>
      <c r="Q11" s="1">
        <f t="shared" si="1"/>
        <v>84.7749</v>
      </c>
      <c r="R11" s="1">
        <f t="shared" si="1"/>
        <v>84.7749</v>
      </c>
      <c r="S11" s="1">
        <f t="shared" si="1"/>
        <v>84.7749</v>
      </c>
      <c r="T11" s="1">
        <f t="shared" si="1"/>
        <v>84.7749</v>
      </c>
      <c r="U11" s="1">
        <f t="shared" si="1"/>
        <v>84.7749</v>
      </c>
      <c r="V11" s="1">
        <f t="shared" si="1"/>
        <v>84.7749</v>
      </c>
      <c r="W11" s="1">
        <f t="shared" si="1"/>
        <v>84.7749</v>
      </c>
      <c r="X11" s="1">
        <f t="shared" si="1"/>
        <v>84.7749</v>
      </c>
      <c r="Y11" s="1">
        <f t="shared" si="1"/>
        <v>84.7749</v>
      </c>
      <c r="Z11" s="1">
        <f t="shared" si="1"/>
        <v>84.7749</v>
      </c>
      <c r="AA11" s="1">
        <f t="shared" si="1"/>
        <v>84.7749</v>
      </c>
      <c r="AB11" s="1">
        <f t="shared" si="1"/>
        <v>84.7749</v>
      </c>
      <c r="AC11" s="1">
        <f t="shared" si="1"/>
        <v>84.7749</v>
      </c>
      <c r="AD11" s="1">
        <f t="shared" si="1"/>
        <v>84.7749</v>
      </c>
      <c r="AE11" s="1">
        <f t="shared" si="1"/>
        <v>84.7749</v>
      </c>
    </row>
    <row r="13" ht="12.75">
      <c r="A13" s="2" t="s">
        <v>11</v>
      </c>
    </row>
    <row r="14" spans="1:31" ht="12.75">
      <c r="A14" t="s">
        <v>2</v>
      </c>
      <c r="B14">
        <f aca="true" t="shared" si="2" ref="B14:AE14">+B10/1000</f>
        <v>0.0064</v>
      </c>
      <c r="C14">
        <f t="shared" si="2"/>
        <v>0.0088</v>
      </c>
      <c r="D14">
        <f t="shared" si="2"/>
        <v>0.0165</v>
      </c>
      <c r="E14">
        <f t="shared" si="2"/>
        <v>0.017</v>
      </c>
      <c r="F14">
        <f t="shared" si="2"/>
        <v>0.0419</v>
      </c>
      <c r="G14">
        <f t="shared" si="2"/>
        <v>0.0729</v>
      </c>
      <c r="H14">
        <f t="shared" si="2"/>
        <v>0.26965469999999997</v>
      </c>
      <c r="I14">
        <f t="shared" si="2"/>
        <v>0.24773280000000003</v>
      </c>
      <c r="J14">
        <f t="shared" si="2"/>
        <v>0.150234</v>
      </c>
      <c r="K14">
        <f t="shared" si="2"/>
        <v>0.150234</v>
      </c>
      <c r="L14">
        <f t="shared" si="2"/>
        <v>0.12800550000000002</v>
      </c>
      <c r="M14">
        <f t="shared" si="2"/>
        <v>0.08170890000000001</v>
      </c>
      <c r="N14">
        <f t="shared" si="2"/>
        <v>0.082782</v>
      </c>
      <c r="O14">
        <f t="shared" si="2"/>
        <v>0.08400840000000001</v>
      </c>
      <c r="P14">
        <f t="shared" si="2"/>
        <v>0.0850815</v>
      </c>
      <c r="Q14">
        <f t="shared" si="2"/>
        <v>0.08615459999999998</v>
      </c>
      <c r="R14">
        <f t="shared" si="2"/>
        <v>0.08722770000000002</v>
      </c>
      <c r="S14">
        <f t="shared" si="2"/>
        <v>0.0884541</v>
      </c>
      <c r="T14">
        <f t="shared" si="2"/>
        <v>0.08952719999999999</v>
      </c>
      <c r="U14">
        <f t="shared" si="2"/>
        <v>0.09060030000000001</v>
      </c>
      <c r="V14">
        <f t="shared" si="2"/>
        <v>0.09167340000000002</v>
      </c>
      <c r="W14">
        <f t="shared" si="2"/>
        <v>0.09289979999999999</v>
      </c>
      <c r="X14">
        <f t="shared" si="2"/>
        <v>0.0939729</v>
      </c>
      <c r="Y14">
        <f t="shared" si="2"/>
        <v>0.09504600000000002</v>
      </c>
      <c r="Z14">
        <f t="shared" si="2"/>
        <v>0.0962724</v>
      </c>
      <c r="AA14">
        <f t="shared" si="2"/>
        <v>0.0973455</v>
      </c>
      <c r="AB14">
        <f t="shared" si="2"/>
        <v>0.0984186</v>
      </c>
      <c r="AC14">
        <f t="shared" si="2"/>
        <v>0.09949169999999999</v>
      </c>
      <c r="AD14">
        <f t="shared" si="2"/>
        <v>0.1007181</v>
      </c>
      <c r="AE14">
        <f t="shared" si="2"/>
        <v>0.1017912</v>
      </c>
    </row>
    <row r="15" spans="1:31" ht="12.75">
      <c r="A15" t="s">
        <v>3</v>
      </c>
      <c r="B15">
        <f aca="true" t="shared" si="3" ref="B15:AE15">+B11/1000</f>
        <v>0</v>
      </c>
      <c r="C15">
        <f t="shared" si="3"/>
        <v>8.999999999999999E-05</v>
      </c>
      <c r="D15">
        <f t="shared" si="3"/>
        <v>0.0021000000000000003</v>
      </c>
      <c r="E15">
        <f t="shared" si="3"/>
        <v>0.0019</v>
      </c>
      <c r="F15">
        <f t="shared" si="3"/>
        <v>0.0047</v>
      </c>
      <c r="G15">
        <f t="shared" si="3"/>
        <v>0.0081</v>
      </c>
      <c r="H15">
        <f t="shared" si="3"/>
        <v>0.1447152</v>
      </c>
      <c r="I15">
        <f t="shared" si="3"/>
        <v>0.14624819999999997</v>
      </c>
      <c r="J15">
        <f t="shared" si="3"/>
        <v>0.14793450000000002</v>
      </c>
      <c r="K15">
        <f t="shared" si="3"/>
        <v>0.13659030000000003</v>
      </c>
      <c r="L15">
        <f t="shared" si="3"/>
        <v>0.11037600000000002</v>
      </c>
      <c r="M15">
        <f t="shared" si="3"/>
        <v>0.09106020000000001</v>
      </c>
      <c r="N15">
        <f t="shared" si="3"/>
        <v>0.09106020000000001</v>
      </c>
      <c r="O15">
        <f t="shared" si="3"/>
        <v>0.0847749</v>
      </c>
      <c r="P15">
        <f t="shared" si="3"/>
        <v>0.0847749</v>
      </c>
      <c r="Q15">
        <f t="shared" si="3"/>
        <v>0.0847749</v>
      </c>
      <c r="R15">
        <f t="shared" si="3"/>
        <v>0.0847749</v>
      </c>
      <c r="S15">
        <f t="shared" si="3"/>
        <v>0.0847749</v>
      </c>
      <c r="T15">
        <f t="shared" si="3"/>
        <v>0.0847749</v>
      </c>
      <c r="U15">
        <f t="shared" si="3"/>
        <v>0.0847749</v>
      </c>
      <c r="V15">
        <f t="shared" si="3"/>
        <v>0.0847749</v>
      </c>
      <c r="W15">
        <f t="shared" si="3"/>
        <v>0.0847749</v>
      </c>
      <c r="X15">
        <f t="shared" si="3"/>
        <v>0.0847749</v>
      </c>
      <c r="Y15">
        <f t="shared" si="3"/>
        <v>0.0847749</v>
      </c>
      <c r="Z15">
        <f t="shared" si="3"/>
        <v>0.0847749</v>
      </c>
      <c r="AA15">
        <f t="shared" si="3"/>
        <v>0.0847749</v>
      </c>
      <c r="AB15">
        <f t="shared" si="3"/>
        <v>0.0847749</v>
      </c>
      <c r="AC15">
        <f t="shared" si="3"/>
        <v>0.0847749</v>
      </c>
      <c r="AD15">
        <f t="shared" si="3"/>
        <v>0.0847749</v>
      </c>
      <c r="AE15">
        <f t="shared" si="3"/>
        <v>0.0847749</v>
      </c>
    </row>
    <row r="16" spans="1:31" ht="12.75">
      <c r="A16" t="s">
        <v>12</v>
      </c>
      <c r="B16">
        <f aca="true" t="shared" si="4" ref="B16:AE16">+B14+B15</f>
        <v>0.0064</v>
      </c>
      <c r="C16">
        <f t="shared" si="4"/>
        <v>0.00889</v>
      </c>
      <c r="D16">
        <f t="shared" si="4"/>
        <v>0.018600000000000002</v>
      </c>
      <c r="E16">
        <f t="shared" si="4"/>
        <v>0.0189</v>
      </c>
      <c r="F16">
        <f t="shared" si="4"/>
        <v>0.0466</v>
      </c>
      <c r="G16">
        <f t="shared" si="4"/>
        <v>0.081</v>
      </c>
      <c r="H16">
        <f t="shared" si="4"/>
        <v>0.41436989999999996</v>
      </c>
      <c r="I16">
        <f t="shared" si="4"/>
        <v>0.393981</v>
      </c>
      <c r="J16">
        <f t="shared" si="4"/>
        <v>0.29816850000000006</v>
      </c>
      <c r="K16">
        <f t="shared" si="4"/>
        <v>0.28682430000000003</v>
      </c>
      <c r="L16">
        <f t="shared" si="4"/>
        <v>0.23838150000000002</v>
      </c>
      <c r="M16">
        <f t="shared" si="4"/>
        <v>0.1727691</v>
      </c>
      <c r="N16">
        <f t="shared" si="4"/>
        <v>0.1738422</v>
      </c>
      <c r="O16">
        <f t="shared" si="4"/>
        <v>0.16878330000000002</v>
      </c>
      <c r="P16">
        <f t="shared" si="4"/>
        <v>0.16985640000000002</v>
      </c>
      <c r="Q16">
        <f t="shared" si="4"/>
        <v>0.17092949999999998</v>
      </c>
      <c r="R16">
        <f t="shared" si="4"/>
        <v>0.1720026</v>
      </c>
      <c r="S16">
        <f t="shared" si="4"/>
        <v>0.173229</v>
      </c>
      <c r="T16">
        <f t="shared" si="4"/>
        <v>0.1743021</v>
      </c>
      <c r="U16">
        <f t="shared" si="4"/>
        <v>0.1753752</v>
      </c>
      <c r="V16">
        <f t="shared" si="4"/>
        <v>0.1764483</v>
      </c>
      <c r="W16">
        <f t="shared" si="4"/>
        <v>0.1776747</v>
      </c>
      <c r="X16">
        <f t="shared" si="4"/>
        <v>0.1787478</v>
      </c>
      <c r="Y16">
        <f t="shared" si="4"/>
        <v>0.1798209</v>
      </c>
      <c r="Z16">
        <f t="shared" si="4"/>
        <v>0.1810473</v>
      </c>
      <c r="AA16">
        <f t="shared" si="4"/>
        <v>0.18212040000000002</v>
      </c>
      <c r="AB16">
        <f t="shared" si="4"/>
        <v>0.1831935</v>
      </c>
      <c r="AC16">
        <f t="shared" si="4"/>
        <v>0.1842666</v>
      </c>
      <c r="AD16">
        <f t="shared" si="4"/>
        <v>0.18549300000000002</v>
      </c>
      <c r="AE16">
        <f t="shared" si="4"/>
        <v>0.1865661</v>
      </c>
    </row>
    <row r="18" ht="12.75">
      <c r="A18" s="3" t="s">
        <v>7</v>
      </c>
    </row>
    <row r="19" ht="12.75">
      <c r="A19" s="3"/>
    </row>
    <row r="20" ht="12.75">
      <c r="A20" t="s">
        <v>10</v>
      </c>
    </row>
    <row r="21" ht="12.75">
      <c r="A21" t="s">
        <v>8</v>
      </c>
    </row>
    <row r="22" ht="12.75">
      <c r="A22" t="s">
        <v>9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DOE/EIA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EIA</dc:creator>
  <cp:keywords/>
  <dc:description/>
  <cp:lastModifiedBy>EIA</cp:lastModifiedBy>
  <dcterms:created xsi:type="dcterms:W3CDTF">2006-01-19T23:10:45Z</dcterms:created>
  <dcterms:modified xsi:type="dcterms:W3CDTF">2006-05-09T17:46:43Z</dcterms:modified>
  <cp:category/>
  <cp:version/>
  <cp:contentType/>
  <cp:contentStatus/>
</cp:coreProperties>
</file>