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5"/>
  </bookViews>
  <sheets>
    <sheet name="railroad" sheetId="1" r:id="rId1"/>
    <sheet name="PBGC" sheetId="2" r:id="rId2"/>
    <sheet name="civil service" sheetId="3" r:id="rId3"/>
    <sheet name="mil retirement" sheetId="4" r:id="rId4"/>
    <sheet name="unemployment" sheetId="5" r:id="rId5"/>
    <sheet name="Food Stamps" sheetId="6" r:id="rId6"/>
    <sheet name="child nutrition" sheetId="7" r:id="rId7"/>
    <sheet name="TANF" sheetId="8" r:id="rId8"/>
    <sheet name="Child Supp Adm" sheetId="9" r:id="rId9"/>
    <sheet name="Child Supp Coll" sheetId="10" r:id="rId10"/>
    <sheet name="Child Care enti" sheetId="11" r:id="rId11"/>
    <sheet name="foster care" sheetId="12" r:id="rId12"/>
    <sheet name="EIC" sheetId="13" r:id="rId13"/>
    <sheet name="SSI" sheetId="14" r:id="rId14"/>
    <sheet name="CCC" sheetId="15" r:id="rId15"/>
  </sheets>
  <definedNames>
    <definedName name="_xlnm.Print_Area">'TANF'!$A$1:$M$38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<sst xmlns="http://schemas.openxmlformats.org/spreadsheetml/2006/main" count="731" uniqueCount="269">
  <si>
    <t>Railroad Retirement Program</t>
  </si>
  <si>
    <t>CBO baseline, January 2005</t>
  </si>
  <si>
    <t>-</t>
  </si>
  <si>
    <t>Number of beneficiaries</t>
  </si>
  <si>
    <t>(in thousands, March 31)</t>
  </si>
  <si>
    <t>Railroad Retirement System</t>
  </si>
  <si>
    <t>Total benefit outlays</t>
  </si>
  <si>
    <t>(in millions of dollars, by fiscal year)</t>
  </si>
  <si>
    <t>Social Security Equivalent Benefit (Tier I)</t>
  </si>
  <si>
    <t>Railroad Retirement Account/National</t>
  </si>
  <si>
    <t xml:space="preserve">   Railroad Retirement Investment Trust (Tier II)</t>
  </si>
  <si>
    <t>Dual Benefits</t>
  </si>
  <si>
    <t xml:space="preserve">    Total Railroad Retirement benefits</t>
  </si>
  <si>
    <t>NOTES:</t>
  </si>
  <si>
    <t>1.  Total benefit outlays include benefit payments and interest on refunds of taxes.</t>
  </si>
  <si>
    <t>2.  Tier I benefits receive a full COLA, which is based on the CPI.  Tier II benefits increase by 32.5% of the Tier I COLA amount.</t>
  </si>
  <si>
    <t>3.  Under Public Law 107-90, supplemental benefits are to be paid from the Tier II account after December 31, 2001.</t>
  </si>
  <si>
    <t>4.  Table does not include windfall benefits, which are classified as discretionary spending.</t>
  </si>
  <si>
    <t>______</t>
  </si>
  <si>
    <t>Pension Benefit Guaranty Corporation</t>
  </si>
  <si>
    <t>CBO Baseline, January 2005</t>
  </si>
  <si>
    <t>(by fiscal year, in millions of dollars)</t>
  </si>
  <si>
    <t>BASELINE</t>
  </si>
  <si>
    <t>Net Outlays</t>
  </si>
  <si>
    <t>PROGRAM COMPONENTS</t>
  </si>
  <si>
    <t>Outlays</t>
  </si>
  <si>
    <t>Applicable Receipts</t>
  </si>
  <si>
    <t xml:space="preserve">         Premiums</t>
  </si>
  <si>
    <t xml:space="preserve">         Interest on US Treasuries</t>
  </si>
  <si>
    <t xml:space="preserve">         Other Receipts a/</t>
  </si>
  <si>
    <t xml:space="preserve">     1.  "Other Receipts" includes benefit payment reimbursements (from the off-budget trust fund) and reimbursements from the trust fund</t>
  </si>
  <si>
    <t xml:space="preserve">             related to terminations.</t>
  </si>
  <si>
    <t xml:space="preserve">     2.   PBGC premiums are offsetting receipts, thus a loss in premiums results in higher outlays.</t>
  </si>
  <si>
    <t>Civil Service Retirement and Disability Fund</t>
  </si>
  <si>
    <t>Thousands of beneficiaries, fiscal year average</t>
  </si>
  <si>
    <t>Civil Service Retirement System</t>
  </si>
  <si>
    <t xml:space="preserve">   Annuitants</t>
  </si>
  <si>
    <t xml:space="preserve">   Survivors</t>
  </si>
  <si>
    <t xml:space="preserve">      Subtotal, CSRS</t>
  </si>
  <si>
    <t>Federal Employees' Retirement System</t>
  </si>
  <si>
    <t xml:space="preserve">      Subtotal, FERS</t>
  </si>
  <si>
    <t>Total CSRDF beneficiaries</t>
  </si>
  <si>
    <t>Monthly benefit, fiscal year average</t>
  </si>
  <si>
    <t>Memo: cost of living adjustments</t>
  </si>
  <si>
    <t xml:space="preserve">   Civil Service Retirement System</t>
  </si>
  <si>
    <t xml:space="preserve">   Federal Employees' Retirement System</t>
  </si>
  <si>
    <t>Effective Date</t>
  </si>
  <si>
    <t>Total benefit outlays, in billions of dollars</t>
  </si>
  <si>
    <t xml:space="preserve">   Additional outlays</t>
  </si>
  <si>
    <t>Total CSRDF benefit outlays</t>
  </si>
  <si>
    <t>act</t>
  </si>
  <si>
    <t>_____</t>
  </si>
  <si>
    <t>1. All CSRS beneficiaries receive a full COLA.  FERS generally does not provide COLAs to nondisabled annuitants under the age of 62,</t>
  </si>
  <si>
    <t xml:space="preserve">   and the COLA provided to other beneficiaries are usually less generous than those provided under CSRS (if the CPI increase is less</t>
  </si>
  <si>
    <t xml:space="preserve">   than 2%, the COLA equals the CPI change; if the CPI increase is between 2% and 3%, the COLA is 2%; if the CPI change is greater </t>
  </si>
  <si>
    <t xml:space="preserve">   than 3%, the COLA is the CPI increase minus 1%).</t>
  </si>
  <si>
    <t>2. Additional outlays are primarily refunds of retirement contributions to separated employees.</t>
  </si>
  <si>
    <t>3. OPM's costs of administering CSRS and FERS are mostly discretionary and thus subject to appropriation.</t>
  </si>
  <si>
    <t>proj</t>
  </si>
  <si>
    <t>Military Retirement (97 8097 07 602)</t>
  </si>
  <si>
    <t>CBO, January 2005 Baseline</t>
  </si>
  <si>
    <t>Retirees</t>
  </si>
  <si>
    <t>number (in thousands)</t>
  </si>
  <si>
    <t>ave annual benefit</t>
  </si>
  <si>
    <t>cost (in millions)</t>
  </si>
  <si>
    <t>Survivors</t>
  </si>
  <si>
    <t>Total Military Retirement Outlays (in millions)</t>
  </si>
  <si>
    <t>Unemployment Compensation</t>
  </si>
  <si>
    <t>Regular Benefits</t>
  </si>
  <si>
    <t xml:space="preserve">   in millions of dollars</t>
  </si>
  <si>
    <t>First Payments</t>
  </si>
  <si>
    <t xml:space="preserve">  millions of people</t>
  </si>
  <si>
    <t>Average Weekly Benefit</t>
  </si>
  <si>
    <t>Average Duration (reg. benefits)</t>
  </si>
  <si>
    <t xml:space="preserve">   weeks</t>
  </si>
  <si>
    <t>Extended Benefits</t>
  </si>
  <si>
    <t xml:space="preserve">   in millions of dollars </t>
  </si>
  <si>
    <t>Emergency Benefits</t>
  </si>
  <si>
    <t>Total Outlays</t>
  </si>
  <si>
    <t>memo:</t>
  </si>
  <si>
    <t>Labor Force</t>
  </si>
  <si>
    <t>Unemployment Rate</t>
  </si>
  <si>
    <t>Food Stamp Program</t>
  </si>
  <si>
    <t>PROGRAM COMPONENTS (budget authority)</t>
  </si>
  <si>
    <t>MAJOR ASSUMPTIONS</t>
  </si>
  <si>
    <t>Notes:</t>
  </si>
  <si>
    <t>Detail of Food Stamp Budget Authority Other than Benefits and Nutrition Assistance for Puerto Rico and American Samoa</t>
  </si>
  <si>
    <t>State Administration other than E&amp;T</t>
  </si>
  <si>
    <t>Employment and Training (E&amp;T)</t>
  </si>
  <si>
    <t>Other Program Costs</t>
  </si>
  <si>
    <t>Northern Mariana Islands</t>
  </si>
  <si>
    <t>Community Food Projects</t>
  </si>
  <si>
    <t>Program Access grants</t>
  </si>
  <si>
    <t>Emergency Food Assistance Commodities</t>
  </si>
  <si>
    <t>Food Donations on Indian Reservations</t>
  </si>
  <si>
    <t>Detail of Employment and Training Funds, Budget Authority</t>
  </si>
  <si>
    <t>100 Percent Federal Funds</t>
  </si>
  <si>
    <t>50 Percent Federal Funds</t>
  </si>
  <si>
    <t>Total Budget Authority</t>
  </si>
  <si>
    <t>By fiscal year, in millions of dollars</t>
  </si>
  <si>
    <t>Budget Authority</t>
  </si>
  <si>
    <t>Total Benefits</t>
  </si>
  <si>
    <t>Nutrition Assistance for Puerto Rico and AS</t>
  </si>
  <si>
    <t>Administrative Costs / Other</t>
  </si>
  <si>
    <t>Average monthly benefits</t>
  </si>
  <si>
    <t>(dollars per person)</t>
  </si>
  <si>
    <t>Average monthly participation</t>
  </si>
  <si>
    <t>(millions of people)</t>
  </si>
  <si>
    <t>Thrifty Food Plan estimated</t>
  </si>
  <si>
    <t>change June/June preceding</t>
  </si>
  <si>
    <t xml:space="preserve">year, lagged </t>
  </si>
  <si>
    <t>Unemployment rate</t>
  </si>
  <si>
    <t>fiscal year average</t>
  </si>
  <si>
    <t>Details may not sum to totals due to rounding.</t>
  </si>
  <si>
    <t>Total</t>
  </si>
  <si>
    <t>Child Nutrition Programs</t>
  </si>
  <si>
    <t xml:space="preserve">Notes: </t>
  </si>
  <si>
    <t>a/</t>
  </si>
  <si>
    <t xml:space="preserve">National School Lunch Program </t>
  </si>
  <si>
    <t>School Breakfast Program</t>
  </si>
  <si>
    <t>Summer Food Service Program</t>
  </si>
  <si>
    <t>Child and Adult Care Food Program</t>
  </si>
  <si>
    <t xml:space="preserve">Commodity Procurement </t>
  </si>
  <si>
    <t>State Administrative Expenses</t>
  </si>
  <si>
    <t>Other Spending a/</t>
  </si>
  <si>
    <t xml:space="preserve">     Total Estimated Budget Authority</t>
  </si>
  <si>
    <t>Most reimbursement rates are increased each July and tied to the Consumer Price Index for Food Away from Home for May, which is projected to increase as follows:</t>
  </si>
  <si>
    <t xml:space="preserve">Other spending includes the Special Milk program, food service management institute, food safety education, </t>
  </si>
  <si>
    <t>school meals initiative, federal review, special projects, and computer support and processing.</t>
  </si>
  <si>
    <t>May 2005</t>
  </si>
  <si>
    <t>May 2006</t>
  </si>
  <si>
    <t>May 2007</t>
  </si>
  <si>
    <t>May 2008</t>
  </si>
  <si>
    <t>May 2009</t>
  </si>
  <si>
    <t>May 2010</t>
  </si>
  <si>
    <t>May 2011</t>
  </si>
  <si>
    <t>May 2012</t>
  </si>
  <si>
    <t>May 2013</t>
  </si>
  <si>
    <t>May 2014</t>
  </si>
  <si>
    <t>May 2015</t>
  </si>
  <si>
    <t>Temporary Assistance for Needy Families Program and Contingency Fund</t>
  </si>
  <si>
    <t xml:space="preserve">CBO January 2005 Baseline </t>
  </si>
  <si>
    <t>TANF Grants</t>
  </si>
  <si>
    <t xml:space="preserve">   State Family Assistance Grants</t>
  </si>
  <si>
    <t xml:space="preserve">   Grants to Indian Tribes</t>
  </si>
  <si>
    <t xml:space="preserve">   Grants to Territories</t>
  </si>
  <si>
    <t xml:space="preserve">   Supplemental Grants</t>
  </si>
  <si>
    <t xml:space="preserve">   Illegitimacy Bonus</t>
  </si>
  <si>
    <t xml:space="preserve">   Performance Bonus</t>
  </si>
  <si>
    <t xml:space="preserve">   Child Support Penalties</t>
  </si>
  <si>
    <t>Memo:</t>
  </si>
  <si>
    <t>Cumulative Unspent Balance in the TANF program,</t>
  </si>
  <si>
    <t>in billions, end of fiscal year</t>
  </si>
  <si>
    <t>Contingency Fund</t>
  </si>
  <si>
    <t>Note:  TANF is currently authorized through March 31, 2005.  CBO assumes annual funding for the TANF program continues at the</t>
  </si>
  <si>
    <t>2004 level in accordance with the Balanced Budget and Emergency Deficit Control Act of 1985. However, current law specifies that</t>
  </si>
  <si>
    <t>supplemental grants should not be assumed to continue in baseline after March 31, 2005, overriding the continuation rules in that act.</t>
  </si>
  <si>
    <t>Child Support Enforcement and Family Support</t>
  </si>
  <si>
    <t xml:space="preserve">   Child Support Administration</t>
  </si>
  <si>
    <t xml:space="preserve">   Child Support Incentive Payments</t>
  </si>
  <si>
    <t xml:space="preserve">   Payments to Territories</t>
  </si>
  <si>
    <t xml:space="preserve">   Repatriation</t>
  </si>
  <si>
    <t xml:space="preserve">   Other **</t>
  </si>
  <si>
    <t>**  Other Costs include AFDC Benefits, AFDC Administrative Costs and Emergency Assistance.</t>
  </si>
  <si>
    <t>Child Support Collections</t>
  </si>
  <si>
    <t>Federal Share of Child Support Collections</t>
  </si>
  <si>
    <t>Child Support Collection Detail</t>
  </si>
  <si>
    <t>Non-TANF Collections and Other</t>
  </si>
  <si>
    <t>Child Support Paid to Families</t>
  </si>
  <si>
    <t>TANF Collections Retained by Government</t>
  </si>
  <si>
    <t xml:space="preserve">     Federal Share</t>
  </si>
  <si>
    <t xml:space="preserve">     State Share</t>
  </si>
  <si>
    <t>Child Care Entitlement to States</t>
  </si>
  <si>
    <t>CBO BASELINE FOR FOSTER CARE AND ADOPTION ASSISTANCE (Federal Costs)</t>
  </si>
  <si>
    <t>( by fiscal year, in millions of dollars)</t>
  </si>
  <si>
    <t xml:space="preserve">FOSTER CARE </t>
  </si>
  <si>
    <t>Title IVE Caseload (in thousands)</t>
  </si>
  <si>
    <t xml:space="preserve"> Maintenance Payments</t>
  </si>
  <si>
    <t xml:space="preserve"> Administrative Services </t>
  </si>
  <si>
    <t xml:space="preserve"> Training</t>
  </si>
  <si>
    <t>Demonstrations</t>
  </si>
  <si>
    <t>Foster Care Subtotal</t>
  </si>
  <si>
    <t>ADOPTION ASSISTANCE</t>
  </si>
  <si>
    <t>Caseload (in thousands)</t>
  </si>
  <si>
    <t>Adoption Assistance Subtotal</t>
  </si>
  <si>
    <t>INDEPENDENT LIVING</t>
  </si>
  <si>
    <t>TOTAL BUDGET AUTHORITY</t>
  </si>
  <si>
    <t>TOTAL OUTLAYS</t>
  </si>
  <si>
    <t>EITC and Child Credit Outlays</t>
  </si>
  <si>
    <t>CBO January 2005 Baseline</t>
  </si>
  <si>
    <t>Total EITC Outlay</t>
  </si>
  <si>
    <t>Caseload (millions) 1/</t>
  </si>
  <si>
    <t>Maximum Credit (family with two children) 2/</t>
  </si>
  <si>
    <t>Child Credit Outlays</t>
  </si>
  <si>
    <t>Maximum Credit (per child) 2/</t>
  </si>
  <si>
    <t>Combined Outlays</t>
  </si>
  <si>
    <t xml:space="preserve">NOTES:  </t>
  </si>
  <si>
    <t xml:space="preserve">Outlays depict the refundable portions of the credits (the amount in excess of tax liability).  </t>
  </si>
  <si>
    <t>The majority of outlays in each fiscal year reflect payments made for the prior tax year.</t>
  </si>
  <si>
    <t>1/ The caseload shown is for the prior tax year.  For example, a person who qualifies for the EITC at the end of 2003 is listed in the fiscal year 2004 column.</t>
  </si>
  <si>
    <t>2/ The maximum credit shown is for the prior tax year.  For example, the maximum credit for tax year 2003 is listed in the fiscal year 2004 column.</t>
  </si>
  <si>
    <t>Fiscal Years ($millions)</t>
  </si>
  <si>
    <t>Supplemental Security Income</t>
  </si>
  <si>
    <t>CALENDAR YEAR DATA</t>
  </si>
  <si>
    <t>Federal beneficiaries, end of year</t>
  </si>
  <si>
    <t xml:space="preserve">  Aged</t>
  </si>
  <si>
    <t xml:space="preserve">  Blind and disabled adults</t>
  </si>
  <si>
    <t xml:space="preserve">  Blind and disabled children</t>
  </si>
  <si>
    <t xml:space="preserve">    Total</t>
  </si>
  <si>
    <t>Awards of federally-administered benefits</t>
  </si>
  <si>
    <t>"Exits"</t>
  </si>
  <si>
    <t>Average federal benefit, December</t>
  </si>
  <si>
    <t>Memo:  COLA this calendar year</t>
  </si>
  <si>
    <t>FISCAL YEAR DATA</t>
  </si>
  <si>
    <t>Average caseload, federal beneficiaries</t>
  </si>
  <si>
    <t>Average federal benefit</t>
  </si>
  <si>
    <t>Number of months</t>
  </si>
  <si>
    <t>Total estimated outlays (in billions of dollars)</t>
  </si>
  <si>
    <t xml:space="preserve">  Aged benefits</t>
  </si>
  <si>
    <t xml:space="preserve">  Blind and disabled adults benefits</t>
  </si>
  <si>
    <t xml:space="preserve">  Blind and disabled children benefits</t>
  </si>
  <si>
    <t xml:space="preserve">  Timing of State Supp Payments</t>
  </si>
  <si>
    <t xml:space="preserve">   Voch tech/Demo projects</t>
  </si>
  <si>
    <t xml:space="preserve">   Adjustments to spending</t>
  </si>
  <si>
    <t>1.  Caseloads and dollar totals omit state supplementation (whether federally- or state-administered).</t>
  </si>
  <si>
    <t>2.  SSA's costs of administering the program are discretionary and thus subject to appropriation.</t>
  </si>
  <si>
    <t>COMMODITY CREDIT CORPORATION OUTLAYS</t>
  </si>
  <si>
    <t>JANUARY 2005 CBO BASELINE</t>
  </si>
  <si>
    <t>(By fiscal year, in millions of dollars)  1/</t>
  </si>
  <si>
    <t>PROGRAM</t>
  </si>
  <si>
    <t>FEED GRAINS</t>
  </si>
  <si>
    <t>WHEAT</t>
  </si>
  <si>
    <t>RICE</t>
  </si>
  <si>
    <t>UPLAND COTTON</t>
  </si>
  <si>
    <t>SOYBEANS</t>
  </si>
  <si>
    <t>PEANUTS</t>
  </si>
  <si>
    <t>TOBACCO</t>
  </si>
  <si>
    <t>SUGAR</t>
  </si>
  <si>
    <t>DAIRY</t>
  </si>
  <si>
    <t>OTHER COMMODITIES</t>
  </si>
  <si>
    <t xml:space="preserve">  SUBTOTAL</t>
  </si>
  <si>
    <t>DISASTER PAYMENTS (Crops &amp; Livestock) 2/</t>
  </si>
  <si>
    <t>EXPORT 3/</t>
  </si>
  <si>
    <t>OTHER NON-COMMODITY 4/</t>
  </si>
  <si>
    <t>NET INTEREST 5/</t>
  </si>
  <si>
    <t>1/  Outlay estimates are based on November 2004 market conditions and exclude CCC conservation programs.</t>
  </si>
  <si>
    <t>2/  Disaster assistance--cash payments only</t>
  </si>
  <si>
    <t xml:space="preserve">          PL 108-324, Crop, Livestock and Tree Assistance</t>
  </si>
  <si>
    <t xml:space="preserve">          Crop disaster payments (prior authority)</t>
  </si>
  <si>
    <t xml:space="preserve">          Livestock assistance (prior authority)</t>
  </si>
  <si>
    <t xml:space="preserve">            Total</t>
  </si>
  <si>
    <t>3/  Export outlays</t>
  </si>
  <si>
    <t xml:space="preserve">          Direct Loans</t>
  </si>
  <si>
    <t xml:space="preserve">          Export Enhancement Program</t>
  </si>
  <si>
    <t xml:space="preserve">          Market Access Program</t>
  </si>
  <si>
    <t xml:space="preserve">          Export Donations Ocean Transportation</t>
  </si>
  <si>
    <t xml:space="preserve">          Foreign Market Development Cooperator</t>
  </si>
  <si>
    <t xml:space="preserve">          Specialty Crop Tech Assistance</t>
  </si>
  <si>
    <t>4/  Other Non-Commodity Outlays</t>
  </si>
  <si>
    <t xml:space="preserve">          Operating Expenses</t>
  </si>
  <si>
    <t xml:space="preserve">          Change in Working Capital</t>
  </si>
  <si>
    <t xml:space="preserve">          Other</t>
  </si>
  <si>
    <t>5/  Interest Outlays</t>
  </si>
  <si>
    <t xml:space="preserve">          Interest Payments</t>
  </si>
  <si>
    <t xml:space="preserve">          Interest Receipts</t>
  </si>
  <si>
    <t>ACTUAL</t>
  </si>
  <si>
    <t xml:space="preserve">        - - - - - - - - - - -</t>
  </si>
  <si>
    <t xml:space="preserve">- </t>
  </si>
  <si>
    <t xml:space="preserve"> - - - - - -    PROJECTION     - - - - -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</si>
</sst>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[$$-409]#,##0"/>
    <numFmt numFmtId="166" formatCode="0.0%"/>
    <numFmt numFmtId="167" formatCode="[$$-409]#,##0.0"/>
    <numFmt numFmtId="168" formatCode="0.0"/>
    <numFmt numFmtId="169" formatCode="mm/dd/yyyy"/>
    <numFmt numFmtId="170" formatCode="#,##0.0"/>
    <numFmt numFmtId="171" formatCode="0.000"/>
  </numFmts>
  <fonts count="1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b/>
      <sz val="14"/>
      <name val="Arial"/>
      <family val="0"/>
    </font>
    <font>
      <b/>
      <sz val="14"/>
      <name val="Times New Roman"/>
      <family val="0"/>
    </font>
    <font>
      <sz val="12"/>
      <name val="Times New Roman"/>
      <family val="0"/>
    </font>
    <font>
      <sz val="12"/>
      <color indexed="12"/>
      <name val="Times New Roman"/>
      <family val="0"/>
    </font>
    <font>
      <u val="single"/>
      <sz val="12"/>
      <name val="Arial"/>
      <family val="0"/>
    </font>
    <font>
      <sz val="12"/>
      <name val="SWISS"/>
      <family val="0"/>
    </font>
    <font>
      <b/>
      <sz val="12"/>
      <name val="SWISS"/>
      <family val="0"/>
    </font>
    <font>
      <sz val="10"/>
      <name val="SWISS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0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ashDot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fill"/>
    </xf>
    <xf numFmtId="3" fontId="4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164" fontId="4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3" fontId="4" fillId="0" borderId="1" xfId="0" applyNumberFormat="1" applyFont="1" applyAlignment="1">
      <alignment/>
    </xf>
    <xf numFmtId="0" fontId="1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fill"/>
    </xf>
    <xf numFmtId="0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7" fontId="4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centerContinuous" wrapText="1"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3" fontId="0" fillId="2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5" fillId="0" borderId="1" xfId="0" applyNumberFormat="1" applyFont="1" applyAlignment="1">
      <alignment/>
    </xf>
    <xf numFmtId="0" fontId="0" fillId="0" borderId="1" xfId="0" applyNumberFormat="1" applyFont="1" applyAlignment="1">
      <alignment/>
    </xf>
    <xf numFmtId="3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2" xfId="0" applyNumberFormat="1" applyFont="1" applyAlignment="1">
      <alignment/>
    </xf>
    <xf numFmtId="166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1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1" xfId="0" applyNumberFormat="1" applyFont="1" applyAlignment="1">
      <alignment/>
    </xf>
    <xf numFmtId="1" fontId="0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0" fillId="0" borderId="1" xfId="0" applyNumberFormat="1" applyFont="1" applyAlignment="1">
      <alignment/>
    </xf>
    <xf numFmtId="3" fontId="9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0" fillId="0" borderId="1" xfId="0" applyNumberFormat="1" applyFont="1" applyAlignment="1">
      <alignment/>
    </xf>
    <xf numFmtId="1" fontId="0" fillId="0" borderId="0" xfId="0" applyNumberFormat="1" applyFont="1" applyAlignment="1">
      <alignment/>
    </xf>
    <xf numFmtId="0" fontId="9" fillId="0" borderId="0" xfId="0" applyNumberFormat="1" applyFont="1" applyAlignment="1">
      <alignment horizontal="right"/>
    </xf>
    <xf numFmtId="166" fontId="0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1" xfId="0" applyNumberFormat="1" applyFont="1" applyAlignment="1">
      <alignment/>
    </xf>
    <xf numFmtId="3" fontId="1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0" fontId="0" fillId="0" borderId="1" xfId="0" applyNumberFormat="1" applyFont="1" applyAlignment="1">
      <alignment/>
    </xf>
    <xf numFmtId="3" fontId="0" fillId="0" borderId="1" xfId="0" applyNumberFormat="1" applyFont="1" applyAlignment="1">
      <alignment/>
    </xf>
    <xf numFmtId="3" fontId="0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0" fillId="0" borderId="0" xfId="0" applyNumberFormat="1" applyFont="1" applyAlignment="1">
      <alignment horizontal="left"/>
    </xf>
    <xf numFmtId="170" fontId="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171" fontId="14" fillId="0" borderId="0" xfId="0" applyNumberFormat="1" applyFont="1" applyAlignment="1">
      <alignment/>
    </xf>
    <xf numFmtId="0" fontId="13" fillId="0" borderId="3" xfId="0" applyNumberFormat="1" applyFont="1" applyAlignment="1">
      <alignment/>
    </xf>
    <xf numFmtId="0" fontId="13" fillId="0" borderId="1" xfId="0" applyNumberFormat="1" applyFont="1" applyAlignment="1">
      <alignment/>
    </xf>
    <xf numFmtId="3" fontId="13" fillId="0" borderId="1" xfId="0" applyNumberFormat="1" applyFont="1" applyAlignment="1">
      <alignment/>
    </xf>
    <xf numFmtId="0" fontId="0" fillId="0" borderId="4" xfId="0" applyNumberFormat="1" applyFont="1" applyAlignment="1">
      <alignment/>
    </xf>
    <xf numFmtId="0" fontId="13" fillId="0" borderId="4" xfId="0" applyNumberFormat="1" applyFont="1" applyAlignment="1">
      <alignment/>
    </xf>
    <xf numFmtId="3" fontId="13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0" fontId="16" fillId="0" borderId="3" xfId="0" applyNumberFormat="1" applyFont="1" applyAlignment="1">
      <alignment/>
    </xf>
    <xf numFmtId="3" fontId="16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168" fontId="16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65" fontId="4" fillId="0" borderId="0" xfId="0" applyNumberFormat="1" applyFont="1" applyAlignment="1">
      <alignment horizontal="right"/>
    </xf>
    <xf numFmtId="167" fontId="4" fillId="0" borderId="0" xfId="0" applyNumberFormat="1" applyFont="1" applyAlignment="1">
      <alignment horizontal="right"/>
    </xf>
    <xf numFmtId="0" fontId="12" fillId="0" borderId="0" xfId="0" applyNumberFormat="1" applyFont="1" applyAlignment="1">
      <alignment/>
    </xf>
    <xf numFmtId="0" fontId="13" fillId="0" borderId="0" xfId="0" applyNumberFormat="1" applyFont="1" applyAlignment="1">
      <alignment horizontal="left"/>
    </xf>
    <xf numFmtId="169" fontId="12" fillId="0" borderId="0" xfId="0" applyNumberFormat="1" applyFont="1" applyAlignment="1">
      <alignment/>
    </xf>
    <xf numFmtId="169" fontId="17" fillId="0" borderId="0" xfId="0" applyNumberFormat="1" applyFont="1" applyAlignment="1">
      <alignment/>
    </xf>
    <xf numFmtId="0" fontId="12" fillId="0" borderId="5" xfId="0" applyNumberFormat="1" applyFont="1" applyAlignment="1">
      <alignment/>
    </xf>
    <xf numFmtId="0" fontId="13" fillId="0" borderId="0" xfId="0" applyNumberFormat="1" applyFont="1" applyAlignment="1">
      <alignment horizontal="right"/>
    </xf>
    <xf numFmtId="0" fontId="13" fillId="0" borderId="0" xfId="0" applyNumberFormat="1" applyFont="1" applyAlignment="1">
      <alignment horizontal="fill"/>
    </xf>
    <xf numFmtId="0" fontId="13" fillId="0" borderId="5" xfId="0" applyNumberFormat="1" applyFont="1" applyAlignment="1">
      <alignment/>
    </xf>
    <xf numFmtId="3" fontId="0" fillId="0" borderId="5" xfId="0" applyNumberFormat="1" applyFont="1" applyAlignment="1">
      <alignment/>
    </xf>
    <xf numFmtId="0" fontId="13" fillId="0" borderId="5" xfId="0" applyNumberFormat="1" applyFont="1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zoomScale="87" zoomScaleNormal="87" workbookViewId="0" topLeftCell="A1">
      <selection activeCell="A1" sqref="A1"/>
    </sheetView>
  </sheetViews>
  <sheetFormatPr defaultColWidth="8.6640625" defaultRowHeight="15"/>
  <cols>
    <col min="1" max="1" width="30.6640625" style="1" customWidth="1"/>
    <col min="2" max="16384" width="8.6640625" style="1" customWidth="1"/>
  </cols>
  <sheetData>
    <row r="1" ht="15.75">
      <c r="A1" s="2" t="s">
        <v>0</v>
      </c>
    </row>
    <row r="2" ht="15">
      <c r="A2" s="3" t="s">
        <v>1</v>
      </c>
    </row>
    <row r="3" spans="1:13" ht="15">
      <c r="A3" s="4" t="s">
        <v>2</v>
      </c>
      <c r="B3" s="4" t="s">
        <v>2</v>
      </c>
      <c r="C3" s="4" t="s">
        <v>2</v>
      </c>
      <c r="D3" s="4" t="s">
        <v>2</v>
      </c>
      <c r="E3" s="4" t="s">
        <v>2</v>
      </c>
      <c r="F3" s="4" t="s">
        <v>2</v>
      </c>
      <c r="G3" s="4" t="s">
        <v>2</v>
      </c>
      <c r="H3" s="4" t="s">
        <v>2</v>
      </c>
      <c r="I3" s="4" t="s">
        <v>2</v>
      </c>
      <c r="J3" s="4" t="s">
        <v>2</v>
      </c>
      <c r="K3" s="4" t="s">
        <v>2</v>
      </c>
      <c r="L3" s="4" t="s">
        <v>2</v>
      </c>
      <c r="M3" s="4"/>
    </row>
    <row r="4" spans="2:12" ht="15">
      <c r="B4" s="1">
        <v>2005</v>
      </c>
      <c r="C4" s="1">
        <f aca="true" t="shared" si="0" ref="C4:L4">1+B4</f>
        <v>2006</v>
      </c>
      <c r="D4" s="1">
        <f t="shared" si="0"/>
        <v>2007</v>
      </c>
      <c r="E4" s="1">
        <f t="shared" si="0"/>
        <v>2008</v>
      </c>
      <c r="F4" s="1">
        <f t="shared" si="0"/>
        <v>2009</v>
      </c>
      <c r="G4" s="1">
        <f t="shared" si="0"/>
        <v>2010</v>
      </c>
      <c r="H4" s="1">
        <f t="shared" si="0"/>
        <v>2011</v>
      </c>
      <c r="I4" s="1">
        <f t="shared" si="0"/>
        <v>2012</v>
      </c>
      <c r="J4" s="1">
        <f t="shared" si="0"/>
        <v>2013</v>
      </c>
      <c r="K4" s="1">
        <f t="shared" si="0"/>
        <v>2014</v>
      </c>
      <c r="L4" s="1">
        <f t="shared" si="0"/>
        <v>2015</v>
      </c>
    </row>
    <row r="5" spans="1:13" ht="15">
      <c r="A5" s="4" t="s">
        <v>2</v>
      </c>
      <c r="B5" s="4" t="s">
        <v>2</v>
      </c>
      <c r="C5" s="4" t="s">
        <v>2</v>
      </c>
      <c r="D5" s="4" t="s">
        <v>2</v>
      </c>
      <c r="E5" s="4" t="s">
        <v>2</v>
      </c>
      <c r="F5" s="4" t="s">
        <v>2</v>
      </c>
      <c r="G5" s="4" t="s">
        <v>2</v>
      </c>
      <c r="H5" s="4" t="s">
        <v>2</v>
      </c>
      <c r="I5" s="4" t="s">
        <v>2</v>
      </c>
      <c r="J5" s="4" t="s">
        <v>2</v>
      </c>
      <c r="K5" s="4" t="s">
        <v>2</v>
      </c>
      <c r="L5" s="4" t="s">
        <v>2</v>
      </c>
      <c r="M5" s="4"/>
    </row>
    <row r="8" ht="15.75">
      <c r="A8" s="2" t="s">
        <v>3</v>
      </c>
    </row>
    <row r="9" ht="15">
      <c r="A9" s="3" t="s">
        <v>4</v>
      </c>
    </row>
    <row r="10" ht="15">
      <c r="A10" s="3"/>
    </row>
    <row r="11" spans="1:12" ht="15">
      <c r="A11" s="1" t="s">
        <v>5</v>
      </c>
      <c r="B11" s="5">
        <v>594.5</v>
      </c>
      <c r="C11" s="5">
        <v>580.5</v>
      </c>
      <c r="D11" s="5">
        <v>567.9</v>
      </c>
      <c r="E11" s="5">
        <v>556.8</v>
      </c>
      <c r="F11" s="5">
        <v>547.3</v>
      </c>
      <c r="G11" s="5">
        <v>539.2</v>
      </c>
      <c r="H11" s="5">
        <v>532.1</v>
      </c>
      <c r="I11" s="5">
        <v>526</v>
      </c>
      <c r="J11" s="5">
        <v>520.7</v>
      </c>
      <c r="K11" s="5">
        <v>517</v>
      </c>
      <c r="L11" s="1">
        <v>513</v>
      </c>
    </row>
    <row r="12" spans="2:10" ht="15">
      <c r="B12" s="5"/>
      <c r="C12" s="5"/>
      <c r="D12" s="5"/>
      <c r="E12" s="5"/>
      <c r="F12" s="5"/>
      <c r="G12" s="5"/>
      <c r="H12" s="5"/>
      <c r="I12" s="5"/>
      <c r="J12" s="5"/>
    </row>
    <row r="13" spans="2:10" ht="15">
      <c r="B13" s="5"/>
      <c r="C13" s="5"/>
      <c r="D13" s="5"/>
      <c r="E13" s="5"/>
      <c r="F13" s="5"/>
      <c r="G13" s="5"/>
      <c r="H13" s="5"/>
      <c r="I13" s="5"/>
      <c r="J13" s="5"/>
    </row>
    <row r="14" spans="1:10" ht="15.75">
      <c r="A14" s="2" t="s">
        <v>6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ht="15">
      <c r="A15" s="3" t="s">
        <v>7</v>
      </c>
      <c r="B15" s="5"/>
      <c r="C15" s="5"/>
      <c r="D15" s="5"/>
      <c r="E15" s="5"/>
      <c r="F15" s="5"/>
      <c r="G15" s="5"/>
      <c r="H15" s="5"/>
      <c r="I15" s="5"/>
      <c r="J15" s="5"/>
    </row>
    <row r="16" spans="2:10" ht="15">
      <c r="B16" s="5"/>
      <c r="C16" s="5"/>
      <c r="D16" s="5"/>
      <c r="E16" s="5"/>
      <c r="F16" s="5"/>
      <c r="G16" s="5"/>
      <c r="H16" s="5"/>
      <c r="I16" s="5"/>
      <c r="J16" s="5"/>
    </row>
    <row r="17" spans="1:12" ht="15">
      <c r="A17" s="3" t="s">
        <v>8</v>
      </c>
      <c r="B17" s="5">
        <v>5388.219482758623</v>
      </c>
      <c r="C17" s="5">
        <v>5468.250320694756</v>
      </c>
      <c r="D17" s="5">
        <v>5559.719994170513</v>
      </c>
      <c r="E17" s="5">
        <v>5651.570889699289</v>
      </c>
      <c r="F17" s="5">
        <v>5778.721450971055</v>
      </c>
      <c r="G17" s="5">
        <v>5915.278816366341</v>
      </c>
      <c r="H17" s="5">
        <v>6068.91986102296</v>
      </c>
      <c r="I17" s="5">
        <v>6238.85916256277</v>
      </c>
      <c r="J17" s="5">
        <v>6401.681894320102</v>
      </c>
      <c r="K17" s="5">
        <v>6569.5501227401855</v>
      </c>
      <c r="L17" s="5">
        <v>6741.82027905642</v>
      </c>
    </row>
    <row r="18" spans="1:12" ht="15">
      <c r="A18" s="3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15">
      <c r="A19" s="3" t="s">
        <v>9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15">
      <c r="A20" s="3" t="s">
        <v>10</v>
      </c>
      <c r="B20" s="5">
        <v>3809.0665339636716</v>
      </c>
      <c r="C20" s="5">
        <v>3941.0725877164323</v>
      </c>
      <c r="D20" s="5">
        <v>4068.8445453334875</v>
      </c>
      <c r="E20" s="5">
        <v>4238.172554837888</v>
      </c>
      <c r="F20" s="5">
        <v>4400.256795181401</v>
      </c>
      <c r="G20" s="5">
        <v>4576.072605920998</v>
      </c>
      <c r="H20" s="5">
        <v>4753.543785967677</v>
      </c>
      <c r="I20" s="5">
        <v>4927.643703688996</v>
      </c>
      <c r="J20" s="5">
        <v>5117.446650489887</v>
      </c>
      <c r="K20" s="5">
        <v>5296.841800399588</v>
      </c>
      <c r="L20" s="5">
        <v>5482.525754474553</v>
      </c>
    </row>
    <row r="21" spans="1:12" ht="15">
      <c r="A21" s="3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ht="15">
      <c r="A22" s="3" t="s">
        <v>11</v>
      </c>
      <c r="B22" s="5">
        <v>99</v>
      </c>
      <c r="C22" s="5">
        <v>97</v>
      </c>
      <c r="D22" s="5">
        <v>87</v>
      </c>
      <c r="E22" s="5">
        <v>77</v>
      </c>
      <c r="F22" s="5">
        <v>69</v>
      </c>
      <c r="G22" s="5">
        <v>60</v>
      </c>
      <c r="H22" s="5">
        <v>53</v>
      </c>
      <c r="I22" s="5">
        <v>46</v>
      </c>
      <c r="J22" s="5">
        <v>40</v>
      </c>
      <c r="K22" s="5">
        <v>35</v>
      </c>
      <c r="L22" s="5">
        <v>31</v>
      </c>
    </row>
    <row r="23" spans="2:12" ht="15">
      <c r="B23" s="6" t="s">
        <v>18</v>
      </c>
      <c r="C23" s="6" t="s">
        <v>18</v>
      </c>
      <c r="D23" s="6" t="s">
        <v>18</v>
      </c>
      <c r="E23" s="6" t="s">
        <v>18</v>
      </c>
      <c r="F23" s="6" t="s">
        <v>18</v>
      </c>
      <c r="G23" s="6" t="s">
        <v>18</v>
      </c>
      <c r="H23" s="6" t="s">
        <v>18</v>
      </c>
      <c r="I23" s="6" t="s">
        <v>18</v>
      </c>
      <c r="J23" s="6" t="s">
        <v>18</v>
      </c>
      <c r="K23" s="6" t="s">
        <v>18</v>
      </c>
      <c r="L23" s="6" t="s">
        <v>18</v>
      </c>
    </row>
    <row r="24" spans="1:12" ht="15">
      <c r="A24" s="1" t="s">
        <v>12</v>
      </c>
      <c r="B24" s="5">
        <v>9296.286016722293</v>
      </c>
      <c r="C24" s="5">
        <v>9506.322908411188</v>
      </c>
      <c r="D24" s="5">
        <v>9715.564539504001</v>
      </c>
      <c r="E24" s="5">
        <v>9966.743444537176</v>
      </c>
      <c r="F24" s="5">
        <v>10247.978246152456</v>
      </c>
      <c r="G24" s="5">
        <v>10551.351422287338</v>
      </c>
      <c r="H24" s="5">
        <v>10875.463646990636</v>
      </c>
      <c r="I24" s="5">
        <v>11212.502866251765</v>
      </c>
      <c r="J24" s="5">
        <v>11559.12854480999</v>
      </c>
      <c r="K24" s="5">
        <v>11901.391923139774</v>
      </c>
      <c r="L24" s="5">
        <v>12255.346033530972</v>
      </c>
    </row>
    <row r="25" spans="2:11" ht="15">
      <c r="B25" s="5"/>
      <c r="C25" s="5"/>
      <c r="D25" s="5"/>
      <c r="E25" s="5"/>
      <c r="F25" s="5"/>
      <c r="G25" s="5"/>
      <c r="H25" s="5"/>
      <c r="I25" s="5"/>
      <c r="J25" s="5"/>
      <c r="K25" s="5"/>
    </row>
    <row r="26" ht="15">
      <c r="A26" s="3" t="s">
        <v>13</v>
      </c>
    </row>
    <row r="27" ht="15">
      <c r="A27" s="3" t="s">
        <v>14</v>
      </c>
    </row>
    <row r="28" ht="15">
      <c r="A28" s="3" t="s">
        <v>15</v>
      </c>
    </row>
    <row r="29" ht="15">
      <c r="A29" s="3" t="s">
        <v>16</v>
      </c>
    </row>
    <row r="30" ht="15">
      <c r="A30" s="3" t="s">
        <v>17</v>
      </c>
    </row>
  </sheetData>
  <printOptions/>
  <pageMargins left="0.5" right="0.21388888888888888" top="0.5" bottom="0.2" header="0" footer="0"/>
  <pageSetup orientation="landscape" scale="88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2"/>
  <sheetViews>
    <sheetView zoomScale="87" zoomScaleNormal="87" workbookViewId="0" topLeftCell="A1">
      <selection activeCell="C8" sqref="C8"/>
    </sheetView>
  </sheetViews>
  <sheetFormatPr defaultColWidth="7.6640625" defaultRowHeight="15"/>
  <cols>
    <col min="1" max="1" width="27.6640625" style="22" customWidth="1"/>
    <col min="2" max="16384" width="7.6640625" style="22" customWidth="1"/>
  </cols>
  <sheetData>
    <row r="1" spans="1:9" ht="18">
      <c r="A1" s="52" t="s">
        <v>164</v>
      </c>
      <c r="G1" s="36"/>
      <c r="I1" s="36"/>
    </row>
    <row r="2" spans="1:13" ht="15.75">
      <c r="A2" s="54" t="s">
        <v>141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15">
      <c r="A4" s="25" t="s">
        <v>21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15.75">
      <c r="A5" s="45"/>
      <c r="B5" s="55">
        <v>2004</v>
      </c>
      <c r="C5" s="55">
        <f aca="true" t="shared" si="0" ref="C5:M5">B5+1</f>
        <v>2005</v>
      </c>
      <c r="D5" s="55">
        <f t="shared" si="0"/>
        <v>2006</v>
      </c>
      <c r="E5" s="55">
        <f t="shared" si="0"/>
        <v>2007</v>
      </c>
      <c r="F5" s="55">
        <f t="shared" si="0"/>
        <v>2008</v>
      </c>
      <c r="G5" s="55">
        <f t="shared" si="0"/>
        <v>2009</v>
      </c>
      <c r="H5" s="55">
        <f t="shared" si="0"/>
        <v>2010</v>
      </c>
      <c r="I5" s="55">
        <f t="shared" si="0"/>
        <v>2011</v>
      </c>
      <c r="J5" s="55">
        <f t="shared" si="0"/>
        <v>2012</v>
      </c>
      <c r="K5" s="55">
        <f t="shared" si="0"/>
        <v>2013</v>
      </c>
      <c r="L5" s="55">
        <f t="shared" si="0"/>
        <v>2014</v>
      </c>
      <c r="M5" s="55">
        <f t="shared" si="0"/>
        <v>2015</v>
      </c>
    </row>
    <row r="6" spans="1:13" ht="15.75">
      <c r="A6" s="45"/>
      <c r="B6" s="55"/>
      <c r="C6" s="63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15">
      <c r="A7" s="26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</row>
    <row r="8" spans="1:13" ht="15.75">
      <c r="A8" s="54" t="s">
        <v>165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</row>
    <row r="9" spans="1:13" ht="15">
      <c r="A9" s="25" t="s">
        <v>100</v>
      </c>
      <c r="B9" s="64">
        <v>-1096</v>
      </c>
      <c r="C9" s="64">
        <v>-1107.0820261408196</v>
      </c>
      <c r="D9" s="64">
        <v>-1138.3453374226776</v>
      </c>
      <c r="E9" s="64">
        <v>-1169.6894846928074</v>
      </c>
      <c r="F9" s="64">
        <v>-1201.408858319833</v>
      </c>
      <c r="G9" s="64">
        <v>-1232.1292469680307</v>
      </c>
      <c r="H9" s="64">
        <v>-1262.0665991754913</v>
      </c>
      <c r="I9" s="64">
        <v>-1291.4847502616076</v>
      </c>
      <c r="J9" s="64">
        <v>-1320.6742197370265</v>
      </c>
      <c r="K9" s="64">
        <v>-1350.1254634744798</v>
      </c>
      <c r="L9" s="64">
        <v>-1379.8137184877262</v>
      </c>
      <c r="M9" s="64">
        <v>-1410.169620294456</v>
      </c>
    </row>
    <row r="10" spans="1:13" ht="15">
      <c r="A10" s="57" t="s">
        <v>25</v>
      </c>
      <c r="B10" s="64">
        <v>-1096</v>
      </c>
      <c r="C10" s="64">
        <v>-1107.0820261408196</v>
      </c>
      <c r="D10" s="64">
        <v>-1138.3453374226776</v>
      </c>
      <c r="E10" s="64">
        <v>-1169.6894846928074</v>
      </c>
      <c r="F10" s="64">
        <v>-1201.408858319833</v>
      </c>
      <c r="G10" s="64">
        <v>-1232.1292469680307</v>
      </c>
      <c r="H10" s="64">
        <v>-1262.0665991754913</v>
      </c>
      <c r="I10" s="64">
        <v>-1291.4847502616076</v>
      </c>
      <c r="J10" s="64">
        <v>-1320.6742197370265</v>
      </c>
      <c r="K10" s="64">
        <v>-1350.1254634744798</v>
      </c>
      <c r="L10" s="64">
        <v>-1379.8137184877262</v>
      </c>
      <c r="M10" s="64">
        <v>-1410.169620294456</v>
      </c>
    </row>
    <row r="11" spans="1:13" ht="15">
      <c r="A11" s="57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</row>
    <row r="12" spans="1:13" ht="15">
      <c r="A12" s="57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</row>
    <row r="13" spans="1:13" ht="15">
      <c r="A13" s="57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</row>
    <row r="14" spans="1:13" ht="15">
      <c r="A14" s="57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</row>
    <row r="15" spans="1:13" ht="15">
      <c r="A15" s="57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</row>
    <row r="16" spans="1:13" ht="15.75">
      <c r="A16" s="54" t="s">
        <v>166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</row>
    <row r="17" spans="1:13" ht="15">
      <c r="A17" s="57" t="s">
        <v>167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</row>
    <row r="18" spans="1:13" ht="15">
      <c r="A18" s="57" t="s">
        <v>168</v>
      </c>
      <c r="B18" s="64">
        <v>19409.60488964048</v>
      </c>
      <c r="C18" s="64">
        <v>20574.502900655978</v>
      </c>
      <c r="D18" s="64">
        <v>21757.165973860592</v>
      </c>
      <c r="E18" s="64">
        <v>22953.956421659797</v>
      </c>
      <c r="F18" s="64">
        <v>24159.828753126953</v>
      </c>
      <c r="G18" s="64">
        <v>25367.719280964768</v>
      </c>
      <c r="H18" s="64">
        <v>26572.5825142466</v>
      </c>
      <c r="I18" s="64">
        <v>27768.363863860475</v>
      </c>
      <c r="J18" s="64">
        <v>28947.9996425091</v>
      </c>
      <c r="K18" s="64">
        <v>30106.44435926584</v>
      </c>
      <c r="L18" s="64">
        <v>31310.298494362338</v>
      </c>
      <c r="M18" s="64">
        <v>32562.589342354593</v>
      </c>
    </row>
    <row r="19" spans="1:13" ht="15.75">
      <c r="A19" s="54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</row>
    <row r="20" spans="1:13" ht="15">
      <c r="A20" s="25" t="s">
        <v>169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</row>
    <row r="21" spans="1:13" ht="15">
      <c r="A21" s="25" t="s">
        <v>170</v>
      </c>
      <c r="B21" s="26">
        <v>1091.304</v>
      </c>
      <c r="C21" s="26">
        <v>1107.0820261408196</v>
      </c>
      <c r="D21" s="26">
        <v>1138.3453374226776</v>
      </c>
      <c r="E21" s="26">
        <v>1169.6894846928074</v>
      </c>
      <c r="F21" s="26">
        <v>1201.408858319833</v>
      </c>
      <c r="G21" s="26">
        <v>1232.1292469680307</v>
      </c>
      <c r="H21" s="26">
        <v>1262.0665991754913</v>
      </c>
      <c r="I21" s="26">
        <v>1291.4847502616076</v>
      </c>
      <c r="J21" s="26">
        <v>1320.6742197370265</v>
      </c>
      <c r="K21" s="26">
        <v>1350.1254634744798</v>
      </c>
      <c r="L21" s="26">
        <v>1379.8137184877262</v>
      </c>
      <c r="M21" s="26">
        <v>1410.169620294456</v>
      </c>
    </row>
    <row r="22" spans="1:13" ht="15">
      <c r="A22" s="25" t="s">
        <v>171</v>
      </c>
      <c r="B22" s="26">
        <v>885.696</v>
      </c>
      <c r="C22" s="26">
        <v>898.5013545490708</v>
      </c>
      <c r="D22" s="26">
        <v>923.8744767488395</v>
      </c>
      <c r="E22" s="26">
        <v>949.3132049680755</v>
      </c>
      <c r="F22" s="26">
        <v>975.0564647233425</v>
      </c>
      <c r="G22" s="26">
        <v>999.9889540610102</v>
      </c>
      <c r="H22" s="26">
        <v>1024.2859355627174</v>
      </c>
      <c r="I22" s="26">
        <v>1048.1615364442032</v>
      </c>
      <c r="J22" s="26">
        <v>1071.851540656137</v>
      </c>
      <c r="K22" s="26">
        <v>1095.7539993416065</v>
      </c>
      <c r="L22" s="26">
        <v>1119.8488150045312</v>
      </c>
      <c r="M22" s="26">
        <v>1144.485488934631</v>
      </c>
    </row>
    <row r="23" spans="1:13" ht="15">
      <c r="A23" s="25" t="s">
        <v>114</v>
      </c>
      <c r="B23" s="26">
        <f aca="true" t="shared" si="1" ref="B23:M23">B22+B21</f>
        <v>1977</v>
      </c>
      <c r="C23" s="26">
        <f t="shared" si="1"/>
        <v>2005.5833806898904</v>
      </c>
      <c r="D23" s="26">
        <f t="shared" si="1"/>
        <v>2062.219814171517</v>
      </c>
      <c r="E23" s="26">
        <f t="shared" si="1"/>
        <v>2119.002689660883</v>
      </c>
      <c r="F23" s="26">
        <f t="shared" si="1"/>
        <v>2176.4653230431754</v>
      </c>
      <c r="G23" s="26">
        <f t="shared" si="1"/>
        <v>2232.118201029041</v>
      </c>
      <c r="H23" s="26">
        <f t="shared" si="1"/>
        <v>2286.3525347382088</v>
      </c>
      <c r="I23" s="26">
        <f t="shared" si="1"/>
        <v>2339.646286705811</v>
      </c>
      <c r="J23" s="26">
        <f t="shared" si="1"/>
        <v>2392.5257603931636</v>
      </c>
      <c r="K23" s="26">
        <f t="shared" si="1"/>
        <v>2445.8794628160863</v>
      </c>
      <c r="L23" s="26">
        <f t="shared" si="1"/>
        <v>2499.6625334922574</v>
      </c>
      <c r="M23" s="26">
        <f t="shared" si="1"/>
        <v>2554.655109229087</v>
      </c>
    </row>
    <row r="24" spans="1:13" ht="15">
      <c r="A24" s="3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</row>
    <row r="25" spans="1:13" ht="15">
      <c r="A25" s="59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</row>
    <row r="26" spans="1:13" ht="15">
      <c r="A26" s="59"/>
      <c r="B26" s="31"/>
      <c r="I26" s="31"/>
      <c r="J26" s="31"/>
      <c r="K26" s="31"/>
      <c r="L26" s="31"/>
      <c r="M26" s="31"/>
    </row>
    <row r="27" spans="1:13" ht="15">
      <c r="A27" s="59"/>
      <c r="B27" s="31"/>
      <c r="I27" s="31"/>
      <c r="J27" s="31"/>
      <c r="K27" s="31"/>
      <c r="L27" s="31"/>
      <c r="M27" s="31"/>
    </row>
    <row r="30" spans="1:13" ht="15.75">
      <c r="A30" s="23"/>
      <c r="B30" s="31"/>
      <c r="I30" s="31"/>
      <c r="J30" s="31"/>
      <c r="K30" s="31"/>
      <c r="L30" s="31"/>
      <c r="M30" s="31"/>
    </row>
    <row r="31" ht="15">
      <c r="A31" s="3"/>
    </row>
    <row r="32" ht="15">
      <c r="A32" s="57"/>
    </row>
  </sheetData>
  <printOptions/>
  <pageMargins left="0.5" right="0.21388888888888888" top="0.5" bottom="0.2" header="0" footer="0"/>
  <pageSetup orientation="landscape" scale="88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2"/>
  <sheetViews>
    <sheetView zoomScale="87" zoomScaleNormal="87" workbookViewId="0" topLeftCell="A1">
      <selection activeCell="A5" sqref="A5"/>
    </sheetView>
  </sheetViews>
  <sheetFormatPr defaultColWidth="8.6640625" defaultRowHeight="15"/>
  <cols>
    <col min="1" max="1" width="4.6640625" style="22" customWidth="1"/>
    <col min="2" max="16384" width="8.6640625" style="22" customWidth="1"/>
  </cols>
  <sheetData>
    <row r="1" spans="1:15" ht="1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ht="1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18">
      <c r="A3" s="52" t="s">
        <v>172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15" ht="18">
      <c r="A4" s="52" t="s">
        <v>141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</row>
    <row r="5" spans="1:15" ht="1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</row>
    <row r="6" spans="1:15" ht="15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</row>
    <row r="7" spans="1:3" ht="15">
      <c r="A7" s="3" t="s">
        <v>21</v>
      </c>
      <c r="B7" s="3"/>
      <c r="C7" s="3"/>
    </row>
    <row r="8" spans="1:15" ht="15.75">
      <c r="A8" s="40"/>
      <c r="B8" s="40"/>
      <c r="C8" s="40"/>
      <c r="D8" s="55">
        <v>2004</v>
      </c>
      <c r="E8" s="55">
        <f aca="true" t="shared" si="0" ref="E8:O8">D8+1</f>
        <v>2005</v>
      </c>
      <c r="F8" s="55">
        <f t="shared" si="0"/>
        <v>2006</v>
      </c>
      <c r="G8" s="55">
        <f t="shared" si="0"/>
        <v>2007</v>
      </c>
      <c r="H8" s="55">
        <f t="shared" si="0"/>
        <v>2008</v>
      </c>
      <c r="I8" s="55">
        <f t="shared" si="0"/>
        <v>2009</v>
      </c>
      <c r="J8" s="55">
        <f t="shared" si="0"/>
        <v>2010</v>
      </c>
      <c r="K8" s="55">
        <f t="shared" si="0"/>
        <v>2011</v>
      </c>
      <c r="L8" s="55">
        <f t="shared" si="0"/>
        <v>2012</v>
      </c>
      <c r="M8" s="55">
        <f t="shared" si="0"/>
        <v>2013</v>
      </c>
      <c r="N8" s="55">
        <f t="shared" si="0"/>
        <v>2014</v>
      </c>
      <c r="O8" s="55">
        <f t="shared" si="0"/>
        <v>2015</v>
      </c>
    </row>
    <row r="9" spans="1:15" ht="15.75">
      <c r="A9" s="40"/>
      <c r="B9" s="40"/>
      <c r="C9" s="40"/>
      <c r="D9" s="55"/>
      <c r="E9" s="63"/>
      <c r="F9" s="55"/>
      <c r="G9" s="55"/>
      <c r="H9" s="55"/>
      <c r="I9" s="55"/>
      <c r="J9" s="55"/>
      <c r="K9" s="55"/>
      <c r="L9" s="55"/>
      <c r="M9" s="55"/>
      <c r="N9" s="55"/>
      <c r="O9" s="55"/>
    </row>
    <row r="10" spans="1:15" ht="15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</row>
    <row r="11" spans="1:15" ht="15">
      <c r="A11" s="57"/>
      <c r="B11" s="57" t="s">
        <v>100</v>
      </c>
      <c r="C11" s="57"/>
      <c r="D11" s="64">
        <v>2717</v>
      </c>
      <c r="E11" s="64">
        <v>2717</v>
      </c>
      <c r="F11" s="64">
        <v>2717</v>
      </c>
      <c r="G11" s="64">
        <v>2717</v>
      </c>
      <c r="H11" s="64">
        <v>2717</v>
      </c>
      <c r="I11" s="64">
        <v>2717</v>
      </c>
      <c r="J11" s="64">
        <v>2717</v>
      </c>
      <c r="K11" s="64">
        <v>2717</v>
      </c>
      <c r="L11" s="64">
        <v>2717</v>
      </c>
      <c r="M11" s="64">
        <v>2717</v>
      </c>
      <c r="N11" s="64">
        <v>2717</v>
      </c>
      <c r="O11" s="64">
        <v>2717</v>
      </c>
    </row>
    <row r="12" spans="1:15" ht="15">
      <c r="A12" s="57"/>
      <c r="B12" s="57" t="s">
        <v>25</v>
      </c>
      <c r="C12" s="57"/>
      <c r="D12" s="64">
        <v>2695</v>
      </c>
      <c r="E12" s="64">
        <v>2717</v>
      </c>
      <c r="F12" s="64">
        <v>2717</v>
      </c>
      <c r="G12" s="64">
        <v>2717</v>
      </c>
      <c r="H12" s="64">
        <v>2717</v>
      </c>
      <c r="I12" s="64">
        <v>2717</v>
      </c>
      <c r="J12" s="64">
        <v>2717</v>
      </c>
      <c r="K12" s="64">
        <v>2717</v>
      </c>
      <c r="L12" s="64">
        <v>2717</v>
      </c>
      <c r="M12" s="64">
        <v>2717</v>
      </c>
      <c r="N12" s="64">
        <v>2717</v>
      </c>
      <c r="O12" s="64">
        <v>2717</v>
      </c>
    </row>
  </sheetData>
  <printOptions/>
  <pageMargins left="0.5" right="0.21388888888888888" top="0.5" bottom="0.2" header="0" footer="0"/>
  <pageSetup orientation="landscape" scale="88"/>
</worksheet>
</file>

<file path=xl/worksheets/sheet12.xml><?xml version="1.0" encoding="utf-8"?>
<worksheet xmlns="http://schemas.openxmlformats.org/spreadsheetml/2006/main" xmlns:r="http://schemas.openxmlformats.org/officeDocument/2006/relationships">
  <dimension ref="B1:O48"/>
  <sheetViews>
    <sheetView zoomScale="87" zoomScaleNormal="87" workbookViewId="0" topLeftCell="A1">
      <selection activeCell="C25" sqref="C25"/>
    </sheetView>
  </sheetViews>
  <sheetFormatPr defaultColWidth="8.88671875" defaultRowHeight="15"/>
  <cols>
    <col min="1" max="1" width="2.6640625" style="22" customWidth="1"/>
    <col min="2" max="2" width="4.6640625" style="22" customWidth="1"/>
    <col min="3" max="3" width="32.6640625" style="22" customWidth="1"/>
    <col min="4" max="14" width="7.6640625" style="22" customWidth="1"/>
    <col min="15" max="16384" width="9.6640625" style="22" customWidth="1"/>
  </cols>
  <sheetData>
    <row r="1" ht="15.75">
      <c r="B1" s="67" t="s">
        <v>173</v>
      </c>
    </row>
    <row r="2" ht="15">
      <c r="B2" s="68" t="s">
        <v>60</v>
      </c>
    </row>
    <row r="3" spans="2:14" ht="15.75">
      <c r="B3" s="28" t="s">
        <v>174</v>
      </c>
      <c r="C3" s="28"/>
      <c r="D3" s="28">
        <v>2005</v>
      </c>
      <c r="E3" s="28">
        <v>2006</v>
      </c>
      <c r="F3" s="28">
        <v>2007</v>
      </c>
      <c r="G3" s="28">
        <v>2008</v>
      </c>
      <c r="H3" s="28">
        <v>2009</v>
      </c>
      <c r="I3" s="28">
        <v>2010</v>
      </c>
      <c r="J3" s="28">
        <v>2011</v>
      </c>
      <c r="K3" s="28">
        <v>2012</v>
      </c>
      <c r="L3" s="28">
        <v>2013</v>
      </c>
      <c r="M3" s="28">
        <v>2014</v>
      </c>
      <c r="N3" s="28">
        <v>2015</v>
      </c>
    </row>
    <row r="4" spans="2:14" ht="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2:7" ht="15.75">
      <c r="B5" s="67" t="s">
        <v>175</v>
      </c>
      <c r="G5" s="58"/>
    </row>
    <row r="6" spans="2:14" ht="15">
      <c r="B6" s="3" t="s">
        <v>176</v>
      </c>
      <c r="D6" s="41">
        <v>229.4785</v>
      </c>
      <c r="E6" s="41">
        <v>224.83201325</v>
      </c>
      <c r="F6" s="41">
        <v>216.85047677962498</v>
      </c>
      <c r="G6" s="41">
        <v>209.1522848539483</v>
      </c>
      <c r="H6" s="41">
        <v>201.72737874163312</v>
      </c>
      <c r="I6" s="41">
        <v>194.56605679630513</v>
      </c>
      <c r="J6" s="41">
        <v>187.6589617800363</v>
      </c>
      <c r="K6" s="41">
        <v>180.997068636845</v>
      </c>
      <c r="L6" s="41">
        <v>174.571672700237</v>
      </c>
      <c r="M6" s="41">
        <v>168.3743783193786</v>
      </c>
      <c r="N6" s="41">
        <v>162.39708788904065</v>
      </c>
    </row>
    <row r="7" spans="4:11" ht="15">
      <c r="D7" s="35"/>
      <c r="E7" s="35"/>
      <c r="F7" s="35"/>
      <c r="G7" s="35"/>
      <c r="H7" s="35"/>
      <c r="I7" s="35"/>
      <c r="J7" s="35"/>
      <c r="K7" s="35"/>
    </row>
    <row r="8" spans="2:7" ht="15">
      <c r="B8" s="3" t="s">
        <v>177</v>
      </c>
      <c r="D8" s="31"/>
      <c r="E8" s="35"/>
      <c r="F8" s="35"/>
      <c r="G8" s="35"/>
    </row>
    <row r="9" spans="3:14" ht="15">
      <c r="C9" s="3" t="s">
        <v>100</v>
      </c>
      <c r="D9" s="30">
        <v>1864.8607703555952</v>
      </c>
      <c r="E9" s="30">
        <v>1890.468537629405</v>
      </c>
      <c r="F9" s="30">
        <v>1874.5368918328843</v>
      </c>
      <c r="G9" s="30">
        <v>1862.387671541317</v>
      </c>
      <c r="H9" s="30">
        <v>1852.129452331551</v>
      </c>
      <c r="I9" s="30">
        <v>1841.9277364282468</v>
      </c>
      <c r="J9" s="30">
        <v>1831.7822126054912</v>
      </c>
      <c r="K9" s="30">
        <v>1821.692571351635</v>
      </c>
      <c r="L9" s="30">
        <v>1811.6585048598497</v>
      </c>
      <c r="M9" s="30">
        <v>1801.6797070187386</v>
      </c>
      <c r="N9" s="30">
        <v>1791.755873402997</v>
      </c>
    </row>
    <row r="10" spans="3:14" ht="15">
      <c r="C10" s="3" t="s">
        <v>25</v>
      </c>
      <c r="D10" s="30">
        <v>1832.1988702093677</v>
      </c>
      <c r="E10" s="30">
        <v>1858.6587047731418</v>
      </c>
      <c r="F10" s="30">
        <v>1847.8668612128838</v>
      </c>
      <c r="G10" s="30">
        <v>1836.0879914886752</v>
      </c>
      <c r="H10" s="30">
        <v>1825.7094440600742</v>
      </c>
      <c r="I10" s="30">
        <v>1815.6258909988496</v>
      </c>
      <c r="J10" s="30">
        <v>1805.6252403945753</v>
      </c>
      <c r="K10" s="30">
        <v>1795.6796743828954</v>
      </c>
      <c r="L10" s="30">
        <v>1785.788889552315</v>
      </c>
      <c r="M10" s="30">
        <v>1775.952584162562</v>
      </c>
      <c r="N10" s="30">
        <v>1766.1704581353788</v>
      </c>
    </row>
    <row r="11" spans="2:14" ht="15">
      <c r="B11" s="3" t="s">
        <v>178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</row>
    <row r="12" spans="3:14" ht="15">
      <c r="C12" s="3" t="s">
        <v>100</v>
      </c>
      <c r="D12" s="30">
        <v>2527.946</v>
      </c>
      <c r="E12" s="30">
        <v>2640.8565159999994</v>
      </c>
      <c r="F12" s="30">
        <v>2760.4082814939993</v>
      </c>
      <c r="G12" s="30">
        <v>2886.8962238492168</v>
      </c>
      <c r="H12" s="30">
        <v>3019.2575720638793</v>
      </c>
      <c r="I12" s="30">
        <v>3150.5582462138336</v>
      </c>
      <c r="J12" s="30">
        <v>3287.6345620317097</v>
      </c>
      <c r="K12" s="30">
        <v>3429.1691777966075</v>
      </c>
      <c r="L12" s="30">
        <v>3576.862647945942</v>
      </c>
      <c r="M12" s="30">
        <v>3730.984451361026</v>
      </c>
      <c r="N12" s="30">
        <v>3891.8158907582933</v>
      </c>
    </row>
    <row r="13" spans="3:14" ht="15">
      <c r="C13" s="3" t="s">
        <v>25</v>
      </c>
      <c r="D13" s="30">
        <v>2474.91231</v>
      </c>
      <c r="E13" s="30">
        <v>2586.3397689199996</v>
      </c>
      <c r="F13" s="30">
        <v>2703.560046499779</v>
      </c>
      <c r="G13" s="30">
        <v>2827.2533906382187</v>
      </c>
      <c r="H13" s="30">
        <v>2956.849834302907</v>
      </c>
      <c r="I13" s="30">
        <v>3086.2148747701613</v>
      </c>
      <c r="J13" s="30">
        <v>3220.5867571699287</v>
      </c>
      <c r="K13" s="30">
        <v>3359.399014579427</v>
      </c>
      <c r="L13" s="30">
        <v>3504.1019399231063</v>
      </c>
      <c r="M13" s="30">
        <v>3655.080275145636</v>
      </c>
      <c r="N13" s="30">
        <v>3812.631209815007</v>
      </c>
    </row>
    <row r="14" spans="2:14" ht="15">
      <c r="B14" s="3" t="s">
        <v>179</v>
      </c>
      <c r="D14" s="69"/>
      <c r="E14" s="35"/>
      <c r="F14" s="35"/>
      <c r="G14" s="35"/>
      <c r="H14" s="35"/>
      <c r="I14" s="35"/>
      <c r="J14" s="35"/>
      <c r="K14" s="35"/>
      <c r="L14" s="35"/>
      <c r="M14" s="35"/>
      <c r="N14" s="35"/>
    </row>
    <row r="15" spans="2:14" ht="15">
      <c r="B15" s="41"/>
      <c r="C15" s="33" t="s">
        <v>100</v>
      </c>
      <c r="D15" s="30">
        <v>244.10559012875538</v>
      </c>
      <c r="E15" s="30">
        <v>243.80093988260452</v>
      </c>
      <c r="F15" s="30">
        <v>240.26582625430677</v>
      </c>
      <c r="G15" s="30">
        <v>236.78197177361935</v>
      </c>
      <c r="H15" s="30">
        <v>233.34863318290186</v>
      </c>
      <c r="I15" s="30">
        <v>229.9650780017498</v>
      </c>
      <c r="J15" s="30">
        <v>226.63058437072442</v>
      </c>
      <c r="K15" s="30">
        <v>223.34444089734893</v>
      </c>
      <c r="L15" s="30">
        <v>220.10594650433737</v>
      </c>
      <c r="M15" s="30">
        <v>216.9144102800245</v>
      </c>
      <c r="N15" s="30">
        <v>213.76915133096415</v>
      </c>
    </row>
    <row r="16" spans="3:14" ht="15">
      <c r="C16" s="3" t="s">
        <v>25</v>
      </c>
      <c r="D16" s="30">
        <v>239.68282341201717</v>
      </c>
      <c r="E16" s="30">
        <v>240.13237671074148</v>
      </c>
      <c r="F16" s="30">
        <v>237.07294668143868</v>
      </c>
      <c r="G16" s="30">
        <v>233.68391216671859</v>
      </c>
      <c r="H16" s="30">
        <v>230.29549544030115</v>
      </c>
      <c r="I16" s="30">
        <v>226.9562107564168</v>
      </c>
      <c r="J16" s="30">
        <v>223.66534570044877</v>
      </c>
      <c r="K16" s="30">
        <v>220.42219818779228</v>
      </c>
      <c r="L16" s="30">
        <v>217.22607631406927</v>
      </c>
      <c r="M16" s="30">
        <v>214.0762982075153</v>
      </c>
      <c r="N16" s="30">
        <v>210.97219188350633</v>
      </c>
    </row>
    <row r="17" spans="2:14" ht="15">
      <c r="B17" s="22" t="s">
        <v>180</v>
      </c>
      <c r="C17" s="3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</row>
    <row r="18" spans="3:14" ht="15">
      <c r="C18" s="33" t="s">
        <v>100</v>
      </c>
      <c r="D18" s="30">
        <v>147.29234</v>
      </c>
      <c r="E18" s="30">
        <v>149.94360212000004</v>
      </c>
      <c r="F18" s="30">
        <v>152.94247416240003</v>
      </c>
      <c r="G18" s="30">
        <v>156.15426611981047</v>
      </c>
      <c r="H18" s="30">
        <v>159.4335057083265</v>
      </c>
      <c r="I18" s="30">
        <v>162.78160932820137</v>
      </c>
      <c r="J18" s="30">
        <v>166.20002312409363</v>
      </c>
      <c r="K18" s="30">
        <v>169.69022360969961</v>
      </c>
      <c r="L18" s="30">
        <v>173.25371830550333</v>
      </c>
      <c r="M18" s="30">
        <v>176.89204638991893</v>
      </c>
      <c r="N18" s="30">
        <v>180.60677936410727</v>
      </c>
    </row>
    <row r="19" spans="3:14" ht="15">
      <c r="C19" s="3" t="s">
        <v>25</v>
      </c>
      <c r="D19" s="30">
        <v>145.834</v>
      </c>
      <c r="E19" s="30">
        <v>148.45901200000003</v>
      </c>
      <c r="F19" s="30">
        <v>151.42819224000004</v>
      </c>
      <c r="G19" s="30">
        <v>154.60818427704007</v>
      </c>
      <c r="H19" s="30">
        <v>157.85495614685792</v>
      </c>
      <c r="I19" s="30">
        <v>161.16991022594195</v>
      </c>
      <c r="J19" s="30">
        <v>164.55447834068676</v>
      </c>
      <c r="K19" s="30">
        <v>168.0101223858412</v>
      </c>
      <c r="L19" s="30">
        <v>171.5383349559439</v>
      </c>
      <c r="M19" s="30">
        <v>175.14063999001874</v>
      </c>
      <c r="N19" s="30">
        <v>178.81859342980917</v>
      </c>
    </row>
    <row r="20" spans="2:14" ht="15">
      <c r="B20" s="70" t="s">
        <v>181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</row>
    <row r="21" spans="3:14" ht="15">
      <c r="C21" s="3" t="s">
        <v>100</v>
      </c>
      <c r="D21" s="30">
        <f>D18+D15+D12+D9</f>
        <v>4784.204700484351</v>
      </c>
      <c r="E21" s="30">
        <v>4925.069595632009</v>
      </c>
      <c r="F21" s="30">
        <v>5028.1534737435895</v>
      </c>
      <c r="G21" s="30">
        <v>5142.220133283963</v>
      </c>
      <c r="H21" s="30">
        <v>5264.169163286658</v>
      </c>
      <c r="I21" s="30">
        <v>5385.232669972032</v>
      </c>
      <c r="J21" s="30">
        <v>5512.247382132018</v>
      </c>
      <c r="K21" s="30">
        <v>5643.896413655291</v>
      </c>
      <c r="L21" s="30">
        <v>5781.880817615633</v>
      </c>
      <c r="M21" s="30">
        <v>5926.470615049708</v>
      </c>
      <c r="N21" s="30">
        <v>6077.947694856361</v>
      </c>
    </row>
    <row r="22" spans="3:14" ht="15">
      <c r="C22" s="3" t="s">
        <v>25</v>
      </c>
      <c r="D22" s="30">
        <f>D19+D16+D13+D10</f>
        <v>4692.628003621385</v>
      </c>
      <c r="E22" s="30">
        <v>4833.589862403884</v>
      </c>
      <c r="F22" s="30">
        <v>4939.928046634102</v>
      </c>
      <c r="G22" s="30">
        <v>5051.633478570653</v>
      </c>
      <c r="H22" s="30">
        <v>5170.70972995014</v>
      </c>
      <c r="I22" s="30">
        <v>5289.96688675137</v>
      </c>
      <c r="J22" s="30">
        <v>5414.431821605639</v>
      </c>
      <c r="K22" s="30">
        <v>5543.511009535956</v>
      </c>
      <c r="L22" s="30">
        <v>5678.655240745435</v>
      </c>
      <c r="M22" s="30">
        <v>5820.249797505732</v>
      </c>
      <c r="N22" s="30">
        <v>5968.592453263701</v>
      </c>
    </row>
    <row r="23" spans="4:14" ht="7.5" customHeight="1"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</row>
    <row r="24" spans="2:14" ht="15.75">
      <c r="B24" s="67" t="s">
        <v>182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</row>
    <row r="25" spans="2:14" ht="15">
      <c r="B25" s="3" t="s">
        <v>183</v>
      </c>
      <c r="D25" s="30">
        <v>361.771</v>
      </c>
      <c r="E25" s="30">
        <v>386.71762839860423</v>
      </c>
      <c r="F25" s="30">
        <v>411.45091231338057</v>
      </c>
      <c r="G25" s="30">
        <v>435.70880731813054</v>
      </c>
      <c r="H25" s="30">
        <v>459.21833003327407</v>
      </c>
      <c r="I25" s="30">
        <v>481.7002634764699</v>
      </c>
      <c r="J25" s="30">
        <v>502.87434271997944</v>
      </c>
      <c r="K25" s="30">
        <v>522.4647984055465</v>
      </c>
      <c r="L25" s="30">
        <v>542.8184386908534</v>
      </c>
      <c r="M25" s="30">
        <v>563.9649949278722</v>
      </c>
      <c r="N25" s="30">
        <v>585.9353567116663</v>
      </c>
    </row>
    <row r="26" spans="4:14" ht="15"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</row>
    <row r="27" ht="15">
      <c r="B27" s="3" t="s">
        <v>177</v>
      </c>
    </row>
    <row r="28" spans="3:14" ht="15">
      <c r="C28" s="3" t="s">
        <v>100</v>
      </c>
      <c r="D28" s="30">
        <v>1516.6686408000003</v>
      </c>
      <c r="E28" s="30">
        <v>1685.0984625088252</v>
      </c>
      <c r="F28" s="30">
        <v>1867.1330056565093</v>
      </c>
      <c r="G28" s="30">
        <v>2056.0746518180317</v>
      </c>
      <c r="H28" s="30">
        <v>2253.445550646567</v>
      </c>
      <c r="I28" s="30">
        <v>2458.0462570000514</v>
      </c>
      <c r="J28" s="30">
        <v>2661.886805765577</v>
      </c>
      <c r="K28" s="30">
        <v>2868.8251425479507</v>
      </c>
      <c r="L28" s="30">
        <v>3091.851118796249</v>
      </c>
      <c r="M28" s="30">
        <v>3332.215407283867</v>
      </c>
      <c r="N28" s="30">
        <v>3591.2659096156535</v>
      </c>
    </row>
    <row r="29" spans="3:14" ht="15">
      <c r="C29" s="3" t="s">
        <v>25</v>
      </c>
      <c r="D29" s="30">
        <v>1483</v>
      </c>
      <c r="E29" s="30">
        <v>1657.0911525088543</v>
      </c>
      <c r="F29" s="30">
        <v>1836.9994153806317</v>
      </c>
      <c r="G29" s="30">
        <v>2024.135060280505</v>
      </c>
      <c r="H29" s="30">
        <v>2219.564962054723</v>
      </c>
      <c r="I29" s="30">
        <v>2422.2992425596494</v>
      </c>
      <c r="J29" s="30">
        <v>2625.128107052834</v>
      </c>
      <c r="K29" s="30">
        <v>2830.7140859854067</v>
      </c>
      <c r="L29" s="30">
        <v>3050.9047523283725</v>
      </c>
      <c r="M29" s="30">
        <v>3288.085820193765</v>
      </c>
      <c r="N29" s="30">
        <v>3543.7056344378616</v>
      </c>
    </row>
    <row r="30" spans="2:14" ht="15">
      <c r="B30" s="3" t="s">
        <v>178</v>
      </c>
      <c r="D30" s="35"/>
      <c r="E30" s="35"/>
      <c r="F30" s="31"/>
      <c r="G30" s="31"/>
      <c r="H30" s="31"/>
      <c r="I30" s="31"/>
      <c r="J30" s="31"/>
      <c r="K30" s="31"/>
      <c r="L30" s="31"/>
      <c r="M30" s="31"/>
      <c r="N30" s="31"/>
    </row>
    <row r="31" spans="3:14" ht="15">
      <c r="C31" s="3" t="s">
        <v>100</v>
      </c>
      <c r="D31" s="30">
        <v>280.3356</v>
      </c>
      <c r="E31" s="30">
        <v>288.518596164</v>
      </c>
      <c r="F31" s="30">
        <v>297.5232615502784</v>
      </c>
      <c r="G31" s="30">
        <v>307.1094610374284</v>
      </c>
      <c r="H31" s="30">
        <v>317.0045278720544</v>
      </c>
      <c r="I31" s="30">
        <v>327.218413760092</v>
      </c>
      <c r="J31" s="30">
        <v>337.7613910514422</v>
      </c>
      <c r="K31" s="30">
        <v>348.6440630711197</v>
      </c>
      <c r="L31" s="30">
        <v>359.87737478327125</v>
      </c>
      <c r="M31" s="30">
        <v>371.4726237987883</v>
      </c>
      <c r="N31" s="30">
        <v>383.4414717375853</v>
      </c>
    </row>
    <row r="32" spans="3:14" ht="15">
      <c r="C32" s="3" t="s">
        <v>25</v>
      </c>
      <c r="D32" s="30">
        <v>275</v>
      </c>
      <c r="E32" s="30">
        <v>286.11343258595997</v>
      </c>
      <c r="F32" s="30">
        <v>295.0083254153278</v>
      </c>
      <c r="G32" s="30">
        <v>304.4773161322277</v>
      </c>
      <c r="H32" s="30">
        <v>314.2846612201869</v>
      </c>
      <c r="I32" s="30">
        <v>324.4109130047014</v>
      </c>
      <c r="J32" s="30">
        <v>334.86343262171283</v>
      </c>
      <c r="K32" s="30">
        <v>345.65273242078445</v>
      </c>
      <c r="L32" s="30">
        <v>356.7896634593822</v>
      </c>
      <c r="M32" s="30">
        <v>368.2854264160435</v>
      </c>
      <c r="N32" s="30">
        <v>380.1515828551685</v>
      </c>
    </row>
    <row r="33" spans="2:14" ht="15">
      <c r="B33" s="3" t="s">
        <v>179</v>
      </c>
      <c r="D33" s="31"/>
      <c r="E33" s="35"/>
      <c r="F33" s="35"/>
      <c r="G33" s="35"/>
      <c r="H33" s="35"/>
      <c r="I33" s="35"/>
      <c r="J33" s="35"/>
      <c r="K33" s="35"/>
      <c r="L33" s="35"/>
      <c r="M33" s="35"/>
      <c r="N33" s="35"/>
    </row>
    <row r="34" spans="3:14" ht="15">
      <c r="C34" s="3" t="s">
        <v>100</v>
      </c>
      <c r="D34" s="30">
        <v>29.07184</v>
      </c>
      <c r="E34" s="30">
        <v>29.7750878096</v>
      </c>
      <c r="F34" s="30">
        <v>30.406617422041613</v>
      </c>
      <c r="G34" s="30">
        <v>31.386318635379798</v>
      </c>
      <c r="H34" s="30">
        <v>32.39758582181174</v>
      </c>
      <c r="I34" s="30">
        <v>33.44143603699052</v>
      </c>
      <c r="J34" s="30">
        <v>34.51891910610236</v>
      </c>
      <c r="K34" s="30">
        <v>35.63111867970098</v>
      </c>
      <c r="L34" s="30">
        <v>36.779153323560955</v>
      </c>
      <c r="M34" s="30">
        <v>37.964177643646096</v>
      </c>
      <c r="N34" s="30">
        <v>39.18738344732438</v>
      </c>
    </row>
    <row r="35" spans="3:14" ht="15">
      <c r="C35" s="3" t="s">
        <v>25</v>
      </c>
      <c r="D35" s="30">
        <v>28.8939376</v>
      </c>
      <c r="E35" s="30">
        <v>29.541652950543998</v>
      </c>
      <c r="F35" s="30">
        <v>30.181241247529034</v>
      </c>
      <c r="G35" s="30">
        <v>31.120203118677974</v>
      </c>
      <c r="H35" s="30">
        <v>32.11961782599394</v>
      </c>
      <c r="I35" s="30">
        <v>33.15451191234747</v>
      </c>
      <c r="J35" s="30">
        <v>34.22275028616332</v>
      </c>
      <c r="K35" s="30">
        <v>35.3254073003835</v>
      </c>
      <c r="L35" s="30">
        <v>36.46359192360187</v>
      </c>
      <c r="M35" s="30">
        <v>37.638448855380325</v>
      </c>
      <c r="N35" s="30">
        <v>38.85115967750068</v>
      </c>
    </row>
    <row r="36" spans="2:14" ht="15">
      <c r="B36" s="70" t="s">
        <v>184</v>
      </c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</row>
    <row r="37" spans="3:14" ht="15">
      <c r="C37" s="3" t="s">
        <v>100</v>
      </c>
      <c r="D37" s="30">
        <f>D34+D31+D28</f>
        <v>1826.0760808000002</v>
      </c>
      <c r="E37" s="30">
        <v>2003.3921464824252</v>
      </c>
      <c r="F37" s="30">
        <v>2195.062884628829</v>
      </c>
      <c r="G37" s="30">
        <v>2394.57043149084</v>
      </c>
      <c r="H37" s="30">
        <v>2602.8476643404333</v>
      </c>
      <c r="I37" s="30">
        <v>2818.706106797134</v>
      </c>
      <c r="J37" s="30">
        <v>3034.1671159231214</v>
      </c>
      <c r="K37" s="30">
        <v>3253.1003242987717</v>
      </c>
      <c r="L37" s="30">
        <v>3488.507646903081</v>
      </c>
      <c r="M37" s="30">
        <v>3741.6522087263015</v>
      </c>
      <c r="N37" s="30">
        <v>4013.8947648005633</v>
      </c>
    </row>
    <row r="38" spans="3:14" ht="15">
      <c r="C38" s="3" t="s">
        <v>25</v>
      </c>
      <c r="D38" s="30">
        <f>D35+D32+D29</f>
        <v>1786.8939376</v>
      </c>
      <c r="E38" s="30">
        <v>1972.7462380453583</v>
      </c>
      <c r="F38" s="30">
        <v>2162.188982043489</v>
      </c>
      <c r="G38" s="30">
        <v>2359.732579531411</v>
      </c>
      <c r="H38" s="30">
        <v>2565.9692411009037</v>
      </c>
      <c r="I38" s="30">
        <v>2779.8646674766983</v>
      </c>
      <c r="J38" s="30">
        <v>2994.21428996071</v>
      </c>
      <c r="K38" s="30">
        <v>3211.692225706575</v>
      </c>
      <c r="L38" s="30">
        <v>3444.1580077113567</v>
      </c>
      <c r="M38" s="30">
        <v>3694.009695465189</v>
      </c>
      <c r="N38" s="30">
        <v>3962.7083769705305</v>
      </c>
    </row>
    <row r="39" spans="4:14" ht="6.75" customHeight="1"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</row>
    <row r="40" spans="2:14" ht="15.75">
      <c r="B40" s="67" t="s">
        <v>185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</row>
    <row r="41" spans="2:14" ht="15.75">
      <c r="B41" s="67"/>
      <c r="C41" s="3" t="s">
        <v>100</v>
      </c>
      <c r="D41" s="30">
        <v>140</v>
      </c>
      <c r="E41" s="30">
        <v>140</v>
      </c>
      <c r="F41" s="30">
        <v>140</v>
      </c>
      <c r="G41" s="30">
        <v>140</v>
      </c>
      <c r="H41" s="30">
        <v>140</v>
      </c>
      <c r="I41" s="30">
        <v>140</v>
      </c>
      <c r="J41" s="30">
        <v>140</v>
      </c>
      <c r="K41" s="30">
        <v>140</v>
      </c>
      <c r="L41" s="30">
        <v>140</v>
      </c>
      <c r="M41" s="30">
        <v>140</v>
      </c>
      <c r="N41" s="30">
        <v>140</v>
      </c>
    </row>
    <row r="42" spans="2:14" ht="15.75">
      <c r="B42" s="67"/>
      <c r="C42" s="3" t="s">
        <v>25</v>
      </c>
      <c r="D42" s="30">
        <v>140</v>
      </c>
      <c r="E42" s="30">
        <v>140</v>
      </c>
      <c r="F42" s="30">
        <v>140</v>
      </c>
      <c r="G42" s="30">
        <v>140</v>
      </c>
      <c r="H42" s="30">
        <v>140</v>
      </c>
      <c r="I42" s="30">
        <v>140</v>
      </c>
      <c r="J42" s="30">
        <v>140</v>
      </c>
      <c r="K42" s="30">
        <v>140</v>
      </c>
      <c r="L42" s="30">
        <v>140</v>
      </c>
      <c r="M42" s="30">
        <v>140</v>
      </c>
      <c r="N42" s="30">
        <v>140</v>
      </c>
    </row>
    <row r="43" spans="2:11" ht="6" customHeight="1">
      <c r="B43" s="67"/>
      <c r="D43" s="30"/>
      <c r="E43" s="30"/>
      <c r="F43" s="30"/>
      <c r="G43" s="30"/>
      <c r="H43" s="30"/>
      <c r="I43" s="30"/>
      <c r="J43" s="30"/>
      <c r="K43" s="30"/>
    </row>
    <row r="44" spans="2:15" ht="15.75">
      <c r="B44" s="72" t="s">
        <v>186</v>
      </c>
      <c r="C44" s="73"/>
      <c r="D44" s="74">
        <v>6750.280781284351</v>
      </c>
      <c r="E44" s="74">
        <v>7068.461742114434</v>
      </c>
      <c r="F44" s="74">
        <v>7363.216358372419</v>
      </c>
      <c r="G44" s="74">
        <v>7676.790564774803</v>
      </c>
      <c r="H44" s="74">
        <v>8007.016827627091</v>
      </c>
      <c r="I44" s="74">
        <v>8343.938776769166</v>
      </c>
      <c r="J44" s="74">
        <v>8686.41449805514</v>
      </c>
      <c r="K44" s="74">
        <v>9036.996737954063</v>
      </c>
      <c r="L44" s="74">
        <v>9410.388464518714</v>
      </c>
      <c r="M44" s="74">
        <v>9808.12282377601</v>
      </c>
      <c r="N44" s="74">
        <v>10231.842459656924</v>
      </c>
      <c r="O44" s="75"/>
    </row>
    <row r="45" spans="2:15" ht="15.75">
      <c r="B45" s="76" t="s">
        <v>187</v>
      </c>
      <c r="D45" s="77">
        <v>6620.033432013385</v>
      </c>
      <c r="E45" s="77">
        <v>6946.336100449242</v>
      </c>
      <c r="F45" s="77">
        <v>7242.117028677591</v>
      </c>
      <c r="G45" s="77">
        <v>7551.366058102064</v>
      </c>
      <c r="H45" s="77">
        <v>7876.678971051044</v>
      </c>
      <c r="I45" s="77">
        <v>8209.831554228069</v>
      </c>
      <c r="J45" s="77">
        <v>8548.64611156635</v>
      </c>
      <c r="K45" s="77">
        <v>8895.20323524253</v>
      </c>
      <c r="L45" s="77">
        <v>9262.81324845679</v>
      </c>
      <c r="M45" s="77">
        <v>9654.259492970921</v>
      </c>
      <c r="N45" s="77">
        <v>10071.300830234231</v>
      </c>
      <c r="O45" s="75"/>
    </row>
    <row r="46" spans="2:14" ht="15"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</row>
    <row r="47" spans="4:14" ht="15"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</row>
    <row r="48" spans="4:14" ht="15"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</row>
  </sheetData>
  <printOptions/>
  <pageMargins left="0.5" right="0.21388888888888888" top="0.5" bottom="0.2" header="0" footer="0"/>
  <pageSetup orientation="landscape" scale="88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1"/>
  <sheetViews>
    <sheetView zoomScale="87" zoomScaleNormal="87" workbookViewId="0" topLeftCell="A1">
      <selection activeCell="J31" sqref="J31"/>
    </sheetView>
  </sheetViews>
  <sheetFormatPr defaultColWidth="8.6640625" defaultRowHeight="15"/>
  <cols>
    <col min="1" max="1" width="26.6640625" style="22" customWidth="1"/>
    <col min="2" max="16384" width="8.6640625" style="22" customWidth="1"/>
  </cols>
  <sheetData>
    <row r="1" spans="1:12" ht="15">
      <c r="A1" s="78" t="s">
        <v>188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15">
      <c r="A2" s="78" t="s">
        <v>189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ht="15">
      <c r="A3" s="79"/>
      <c r="B3" s="79"/>
      <c r="C3" s="79"/>
      <c r="D3" s="79"/>
      <c r="E3" s="79" t="s">
        <v>201</v>
      </c>
      <c r="F3" s="79"/>
      <c r="G3" s="79"/>
      <c r="H3" s="79"/>
      <c r="I3" s="79"/>
      <c r="J3" s="79"/>
      <c r="K3" s="79"/>
      <c r="L3" s="79"/>
    </row>
    <row r="4" spans="1:14" ht="15">
      <c r="A4" s="79"/>
      <c r="B4" s="80">
        <v>2004</v>
      </c>
      <c r="C4" s="80">
        <v>2005</v>
      </c>
      <c r="D4" s="80">
        <v>2006</v>
      </c>
      <c r="E4" s="80">
        <v>2007</v>
      </c>
      <c r="F4" s="80">
        <v>2008</v>
      </c>
      <c r="G4" s="80">
        <v>2009</v>
      </c>
      <c r="H4" s="80">
        <v>2010</v>
      </c>
      <c r="I4" s="80">
        <v>2011</v>
      </c>
      <c r="J4" s="80">
        <v>2012</v>
      </c>
      <c r="K4" s="80">
        <v>2013</v>
      </c>
      <c r="L4" s="80">
        <v>2014</v>
      </c>
      <c r="M4" s="80">
        <v>2015</v>
      </c>
      <c r="N4" s="75"/>
    </row>
    <row r="5" spans="2:13" ht="15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3" ht="15">
      <c r="A6" s="79" t="s">
        <v>190</v>
      </c>
      <c r="B6" s="6">
        <v>33135</v>
      </c>
      <c r="C6" s="6">
        <v>33508</v>
      </c>
      <c r="D6" s="6">
        <v>34424</v>
      </c>
      <c r="E6" s="6">
        <v>34883</v>
      </c>
      <c r="F6" s="6">
        <v>34946</v>
      </c>
      <c r="G6" s="6">
        <v>35492</v>
      </c>
      <c r="H6" s="6">
        <v>35742</v>
      </c>
      <c r="I6" s="6">
        <v>35913</v>
      </c>
      <c r="J6" s="6">
        <v>32382</v>
      </c>
      <c r="K6" s="6">
        <v>32511</v>
      </c>
      <c r="L6" s="6">
        <v>32719</v>
      </c>
      <c r="M6" s="6">
        <v>32792</v>
      </c>
    </row>
    <row r="7" ht="15">
      <c r="M7" s="81"/>
    </row>
    <row r="8" spans="1:13" ht="15">
      <c r="A8" s="79" t="s">
        <v>191</v>
      </c>
      <c r="B8" s="82">
        <v>19</v>
      </c>
      <c r="C8" s="82">
        <v>19</v>
      </c>
      <c r="D8" s="82">
        <v>19</v>
      </c>
      <c r="E8" s="82">
        <v>19</v>
      </c>
      <c r="F8" s="82">
        <v>19</v>
      </c>
      <c r="G8" s="82">
        <v>18.5</v>
      </c>
      <c r="H8" s="82">
        <v>18.5</v>
      </c>
      <c r="I8" s="82">
        <v>18</v>
      </c>
      <c r="J8" s="82">
        <v>16</v>
      </c>
      <c r="K8" s="82">
        <v>16</v>
      </c>
      <c r="L8" s="82">
        <v>15.5</v>
      </c>
      <c r="M8" s="82">
        <v>15.5</v>
      </c>
    </row>
    <row r="9" spans="1:13" ht="15">
      <c r="A9" s="79" t="s">
        <v>192</v>
      </c>
      <c r="B9" s="6">
        <v>4204</v>
      </c>
      <c r="C9" s="6">
        <v>4300</v>
      </c>
      <c r="D9" s="6">
        <v>4400</v>
      </c>
      <c r="E9" s="6">
        <v>4524</v>
      </c>
      <c r="F9" s="6">
        <v>4608</v>
      </c>
      <c r="G9" s="6">
        <v>4704</v>
      </c>
      <c r="H9" s="6">
        <v>4808</v>
      </c>
      <c r="I9" s="6">
        <v>4916</v>
      </c>
      <c r="J9" s="6">
        <v>5024</v>
      </c>
      <c r="K9" s="6">
        <v>5132</v>
      </c>
      <c r="L9" s="6">
        <v>5248</v>
      </c>
      <c r="M9" s="6">
        <v>5360</v>
      </c>
    </row>
    <row r="10" ht="15">
      <c r="M10" s="81"/>
    </row>
    <row r="11" spans="1:13" ht="15">
      <c r="A11" s="79" t="s">
        <v>193</v>
      </c>
      <c r="B11" s="6">
        <v>8852</v>
      </c>
      <c r="C11" s="6">
        <v>14570</v>
      </c>
      <c r="D11" s="6">
        <v>13908</v>
      </c>
      <c r="E11" s="6">
        <v>12825</v>
      </c>
      <c r="F11" s="6">
        <v>12705</v>
      </c>
      <c r="G11" s="6">
        <v>12481</v>
      </c>
      <c r="H11" s="6">
        <v>12223</v>
      </c>
      <c r="I11" s="6">
        <v>11942</v>
      </c>
      <c r="J11" s="82">
        <v>845</v>
      </c>
      <c r="K11" s="82">
        <v>820</v>
      </c>
      <c r="L11" s="82">
        <v>809</v>
      </c>
      <c r="M11" s="82">
        <v>779</v>
      </c>
    </row>
    <row r="12" spans="1:13" ht="15">
      <c r="A12" s="79" t="s">
        <v>194</v>
      </c>
      <c r="B12" s="79">
        <v>1000</v>
      </c>
      <c r="C12" s="79">
        <v>1000</v>
      </c>
      <c r="D12" s="79">
        <v>1000</v>
      </c>
      <c r="E12" s="79">
        <v>1000</v>
      </c>
      <c r="F12" s="79">
        <v>1000</v>
      </c>
      <c r="G12" s="79">
        <v>1000</v>
      </c>
      <c r="H12" s="79">
        <v>1000</v>
      </c>
      <c r="I12" s="79">
        <v>1000</v>
      </c>
      <c r="J12" s="79">
        <v>500</v>
      </c>
      <c r="K12" s="79">
        <v>500</v>
      </c>
      <c r="L12" s="79">
        <v>500</v>
      </c>
      <c r="M12" s="81">
        <v>500</v>
      </c>
    </row>
    <row r="13" ht="15">
      <c r="M13" s="81"/>
    </row>
    <row r="14" spans="1:13" ht="15">
      <c r="A14" s="79" t="s">
        <v>195</v>
      </c>
      <c r="B14" s="81">
        <f aca="true" t="shared" si="0" ref="B14:M14">B6+B11</f>
        <v>41987</v>
      </c>
      <c r="C14" s="81">
        <f t="shared" si="0"/>
        <v>48078</v>
      </c>
      <c r="D14" s="81">
        <f t="shared" si="0"/>
        <v>48332</v>
      </c>
      <c r="E14" s="81">
        <f t="shared" si="0"/>
        <v>47708</v>
      </c>
      <c r="F14" s="81">
        <f t="shared" si="0"/>
        <v>47651</v>
      </c>
      <c r="G14" s="81">
        <f t="shared" si="0"/>
        <v>47973</v>
      </c>
      <c r="H14" s="81">
        <f t="shared" si="0"/>
        <v>47965</v>
      </c>
      <c r="I14" s="81">
        <f t="shared" si="0"/>
        <v>47855</v>
      </c>
      <c r="J14" s="81">
        <f t="shared" si="0"/>
        <v>33227</v>
      </c>
      <c r="K14" s="81">
        <f t="shared" si="0"/>
        <v>33331</v>
      </c>
      <c r="L14" s="81">
        <f t="shared" si="0"/>
        <v>33528</v>
      </c>
      <c r="M14" s="81">
        <f t="shared" si="0"/>
        <v>33571</v>
      </c>
    </row>
    <row r="15" spans="1:12" ht="15">
      <c r="A15" s="79"/>
      <c r="B15" s="83"/>
      <c r="C15" s="83"/>
      <c r="D15" s="79"/>
      <c r="E15" s="79"/>
      <c r="F15" s="79"/>
      <c r="G15" s="79"/>
      <c r="H15" s="79"/>
      <c r="I15" s="79"/>
      <c r="J15" s="79"/>
      <c r="K15" s="79"/>
      <c r="L15" s="79"/>
    </row>
    <row r="16" spans="1:12" ht="15">
      <c r="A16" s="79" t="s">
        <v>196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</row>
    <row r="18" ht="15">
      <c r="A18" s="79" t="s">
        <v>197</v>
      </c>
    </row>
    <row r="19" ht="15">
      <c r="A19" s="79" t="s">
        <v>198</v>
      </c>
    </row>
    <row r="20" ht="15">
      <c r="A20" s="79" t="s">
        <v>199</v>
      </c>
    </row>
    <row r="21" ht="15">
      <c r="A21" s="79" t="s">
        <v>200</v>
      </c>
    </row>
  </sheetData>
  <printOptions/>
  <pageMargins left="0.5" right="0.21388888888888888" top="0.5" bottom="0.2" header="0" footer="0"/>
  <pageSetup orientation="landscape" scale="88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V77"/>
  <sheetViews>
    <sheetView zoomScale="87" zoomScaleNormal="87" workbookViewId="0" topLeftCell="A1">
      <selection activeCell="A71" sqref="A71"/>
    </sheetView>
  </sheetViews>
  <sheetFormatPr defaultColWidth="8.6640625" defaultRowHeight="15"/>
  <cols>
    <col min="1" max="1" width="22.6640625" style="11" customWidth="1"/>
    <col min="2" max="16384" width="8.6640625" style="11" customWidth="1"/>
  </cols>
  <sheetData>
    <row r="1" spans="1:256" ht="15.75">
      <c r="A1" s="2" t="s">
        <v>202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ht="15">
      <c r="A2" s="11" t="s">
        <v>1</v>
      </c>
    </row>
    <row r="3" spans="1:13" ht="15">
      <c r="A3" s="12" t="s">
        <v>2</v>
      </c>
      <c r="B3" s="12" t="s">
        <v>2</v>
      </c>
      <c r="C3" s="12" t="s">
        <v>2</v>
      </c>
      <c r="D3" s="12" t="s">
        <v>2</v>
      </c>
      <c r="E3" s="12" t="s">
        <v>2</v>
      </c>
      <c r="F3" s="12" t="s">
        <v>2</v>
      </c>
      <c r="G3" s="12" t="s">
        <v>2</v>
      </c>
      <c r="H3" s="12" t="s">
        <v>2</v>
      </c>
      <c r="I3" s="12" t="s">
        <v>2</v>
      </c>
      <c r="J3" s="12" t="s">
        <v>2</v>
      </c>
      <c r="K3" s="12" t="s">
        <v>2</v>
      </c>
      <c r="L3" s="12" t="s">
        <v>2</v>
      </c>
      <c r="M3" s="12" t="s">
        <v>2</v>
      </c>
    </row>
    <row r="4" spans="2:13" ht="15">
      <c r="B4" s="84">
        <v>2004</v>
      </c>
      <c r="C4" s="84">
        <v>2005</v>
      </c>
      <c r="D4" s="84">
        <v>2006</v>
      </c>
      <c r="E4" s="84">
        <v>2007</v>
      </c>
      <c r="F4" s="84">
        <v>2008</v>
      </c>
      <c r="G4" s="84">
        <v>2009</v>
      </c>
      <c r="H4" s="84">
        <v>2010</v>
      </c>
      <c r="I4" s="84">
        <v>2011</v>
      </c>
      <c r="J4" s="84">
        <v>2012</v>
      </c>
      <c r="K4" s="84">
        <v>2013</v>
      </c>
      <c r="L4" s="1">
        <v>2014</v>
      </c>
      <c r="M4" s="1">
        <v>2015</v>
      </c>
    </row>
    <row r="5" spans="1:13" ht="15">
      <c r="A5" s="12" t="s">
        <v>2</v>
      </c>
      <c r="B5" s="12" t="s">
        <v>2</v>
      </c>
      <c r="C5" s="12" t="s">
        <v>2</v>
      </c>
      <c r="D5" s="12" t="s">
        <v>2</v>
      </c>
      <c r="E5" s="12" t="s">
        <v>2</v>
      </c>
      <c r="F5" s="12" t="s">
        <v>2</v>
      </c>
      <c r="G5" s="12" t="s">
        <v>2</v>
      </c>
      <c r="H5" s="12" t="s">
        <v>2</v>
      </c>
      <c r="I5" s="12" t="s">
        <v>2</v>
      </c>
      <c r="J5" s="12" t="s">
        <v>2</v>
      </c>
      <c r="K5" s="12" t="s">
        <v>2</v>
      </c>
      <c r="L5" s="12" t="s">
        <v>2</v>
      </c>
      <c r="M5" s="12" t="s">
        <v>2</v>
      </c>
    </row>
    <row r="7" ht="15">
      <c r="A7" s="10" t="s">
        <v>203</v>
      </c>
    </row>
    <row r="9" spans="1:256" ht="15">
      <c r="A9" s="14" t="s">
        <v>204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</row>
    <row r="10" spans="1:256" ht="15">
      <c r="A10" s="14" t="s">
        <v>205</v>
      </c>
      <c r="B10" s="14">
        <v>1121.987565</v>
      </c>
      <c r="C10" s="14">
        <v>1113.1788706749999</v>
      </c>
      <c r="D10" s="14">
        <v>1106.2950892541248</v>
      </c>
      <c r="E10" s="14">
        <v>1102.1341048824418</v>
      </c>
      <c r="F10" s="14">
        <v>1100.4100238697854</v>
      </c>
      <c r="G10" s="14">
        <v>1100.8669713634579</v>
      </c>
      <c r="H10" s="14">
        <v>1104.2759393702947</v>
      </c>
      <c r="I10" s="14">
        <v>1111.3269657364137</v>
      </c>
      <c r="J10" s="14">
        <v>1120.6376343340903</v>
      </c>
      <c r="K10" s="14">
        <v>1132.9706827290108</v>
      </c>
      <c r="L10" s="14">
        <v>1148.0087610424648</v>
      </c>
      <c r="M10" s="14">
        <v>1163.467841133006</v>
      </c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</row>
    <row r="11" spans="1:256" ht="15">
      <c r="A11" s="14" t="s">
        <v>206</v>
      </c>
      <c r="B11" s="14">
        <v>4598.103225</v>
      </c>
      <c r="C11" s="14">
        <v>4678.498592825</v>
      </c>
      <c r="D11" s="14">
        <v>4770.6487335425</v>
      </c>
      <c r="E11" s="14">
        <v>4859.58386018825</v>
      </c>
      <c r="F11" s="14">
        <v>4945.625474169425</v>
      </c>
      <c r="G11" s="14">
        <v>5028.062926752482</v>
      </c>
      <c r="H11" s="14">
        <v>5106.256634077234</v>
      </c>
      <c r="I11" s="14">
        <v>5180.63097066951</v>
      </c>
      <c r="J11" s="14">
        <v>5250.567873602559</v>
      </c>
      <c r="K11" s="14">
        <v>5315.5110862423035</v>
      </c>
      <c r="L11" s="14">
        <v>5375.959977618073</v>
      </c>
      <c r="M11" s="14">
        <v>5432.363979856265</v>
      </c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</row>
    <row r="12" spans="1:256" ht="15">
      <c r="A12" s="14" t="s">
        <v>207</v>
      </c>
      <c r="B12" s="14">
        <v>993.2609199999999</v>
      </c>
      <c r="C12" s="14">
        <v>1032.3054774</v>
      </c>
      <c r="D12" s="14">
        <v>1067.298128403</v>
      </c>
      <c r="E12" s="14">
        <v>1097.866918500535</v>
      </c>
      <c r="F12" s="14">
        <v>1127.697546132952</v>
      </c>
      <c r="G12" s="14">
        <v>1152.9044264823444</v>
      </c>
      <c r="H12" s="14">
        <v>1175.204240377581</v>
      </c>
      <c r="I12" s="14">
        <v>1194.047583119056</v>
      </c>
      <c r="J12" s="14">
        <v>1210.9702077356023</v>
      </c>
      <c r="K12" s="14">
        <v>1226.269825536584</v>
      </c>
      <c r="L12" s="14">
        <v>1240.1980025784135</v>
      </c>
      <c r="M12" s="14">
        <v>1252.9673121787594</v>
      </c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</row>
    <row r="13" spans="1:256" ht="15">
      <c r="A13" s="14"/>
      <c r="B13" s="15" t="s">
        <v>51</v>
      </c>
      <c r="C13" s="15" t="s">
        <v>51</v>
      </c>
      <c r="D13" s="15" t="s">
        <v>51</v>
      </c>
      <c r="E13" s="15" t="s">
        <v>51</v>
      </c>
      <c r="F13" s="15" t="s">
        <v>51</v>
      </c>
      <c r="G13" s="15" t="s">
        <v>51</v>
      </c>
      <c r="H13" s="15" t="s">
        <v>51</v>
      </c>
      <c r="I13" s="15" t="s">
        <v>51</v>
      </c>
      <c r="J13" s="15" t="s">
        <v>51</v>
      </c>
      <c r="K13" s="15" t="s">
        <v>51</v>
      </c>
      <c r="L13" s="15" t="s">
        <v>51</v>
      </c>
      <c r="M13" s="15" t="s">
        <v>51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256" ht="15">
      <c r="A14" s="14" t="s">
        <v>208</v>
      </c>
      <c r="B14" s="14">
        <v>6713.35171</v>
      </c>
      <c r="C14" s="14">
        <v>6823.982940899999</v>
      </c>
      <c r="D14" s="14">
        <v>6944.241951199625</v>
      </c>
      <c r="E14" s="14">
        <v>7059.584883571226</v>
      </c>
      <c r="F14" s="14">
        <v>7173.733044172162</v>
      </c>
      <c r="G14" s="14">
        <v>7281.834324598284</v>
      </c>
      <c r="H14" s="14">
        <v>7385.7368138251095</v>
      </c>
      <c r="I14" s="14">
        <v>7486.00551952498</v>
      </c>
      <c r="J14" s="14">
        <v>7582.175715672252</v>
      </c>
      <c r="K14" s="14">
        <v>7674.7515945078985</v>
      </c>
      <c r="L14" s="14">
        <v>7764.1667412389515</v>
      </c>
      <c r="M14" s="14">
        <v>7848.7991331680305</v>
      </c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</row>
    <row r="15" s="14" customFormat="1" ht="12.75"/>
    <row r="16" spans="1:256" ht="15">
      <c r="A16" s="14" t="s">
        <v>209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</row>
    <row r="17" spans="1:256" ht="15">
      <c r="A17" s="14" t="s">
        <v>205</v>
      </c>
      <c r="B17" s="14">
        <v>108</v>
      </c>
      <c r="C17" s="14">
        <v>109</v>
      </c>
      <c r="D17" s="14">
        <v>110</v>
      </c>
      <c r="E17" s="14">
        <v>112</v>
      </c>
      <c r="F17" s="14">
        <v>114</v>
      </c>
      <c r="G17" s="14">
        <v>116</v>
      </c>
      <c r="H17" s="14">
        <v>119</v>
      </c>
      <c r="I17" s="14">
        <v>123</v>
      </c>
      <c r="J17" s="14">
        <v>126</v>
      </c>
      <c r="K17" s="14">
        <v>130</v>
      </c>
      <c r="L17" s="14">
        <v>134</v>
      </c>
      <c r="M17" s="14">
        <v>136</v>
      </c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</row>
    <row r="18" spans="1:256" ht="15">
      <c r="A18" s="14" t="s">
        <v>206</v>
      </c>
      <c r="B18" s="14">
        <v>548</v>
      </c>
      <c r="C18" s="14">
        <v>554</v>
      </c>
      <c r="D18" s="14">
        <v>560</v>
      </c>
      <c r="E18" s="14">
        <v>566</v>
      </c>
      <c r="F18" s="14">
        <v>572</v>
      </c>
      <c r="G18" s="14">
        <v>577</v>
      </c>
      <c r="H18" s="14">
        <v>581</v>
      </c>
      <c r="I18" s="14">
        <v>585</v>
      </c>
      <c r="J18" s="14">
        <v>588</v>
      </c>
      <c r="K18" s="14">
        <v>590</v>
      </c>
      <c r="L18" s="14">
        <v>592</v>
      </c>
      <c r="M18" s="14">
        <v>594</v>
      </c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</row>
    <row r="19" spans="1:256" ht="15">
      <c r="A19" s="14" t="s">
        <v>207</v>
      </c>
      <c r="B19" s="14">
        <v>190</v>
      </c>
      <c r="C19" s="14">
        <v>193</v>
      </c>
      <c r="D19" s="14">
        <v>195</v>
      </c>
      <c r="E19" s="14">
        <v>196</v>
      </c>
      <c r="F19" s="14">
        <v>200</v>
      </c>
      <c r="G19" s="14">
        <v>200</v>
      </c>
      <c r="H19" s="14">
        <v>201</v>
      </c>
      <c r="I19" s="14">
        <v>201</v>
      </c>
      <c r="J19" s="14">
        <v>202</v>
      </c>
      <c r="K19" s="14">
        <v>203</v>
      </c>
      <c r="L19" s="14">
        <v>204</v>
      </c>
      <c r="M19" s="14">
        <v>205</v>
      </c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</row>
    <row r="20" spans="1:256" ht="15">
      <c r="A20" s="14"/>
      <c r="B20" s="15" t="s">
        <v>51</v>
      </c>
      <c r="C20" s="15" t="s">
        <v>51</v>
      </c>
      <c r="D20" s="15" t="s">
        <v>51</v>
      </c>
      <c r="E20" s="15" t="s">
        <v>51</v>
      </c>
      <c r="F20" s="15" t="s">
        <v>51</v>
      </c>
      <c r="G20" s="15" t="s">
        <v>51</v>
      </c>
      <c r="H20" s="15" t="s">
        <v>51</v>
      </c>
      <c r="I20" s="15" t="s">
        <v>51</v>
      </c>
      <c r="J20" s="15" t="s">
        <v>51</v>
      </c>
      <c r="K20" s="15" t="s">
        <v>51</v>
      </c>
      <c r="L20" s="15" t="s">
        <v>51</v>
      </c>
      <c r="M20" s="15" t="s">
        <v>51</v>
      </c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</row>
    <row r="21" spans="1:256" ht="15">
      <c r="A21" s="14" t="s">
        <v>208</v>
      </c>
      <c r="B21" s="14">
        <v>846</v>
      </c>
      <c r="C21" s="14">
        <v>856</v>
      </c>
      <c r="D21" s="14">
        <v>865</v>
      </c>
      <c r="E21" s="14">
        <v>874</v>
      </c>
      <c r="F21" s="14">
        <v>886</v>
      </c>
      <c r="G21" s="14">
        <v>893</v>
      </c>
      <c r="H21" s="14">
        <v>901</v>
      </c>
      <c r="I21" s="14">
        <v>909</v>
      </c>
      <c r="J21" s="14">
        <v>916</v>
      </c>
      <c r="K21" s="14">
        <v>923</v>
      </c>
      <c r="L21" s="14">
        <v>930</v>
      </c>
      <c r="M21" s="14">
        <v>935</v>
      </c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</row>
    <row r="22" s="14" customFormat="1" ht="12.75"/>
    <row r="23" spans="1:256" ht="15">
      <c r="A23" s="14" t="s">
        <v>210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</row>
    <row r="24" spans="1:256" ht="15">
      <c r="A24" s="14" t="s">
        <v>205</v>
      </c>
      <c r="B24" s="14">
        <v>-118.95943499999998</v>
      </c>
      <c r="C24" s="14">
        <v>-117.80869432500003</v>
      </c>
      <c r="D24" s="14">
        <v>-116.88378142087504</v>
      </c>
      <c r="E24" s="14">
        <v>-116.16098437168307</v>
      </c>
      <c r="F24" s="14">
        <v>-115.72408101265637</v>
      </c>
      <c r="G24" s="14">
        <v>-115.54305250632751</v>
      </c>
      <c r="H24" s="14">
        <v>-115.59103199316314</v>
      </c>
      <c r="I24" s="14">
        <v>-115.948973633881</v>
      </c>
      <c r="J24" s="14">
        <v>-116.68933140232343</v>
      </c>
      <c r="K24" s="14">
        <v>-117.66695160507948</v>
      </c>
      <c r="L24" s="14">
        <v>-118.96192168654602</v>
      </c>
      <c r="M24" s="14">
        <v>-120.54091990945881</v>
      </c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</row>
    <row r="25" spans="1:256" ht="15">
      <c r="A25" s="14" t="s">
        <v>206</v>
      </c>
      <c r="B25" s="14">
        <v>-475.15177500000027</v>
      </c>
      <c r="C25" s="14">
        <v>-473.604632175</v>
      </c>
      <c r="D25" s="14">
        <v>-467.8498592824999</v>
      </c>
      <c r="E25" s="14">
        <v>-477.06487335425027</v>
      </c>
      <c r="F25" s="14">
        <v>-485.95838601882497</v>
      </c>
      <c r="G25" s="14">
        <v>-494.56254741694283</v>
      </c>
      <c r="H25" s="14">
        <v>-502.8062926752482</v>
      </c>
      <c r="I25" s="14">
        <v>-510.62566340772355</v>
      </c>
      <c r="J25" s="14">
        <v>-518.0630970669508</v>
      </c>
      <c r="K25" s="14">
        <v>-525.0567873602558</v>
      </c>
      <c r="L25" s="14">
        <v>-531.5511086242304</v>
      </c>
      <c r="M25" s="14">
        <v>-537.5959977618077</v>
      </c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</row>
    <row r="26" spans="1:256" ht="15">
      <c r="A26" s="14" t="s">
        <v>207</v>
      </c>
      <c r="B26" s="14">
        <v>-153.0020800000001</v>
      </c>
      <c r="C26" s="14">
        <v>-153.95544259999997</v>
      </c>
      <c r="D26" s="14">
        <v>-160.007348997</v>
      </c>
      <c r="E26" s="14">
        <v>-165.43120990246507</v>
      </c>
      <c r="F26" s="14">
        <v>-170.1693723675828</v>
      </c>
      <c r="G26" s="14">
        <v>-174.79311965060765</v>
      </c>
      <c r="H26" s="14">
        <v>-178.70018610476336</v>
      </c>
      <c r="I26" s="14">
        <v>-182.156657258525</v>
      </c>
      <c r="J26" s="14">
        <v>-185.07737538345373</v>
      </c>
      <c r="K26" s="14">
        <v>-187.70038219901835</v>
      </c>
      <c r="L26" s="14">
        <v>-190.07182295817051</v>
      </c>
      <c r="M26" s="14">
        <v>-192.23069039965412</v>
      </c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</row>
    <row r="27" spans="1:256" ht="15">
      <c r="A27" s="14"/>
      <c r="B27" s="15" t="s">
        <v>51</v>
      </c>
      <c r="C27" s="15" t="s">
        <v>51</v>
      </c>
      <c r="D27" s="15" t="s">
        <v>51</v>
      </c>
      <c r="E27" s="15" t="s">
        <v>51</v>
      </c>
      <c r="F27" s="15" t="s">
        <v>51</v>
      </c>
      <c r="G27" s="15" t="s">
        <v>51</v>
      </c>
      <c r="H27" s="15" t="s">
        <v>51</v>
      </c>
      <c r="I27" s="15" t="s">
        <v>51</v>
      </c>
      <c r="J27" s="15" t="s">
        <v>51</v>
      </c>
      <c r="K27" s="15" t="s">
        <v>51</v>
      </c>
      <c r="L27" s="15" t="s">
        <v>51</v>
      </c>
      <c r="M27" s="15" t="s">
        <v>51</v>
      </c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</row>
    <row r="28" spans="1:256" ht="15">
      <c r="A28" s="14" t="s">
        <v>208</v>
      </c>
      <c r="B28" s="14">
        <v>-747.1132900000003</v>
      </c>
      <c r="C28" s="14">
        <v>-745.3687691</v>
      </c>
      <c r="D28" s="14">
        <v>-744.7409897003749</v>
      </c>
      <c r="E28" s="14">
        <v>-758.6570676283984</v>
      </c>
      <c r="F28" s="14">
        <v>-771.8518393990641</v>
      </c>
      <c r="G28" s="14">
        <v>-784.898719573878</v>
      </c>
      <c r="H28" s="14">
        <v>-797.0975107731747</v>
      </c>
      <c r="I28" s="14">
        <v>-808.7312943001295</v>
      </c>
      <c r="J28" s="14">
        <v>-819.829803852728</v>
      </c>
      <c r="K28" s="14">
        <v>-830.4241211643537</v>
      </c>
      <c r="L28" s="14">
        <v>-840.584853268947</v>
      </c>
      <c r="M28" s="14">
        <v>-850.3676080709206</v>
      </c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</row>
    <row r="30" ht="15">
      <c r="A30" s="11" t="s">
        <v>211</v>
      </c>
    </row>
    <row r="31" spans="1:13" ht="15">
      <c r="A31" s="11" t="s">
        <v>205</v>
      </c>
      <c r="B31" s="16">
        <v>297.0316682999999</v>
      </c>
      <c r="C31" s="16">
        <v>307.1868840075086</v>
      </c>
      <c r="D31" s="16">
        <v>316.451947616059</v>
      </c>
      <c r="E31" s="16">
        <v>325.0404534743588</v>
      </c>
      <c r="F31" s="16">
        <v>334.5166828549502</v>
      </c>
      <c r="G31" s="16">
        <v>344.26918222690335</v>
      </c>
      <c r="H31" s="16">
        <v>354.30600596554643</v>
      </c>
      <c r="I31" s="16">
        <v>364.63544326346596</v>
      </c>
      <c r="J31" s="16">
        <v>375.266024976369</v>
      </c>
      <c r="K31" s="16">
        <v>386.2065306685301</v>
      </c>
      <c r="L31" s="16">
        <v>397.4659958636404</v>
      </c>
      <c r="M31" s="16">
        <v>409.0537195070489</v>
      </c>
    </row>
    <row r="32" spans="1:13" ht="15">
      <c r="A32" s="11" t="s">
        <v>206</v>
      </c>
      <c r="B32" s="16">
        <v>430.7599</v>
      </c>
      <c r="C32" s="16">
        <v>442.3904172999999</v>
      </c>
      <c r="D32" s="16">
        <v>452.56539689789986</v>
      </c>
      <c r="E32" s="16">
        <v>461.6167048358579</v>
      </c>
      <c r="F32" s="16">
        <v>471.77227234224677</v>
      </c>
      <c r="G32" s="16">
        <v>482.15126233377623</v>
      </c>
      <c r="H32" s="16">
        <v>492.7585901051193</v>
      </c>
      <c r="I32" s="16">
        <v>503.59927908743197</v>
      </c>
      <c r="J32" s="16">
        <v>514.6784632273555</v>
      </c>
      <c r="K32" s="16">
        <v>526.0013894183572</v>
      </c>
      <c r="L32" s="16">
        <v>537.5734199855611</v>
      </c>
      <c r="M32" s="16">
        <v>549.4000352252435</v>
      </c>
    </row>
    <row r="33" spans="1:13" ht="15">
      <c r="A33" s="11" t="s">
        <v>207</v>
      </c>
      <c r="B33" s="16">
        <v>516.34677692</v>
      </c>
      <c r="C33" s="16">
        <v>529.2275636170463</v>
      </c>
      <c r="D33" s="16">
        <v>540.3169979850778</v>
      </c>
      <c r="E33" s="16">
        <v>550.0210912688898</v>
      </c>
      <c r="F33" s="16">
        <v>560.9973121662517</v>
      </c>
      <c r="G33" s="16">
        <v>572.1925745278414</v>
      </c>
      <c r="H33" s="16">
        <v>583.6112495451191</v>
      </c>
      <c r="I33" s="16">
        <v>595.2577956410415</v>
      </c>
      <c r="J33" s="16">
        <v>607.1367602108542</v>
      </c>
      <c r="K33" s="16">
        <v>619.252781397622</v>
      </c>
      <c r="L33" s="16">
        <v>631.610589903193</v>
      </c>
      <c r="M33" s="16">
        <v>644.2150108353012</v>
      </c>
    </row>
    <row r="34" spans="2:13" ht="15">
      <c r="B34" s="85" t="s">
        <v>51</v>
      </c>
      <c r="C34" s="85" t="s">
        <v>51</v>
      </c>
      <c r="D34" s="85" t="s">
        <v>51</v>
      </c>
      <c r="E34" s="85" t="s">
        <v>51</v>
      </c>
      <c r="F34" s="85" t="s">
        <v>51</v>
      </c>
      <c r="G34" s="85" t="s">
        <v>51</v>
      </c>
      <c r="H34" s="85" t="s">
        <v>51</v>
      </c>
      <c r="I34" s="85" t="s">
        <v>51</v>
      </c>
      <c r="J34" s="85" t="s">
        <v>51</v>
      </c>
      <c r="K34" s="85" t="s">
        <v>51</v>
      </c>
      <c r="L34" s="85" t="s">
        <v>51</v>
      </c>
      <c r="M34" s="85" t="s">
        <v>51</v>
      </c>
    </row>
    <row r="35" spans="1:13" ht="15">
      <c r="A35" s="11" t="s">
        <v>208</v>
      </c>
      <c r="B35" s="16">
        <v>421.07303779516656</v>
      </c>
      <c r="C35" s="16">
        <v>433.47139519164364</v>
      </c>
      <c r="D35" s="16">
        <v>444.36802685848244</v>
      </c>
      <c r="E35" s="16">
        <v>454.0427335458784</v>
      </c>
      <c r="F35" s="16">
        <v>464.7440531807055</v>
      </c>
      <c r="G35" s="16">
        <v>475.56215327156514</v>
      </c>
      <c r="H35" s="16">
        <v>486.51419933571435</v>
      </c>
      <c r="I35" s="16">
        <v>497.58944811243686</v>
      </c>
      <c r="J35" s="16">
        <v>508.84022054434206</v>
      </c>
      <c r="K35" s="16">
        <v>520.2641212026863</v>
      </c>
      <c r="L35" s="16">
        <v>531.878045123992</v>
      </c>
      <c r="M35" s="16">
        <v>543.7318611440407</v>
      </c>
    </row>
    <row r="37" spans="1:13" ht="15">
      <c r="A37" s="11" t="s">
        <v>212</v>
      </c>
      <c r="B37" s="17">
        <v>0.021</v>
      </c>
      <c r="C37" s="17">
        <v>0.027</v>
      </c>
      <c r="D37" s="17">
        <v>0.023</v>
      </c>
      <c r="E37" s="17">
        <v>0.02</v>
      </c>
      <c r="F37" s="17">
        <v>0.022</v>
      </c>
      <c r="G37" s="17">
        <v>0.022</v>
      </c>
      <c r="H37" s="17">
        <v>0.022</v>
      </c>
      <c r="I37" s="17">
        <v>0.022</v>
      </c>
      <c r="J37" s="17">
        <v>0.022</v>
      </c>
      <c r="K37" s="17">
        <v>0.022</v>
      </c>
      <c r="L37" s="17">
        <v>0.022</v>
      </c>
      <c r="M37" s="17">
        <v>0.022</v>
      </c>
    </row>
    <row r="38" spans="1:13" ht="15">
      <c r="A38" s="11" t="s">
        <v>46</v>
      </c>
      <c r="B38" s="18">
        <v>37987</v>
      </c>
      <c r="C38" s="18">
        <v>38353</v>
      </c>
      <c r="D38" s="18">
        <v>38718</v>
      </c>
      <c r="E38" s="18">
        <v>39083</v>
      </c>
      <c r="F38" s="18">
        <v>39448</v>
      </c>
      <c r="G38" s="18">
        <v>39814</v>
      </c>
      <c r="H38" s="18">
        <v>40179</v>
      </c>
      <c r="I38" s="18">
        <v>40544</v>
      </c>
      <c r="J38" s="18">
        <v>40909</v>
      </c>
      <c r="K38" s="18">
        <v>41275</v>
      </c>
      <c r="L38" s="18">
        <v>41640</v>
      </c>
      <c r="M38" s="18">
        <v>42005</v>
      </c>
    </row>
    <row r="39" spans="2:13" ht="15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</row>
    <row r="40" spans="2:13" ht="1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</row>
    <row r="41" spans="1:13" ht="15.75">
      <c r="A41" s="2" t="s">
        <v>202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ht="15">
      <c r="A42" s="11" t="s">
        <v>1</v>
      </c>
    </row>
    <row r="43" spans="1:13" ht="15">
      <c r="A43" s="12" t="s">
        <v>2</v>
      </c>
      <c r="B43" s="12" t="s">
        <v>2</v>
      </c>
      <c r="C43" s="12" t="s">
        <v>2</v>
      </c>
      <c r="D43" s="12" t="s">
        <v>2</v>
      </c>
      <c r="E43" s="12" t="s">
        <v>2</v>
      </c>
      <c r="F43" s="12" t="s">
        <v>2</v>
      </c>
      <c r="G43" s="12" t="s">
        <v>2</v>
      </c>
      <c r="H43" s="12" t="s">
        <v>2</v>
      </c>
      <c r="I43" s="12" t="s">
        <v>2</v>
      </c>
      <c r="J43" s="12" t="s">
        <v>2</v>
      </c>
      <c r="K43" s="12" t="s">
        <v>2</v>
      </c>
      <c r="L43" s="12" t="s">
        <v>2</v>
      </c>
      <c r="M43" s="12" t="s">
        <v>2</v>
      </c>
    </row>
    <row r="44" spans="2:13" ht="15">
      <c r="B44" s="84">
        <f aca="true" t="shared" si="0" ref="B44:M44">B4</f>
        <v>2004</v>
      </c>
      <c r="C44" s="84">
        <f t="shared" si="0"/>
        <v>2005</v>
      </c>
      <c r="D44" s="84">
        <f t="shared" si="0"/>
        <v>2006</v>
      </c>
      <c r="E44" s="84">
        <f t="shared" si="0"/>
        <v>2007</v>
      </c>
      <c r="F44" s="84">
        <f t="shared" si="0"/>
        <v>2008</v>
      </c>
      <c r="G44" s="84">
        <f t="shared" si="0"/>
        <v>2009</v>
      </c>
      <c r="H44" s="84">
        <f t="shared" si="0"/>
        <v>2010</v>
      </c>
      <c r="I44" s="84">
        <f t="shared" si="0"/>
        <v>2011</v>
      </c>
      <c r="J44" s="84">
        <f t="shared" si="0"/>
        <v>2012</v>
      </c>
      <c r="K44" s="84">
        <f t="shared" si="0"/>
        <v>2013</v>
      </c>
      <c r="L44" s="84">
        <f t="shared" si="0"/>
        <v>2014</v>
      </c>
      <c r="M44" s="84">
        <f t="shared" si="0"/>
        <v>2015</v>
      </c>
    </row>
    <row r="45" spans="1:13" ht="15">
      <c r="A45" s="12" t="s">
        <v>2</v>
      </c>
      <c r="B45" s="12" t="s">
        <v>2</v>
      </c>
      <c r="C45" s="12" t="s">
        <v>2</v>
      </c>
      <c r="D45" s="12" t="s">
        <v>2</v>
      </c>
      <c r="E45" s="12" t="s">
        <v>2</v>
      </c>
      <c r="F45" s="12" t="s">
        <v>2</v>
      </c>
      <c r="G45" s="12" t="s">
        <v>2</v>
      </c>
      <c r="H45" s="12" t="s">
        <v>2</v>
      </c>
      <c r="I45" s="12" t="s">
        <v>2</v>
      </c>
      <c r="J45" s="12" t="s">
        <v>2</v>
      </c>
      <c r="K45" s="12" t="s">
        <v>2</v>
      </c>
      <c r="L45" s="12" t="s">
        <v>2</v>
      </c>
      <c r="M45" s="12" t="s">
        <v>2</v>
      </c>
    </row>
    <row r="47" ht="15">
      <c r="A47" s="10" t="s">
        <v>213</v>
      </c>
    </row>
    <row r="49" spans="1:256" ht="15">
      <c r="A49" s="14" t="s">
        <v>214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  <c r="IV49" s="14"/>
    </row>
    <row r="50" spans="1:256" ht="15">
      <c r="A50" s="14" t="s">
        <v>205</v>
      </c>
      <c r="B50" s="14">
        <v>1130.20714125</v>
      </c>
      <c r="C50" s="14">
        <v>1119.78539141875</v>
      </c>
      <c r="D50" s="14">
        <v>1111.4579253197812</v>
      </c>
      <c r="E50" s="14">
        <v>1105.254843161204</v>
      </c>
      <c r="F50" s="14">
        <v>1101.7030846292778</v>
      </c>
      <c r="G50" s="14">
        <v>1100.5242607432035</v>
      </c>
      <c r="H50" s="14">
        <v>1101.719213365167</v>
      </c>
      <c r="I50" s="14">
        <v>1106.0386959618245</v>
      </c>
      <c r="J50" s="14">
        <v>1113.654632885833</v>
      </c>
      <c r="K50" s="14">
        <v>1123.7208964328204</v>
      </c>
      <c r="L50" s="14">
        <v>1136.7302023073744</v>
      </c>
      <c r="M50" s="14">
        <v>1151.8735310651</v>
      </c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R50" s="14"/>
      <c r="IS50" s="14"/>
      <c r="IT50" s="14"/>
      <c r="IU50" s="14"/>
      <c r="IV50" s="14"/>
    </row>
    <row r="51" spans="1:256" ht="15">
      <c r="A51" s="14" t="s">
        <v>206</v>
      </c>
      <c r="B51" s="14">
        <v>4561.640924474999</v>
      </c>
      <c r="C51" s="14">
        <v>4636.674875224075</v>
      </c>
      <c r="D51" s="14">
        <v>4720.342272516393</v>
      </c>
      <c r="E51" s="14">
        <v>4812.054045264753</v>
      </c>
      <c r="F51" s="14">
        <v>4900.6186407382775</v>
      </c>
      <c r="G51" s="14">
        <v>4986.09977666445</v>
      </c>
      <c r="H51" s="14">
        <v>5067.801798998005</v>
      </c>
      <c r="I51" s="14">
        <v>5145.349619098204</v>
      </c>
      <c r="J51" s="14">
        <v>5218.907657188383</v>
      </c>
      <c r="K51" s="14">
        <v>5287.870891469545</v>
      </c>
      <c r="L51" s="14">
        <v>5351.945802322591</v>
      </c>
      <c r="M51" s="14">
        <v>5411.621222090332</v>
      </c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14"/>
      <c r="IS51" s="14"/>
      <c r="IT51" s="14"/>
      <c r="IU51" s="14"/>
      <c r="IV51" s="14"/>
    </row>
    <row r="52" spans="1:256" ht="15">
      <c r="A52" s="14" t="s">
        <v>207</v>
      </c>
      <c r="B52" s="14">
        <v>967.44350496</v>
      </c>
      <c r="C52" s="14">
        <v>1005.0281034687</v>
      </c>
      <c r="D52" s="14">
        <v>1043.1357474310514</v>
      </c>
      <c r="E52" s="14">
        <v>1077.0902065792384</v>
      </c>
      <c r="F52" s="14">
        <v>1107.5352245594565</v>
      </c>
      <c r="G52" s="14">
        <v>1136.2672647527406</v>
      </c>
      <c r="H52" s="14">
        <v>1160.796338716066</v>
      </c>
      <c r="I52" s="14">
        <v>1182.2749062150756</v>
      </c>
      <c r="J52" s="14">
        <v>1200.674795751739</v>
      </c>
      <c r="K52" s="14">
        <v>1217.2247024102194</v>
      </c>
      <c r="L52" s="14">
        <v>1232.2113735366354</v>
      </c>
      <c r="M52" s="14">
        <v>1245.877110638457</v>
      </c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  <c r="IU52" s="14"/>
      <c r="IV52" s="14"/>
    </row>
    <row r="53" spans="1:256" ht="15">
      <c r="A53" s="14"/>
      <c r="B53" s="15" t="s">
        <v>51</v>
      </c>
      <c r="C53" s="15" t="s">
        <v>51</v>
      </c>
      <c r="D53" s="15" t="s">
        <v>51</v>
      </c>
      <c r="E53" s="15" t="s">
        <v>51</v>
      </c>
      <c r="F53" s="15" t="s">
        <v>51</v>
      </c>
      <c r="G53" s="15" t="s">
        <v>51</v>
      </c>
      <c r="H53" s="15" t="s">
        <v>51</v>
      </c>
      <c r="I53" s="15" t="s">
        <v>51</v>
      </c>
      <c r="J53" s="15" t="s">
        <v>51</v>
      </c>
      <c r="K53" s="15" t="s">
        <v>51</v>
      </c>
      <c r="L53" s="15" t="s">
        <v>51</v>
      </c>
      <c r="M53" s="15" t="s">
        <v>51</v>
      </c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  <c r="IU53" s="14"/>
      <c r="IV53" s="14"/>
    </row>
    <row r="54" spans="1:256" ht="15">
      <c r="A54" s="14" t="s">
        <v>208</v>
      </c>
      <c r="B54" s="14">
        <v>6659.291570684999</v>
      </c>
      <c r="C54" s="14">
        <v>6761.488370111525</v>
      </c>
      <c r="D54" s="14">
        <v>6874.935945267225</v>
      </c>
      <c r="E54" s="14">
        <v>6994.399095005196</v>
      </c>
      <c r="F54" s="14">
        <v>7109.856949927012</v>
      </c>
      <c r="G54" s="14">
        <v>7222.891302160394</v>
      </c>
      <c r="H54" s="14">
        <v>7330.3173510792385</v>
      </c>
      <c r="I54" s="14">
        <v>7433.663221275105</v>
      </c>
      <c r="J54" s="14">
        <v>7533.237085825956</v>
      </c>
      <c r="K54" s="14">
        <v>7628.816490312585</v>
      </c>
      <c r="L54" s="14">
        <v>7720.887378166601</v>
      </c>
      <c r="M54" s="14">
        <v>7809.371863793889</v>
      </c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  <c r="IQ54" s="14"/>
      <c r="IR54" s="14"/>
      <c r="IS54" s="14"/>
      <c r="IT54" s="14"/>
      <c r="IU54" s="14"/>
      <c r="IV54" s="14"/>
    </row>
    <row r="56" ht="15">
      <c r="A56" s="11" t="s">
        <v>215</v>
      </c>
    </row>
    <row r="57" spans="1:13" ht="15">
      <c r="A57" s="11" t="s">
        <v>205</v>
      </c>
      <c r="B57" s="16">
        <v>293.4418868852458</v>
      </c>
      <c r="C57" s="16">
        <v>302.553535707413</v>
      </c>
      <c r="D57" s="16">
        <v>312.45690161593245</v>
      </c>
      <c r="E57" s="16">
        <v>321.60195546697906</v>
      </c>
      <c r="F57" s="16">
        <v>330.3938519813081</v>
      </c>
      <c r="G57" s="16">
        <v>340.00604678179945</v>
      </c>
      <c r="H57" s="16">
        <v>349.918583069676</v>
      </c>
      <c r="I57" s="16">
        <v>359.67287071164753</v>
      </c>
      <c r="J57" s="16">
        <v>371.18692598177347</v>
      </c>
      <c r="K57" s="16">
        <v>381.42407892721076</v>
      </c>
      <c r="L57" s="16">
        <v>392.5441165242546</v>
      </c>
      <c r="M57" s="16">
        <v>403.9883476974027</v>
      </c>
    </row>
    <row r="58" spans="1:13" ht="15">
      <c r="A58" s="11" t="s">
        <v>206</v>
      </c>
      <c r="B58" s="16">
        <v>428.53282131147535</v>
      </c>
      <c r="C58" s="16">
        <v>438.767797157377</v>
      </c>
      <c r="D58" s="16">
        <v>449.9799512623679</v>
      </c>
      <c r="E58" s="16">
        <v>459.9305446387718</v>
      </c>
      <c r="F58" s="16">
        <v>469.2195067395479</v>
      </c>
      <c r="G58" s="16">
        <v>479.51397799166625</v>
      </c>
      <c r="H58" s="16">
        <v>490.063285507483</v>
      </c>
      <c r="I58" s="16">
        <v>500.2226710437608</v>
      </c>
      <c r="J58" s="16">
        <v>512.6475546592324</v>
      </c>
      <c r="K58" s="16">
        <v>523.1242524353978</v>
      </c>
      <c r="L58" s="16">
        <v>534.6329859889764</v>
      </c>
      <c r="M58" s="16">
        <v>546.394911680734</v>
      </c>
    </row>
    <row r="59" spans="1:13" ht="15">
      <c r="A59" s="11" t="s">
        <v>207</v>
      </c>
      <c r="B59" s="16">
        <v>514.7066173770492</v>
      </c>
      <c r="C59" s="16">
        <v>525.9457481499554</v>
      </c>
      <c r="D59" s="16">
        <v>538.3068528846732</v>
      </c>
      <c r="E59" s="16">
        <v>549.1102343755354</v>
      </c>
      <c r="F59" s="16">
        <v>559.0799085862911</v>
      </c>
      <c r="G59" s="16">
        <v>570.2031860921275</v>
      </c>
      <c r="H59" s="16">
        <v>581.5821608737818</v>
      </c>
      <c r="I59" s="16">
        <v>592.4515248660977</v>
      </c>
      <c r="J59" s="16">
        <v>605.9529193135429</v>
      </c>
      <c r="K59" s="16">
        <v>617.0997749152979</v>
      </c>
      <c r="L59" s="16">
        <v>629.4146180235076</v>
      </c>
      <c r="M59" s="16">
        <v>641.9752161407848</v>
      </c>
    </row>
    <row r="60" spans="2:13" ht="15">
      <c r="B60" s="85" t="s">
        <v>51</v>
      </c>
      <c r="C60" s="85" t="s">
        <v>51</v>
      </c>
      <c r="D60" s="85" t="s">
        <v>51</v>
      </c>
      <c r="E60" s="85" t="s">
        <v>51</v>
      </c>
      <c r="F60" s="85" t="s">
        <v>51</v>
      </c>
      <c r="G60" s="85" t="s">
        <v>51</v>
      </c>
      <c r="H60" s="85" t="s">
        <v>51</v>
      </c>
      <c r="I60" s="85" t="s">
        <v>51</v>
      </c>
      <c r="J60" s="85" t="s">
        <v>51</v>
      </c>
      <c r="K60" s="85" t="s">
        <v>51</v>
      </c>
      <c r="L60" s="85" t="s">
        <v>51</v>
      </c>
      <c r="M60" s="85" t="s">
        <v>51</v>
      </c>
    </row>
    <row r="61" spans="1:13" ht="15">
      <c r="A61" s="11" t="s">
        <v>208</v>
      </c>
      <c r="B61" s="16">
        <v>418.12443796175165</v>
      </c>
      <c r="C61" s="16">
        <v>429.16718176459557</v>
      </c>
      <c r="D61" s="16">
        <v>441.1487220865644</v>
      </c>
      <c r="E61" s="16">
        <v>451.8049327146362</v>
      </c>
      <c r="F61" s="16">
        <v>461.7058405560047</v>
      </c>
      <c r="G61" s="16">
        <v>472.52443844030273</v>
      </c>
      <c r="H61" s="16">
        <v>483.49258282550795</v>
      </c>
      <c r="I61" s="16">
        <v>493.97895822111605</v>
      </c>
      <c r="J61" s="16">
        <v>506.60647506353433</v>
      </c>
      <c r="K61" s="16">
        <v>517.2462609183902</v>
      </c>
      <c r="L61" s="16">
        <v>528.8401668289116</v>
      </c>
      <c r="M61" s="16">
        <v>540.6386179695702</v>
      </c>
    </row>
    <row r="63" spans="1:13" ht="15">
      <c r="A63" s="11" t="s">
        <v>216</v>
      </c>
      <c r="B63" s="11">
        <v>12</v>
      </c>
      <c r="C63" s="11">
        <v>13</v>
      </c>
      <c r="D63" s="11">
        <v>12</v>
      </c>
      <c r="E63" s="11">
        <v>11</v>
      </c>
      <c r="F63" s="11">
        <v>12</v>
      </c>
      <c r="G63" s="11">
        <v>12</v>
      </c>
      <c r="H63" s="11">
        <v>12</v>
      </c>
      <c r="I63" s="11">
        <v>13</v>
      </c>
      <c r="J63" s="11">
        <v>11</v>
      </c>
      <c r="K63" s="11">
        <v>12</v>
      </c>
      <c r="L63" s="11">
        <v>12</v>
      </c>
      <c r="M63" s="11">
        <v>12</v>
      </c>
    </row>
    <row r="65" ht="15">
      <c r="A65" s="11" t="s">
        <v>217</v>
      </c>
    </row>
    <row r="66" spans="1:13" ht="15">
      <c r="A66" s="11" t="s">
        <v>218</v>
      </c>
      <c r="B66" s="19">
        <v>3.979801393194955</v>
      </c>
      <c r="C66" s="19">
        <v>4.404335382294279</v>
      </c>
      <c r="D66" s="19">
        <v>4.167392395462695</v>
      </c>
      <c r="E66" s="19">
        <v>3.909973307349917</v>
      </c>
      <c r="F66" s="19">
        <v>4.367951110444274</v>
      </c>
      <c r="G66" s="19">
        <v>4.4902188393931075</v>
      </c>
      <c r="H66" s="19">
        <v>4.626144312976528</v>
      </c>
      <c r="I66" s="19">
        <v>5.171557467631835</v>
      </c>
      <c r="J66" s="19">
        <v>4.547114437648782</v>
      </c>
      <c r="K66" s="19">
        <v>5.143370494717778</v>
      </c>
      <c r="L66" s="19">
        <v>5.354601035894225</v>
      </c>
      <c r="M66" s="19">
        <v>5.58412181485635</v>
      </c>
    </row>
    <row r="67" spans="1:13" ht="15">
      <c r="A67" s="11" t="s">
        <v>219</v>
      </c>
      <c r="B67" s="19">
        <v>23.457754262101897</v>
      </c>
      <c r="C67" s="19">
        <v>26.447507074781303</v>
      </c>
      <c r="D67" s="19">
        <v>25.488712628743453</v>
      </c>
      <c r="E67" s="19">
        <v>24.34531701656805</v>
      </c>
      <c r="F67" s="19">
        <v>27.59359033591018</v>
      </c>
      <c r="G67" s="19">
        <v>28.69085446286075</v>
      </c>
      <c r="H67" s="19">
        <v>29.802523199012345</v>
      </c>
      <c r="I67" s="19">
        <v>33.45966688895091</v>
      </c>
      <c r="J67" s="19">
        <v>29.43006273294965</v>
      </c>
      <c r="K67" s="19">
        <v>33.19456208489888</v>
      </c>
      <c r="L67" s="19">
        <v>34.33592118176274</v>
      </c>
      <c r="M67" s="19">
        <v>35.4825875963236</v>
      </c>
    </row>
    <row r="68" spans="1:13" ht="15">
      <c r="A68" s="11" t="s">
        <v>220</v>
      </c>
      <c r="B68" s="19">
        <v>5.9753948872962965</v>
      </c>
      <c r="C68" s="19">
        <v>6.871673351277491</v>
      </c>
      <c r="D68" s="19">
        <v>6.738325455973327</v>
      </c>
      <c r="E68" s="19">
        <v>6.505853813561514</v>
      </c>
      <c r="F68" s="19">
        <v>7.430408305233581</v>
      </c>
      <c r="G68" s="19">
        <v>7.774838575370396</v>
      </c>
      <c r="H68" s="19">
        <v>8.10118131605837</v>
      </c>
      <c r="I68" s="19">
        <v>9.105727422974573</v>
      </c>
      <c r="J68" s="19">
        <v>8.00307637395154</v>
      </c>
      <c r="K68" s="19">
        <v>9.013789078544242</v>
      </c>
      <c r="L68" s="19">
        <v>9.306862211985397</v>
      </c>
      <c r="M68" s="19">
        <v>9.59786672864376</v>
      </c>
    </row>
    <row r="69" spans="1:13" ht="15">
      <c r="A69" s="11" t="s">
        <v>221</v>
      </c>
      <c r="B69" s="19">
        <v>0</v>
      </c>
      <c r="C69" s="19">
        <v>0.36716043086229455</v>
      </c>
      <c r="D69" s="19">
        <v>-9.094947017729283E-16</v>
      </c>
      <c r="E69" s="19">
        <v>-0.4040450947688969</v>
      </c>
      <c r="F69" s="19">
        <v>-9.094947017729283E-16</v>
      </c>
      <c r="G69" s="19">
        <v>0</v>
      </c>
      <c r="H69" s="19">
        <v>-9.094947017729283E-16</v>
      </c>
      <c r="I69" s="19">
        <v>0.47160771581917926</v>
      </c>
      <c r="J69" s="19">
        <v>-0.4895616817279415</v>
      </c>
      <c r="K69" s="19">
        <v>0</v>
      </c>
      <c r="L69" s="19">
        <v>9.094947017729283E-16</v>
      </c>
      <c r="M69" s="19">
        <v>-9.094947017729283E-16</v>
      </c>
    </row>
    <row r="70" spans="1:13" ht="15">
      <c r="A70" s="11" t="s">
        <v>222</v>
      </c>
      <c r="B70" s="19">
        <v>0.062</v>
      </c>
      <c r="C70" s="19">
        <v>0.155</v>
      </c>
      <c r="D70" s="19">
        <v>0.174</v>
      </c>
      <c r="E70" s="19">
        <v>0.195</v>
      </c>
      <c r="F70" s="19">
        <v>0.218</v>
      </c>
      <c r="G70" s="19">
        <v>0.246</v>
      </c>
      <c r="H70" s="19">
        <v>0.2552</v>
      </c>
      <c r="I70" s="19">
        <v>0.264728</v>
      </c>
      <c r="J70" s="19">
        <v>0.27459712</v>
      </c>
      <c r="K70" s="19">
        <v>0.2848210048</v>
      </c>
      <c r="L70" s="19">
        <v>0.295413844992</v>
      </c>
      <c r="M70" s="19">
        <v>0.30639039879168</v>
      </c>
    </row>
    <row r="71" spans="1:13" ht="15">
      <c r="A71" s="11" t="s">
        <v>223</v>
      </c>
      <c r="B71" s="86">
        <v>0.40095540651111783</v>
      </c>
      <c r="C71" s="86">
        <v>0.2982351580835307</v>
      </c>
      <c r="D71" s="86">
        <v>0.5029164572026921</v>
      </c>
      <c r="E71" s="86">
        <v>0.5004171620621922</v>
      </c>
      <c r="F71" s="86">
        <v>0.5838792462738205</v>
      </c>
      <c r="G71" s="86">
        <v>0.6103386781643637</v>
      </c>
      <c r="H71" s="86">
        <v>0.6329477324207086</v>
      </c>
      <c r="I71" s="86">
        <v>0.7110542766933599</v>
      </c>
      <c r="J71" s="86">
        <v>0.6247038031682496</v>
      </c>
      <c r="K71" s="86">
        <v>0.7042758248724135</v>
      </c>
      <c r="L71" s="86">
        <v>0.7289607664446355</v>
      </c>
      <c r="M71" s="86">
        <v>0.7539686420973556</v>
      </c>
    </row>
    <row r="72" spans="2:13" ht="15">
      <c r="B72" s="86" t="s">
        <v>51</v>
      </c>
      <c r="C72" s="86" t="s">
        <v>51</v>
      </c>
      <c r="D72" s="86" t="s">
        <v>51</v>
      </c>
      <c r="E72" s="86" t="s">
        <v>51</v>
      </c>
      <c r="F72" s="86" t="s">
        <v>51</v>
      </c>
      <c r="G72" s="86" t="s">
        <v>51</v>
      </c>
      <c r="H72" s="86" t="s">
        <v>51</v>
      </c>
      <c r="I72" s="86" t="s">
        <v>51</v>
      </c>
      <c r="J72" s="86" t="s">
        <v>51</v>
      </c>
      <c r="K72" s="86" t="s">
        <v>51</v>
      </c>
      <c r="L72" s="86" t="s">
        <v>51</v>
      </c>
      <c r="M72" s="86" t="s">
        <v>51</v>
      </c>
    </row>
    <row r="73" spans="1:13" ht="15">
      <c r="A73" s="11" t="s">
        <v>208</v>
      </c>
      <c r="B73" s="19">
        <v>33.875905949104265</v>
      </c>
      <c r="C73" s="19">
        <v>38.5439113972989</v>
      </c>
      <c r="D73" s="19">
        <v>37.07134693738217</v>
      </c>
      <c r="E73" s="19">
        <v>35.05251620477278</v>
      </c>
      <c r="F73" s="19">
        <v>40.19382899786186</v>
      </c>
      <c r="G73" s="19">
        <v>41.812250555788616</v>
      </c>
      <c r="H73" s="19">
        <v>43.41799656046795</v>
      </c>
      <c r="I73" s="19">
        <v>49.184341772069864</v>
      </c>
      <c r="J73" s="19">
        <v>42.38999278599028</v>
      </c>
      <c r="K73" s="19">
        <v>48.34081848783331</v>
      </c>
      <c r="L73" s="19">
        <v>50.021759041079</v>
      </c>
      <c r="M73" s="19">
        <v>51.72493518071274</v>
      </c>
    </row>
    <row r="75" spans="1:3" ht="15">
      <c r="A75" s="10" t="s">
        <v>13</v>
      </c>
      <c r="C75" s="1"/>
    </row>
    <row r="76" spans="1:3" ht="15">
      <c r="A76" s="11" t="s">
        <v>224</v>
      </c>
      <c r="C76" s="1"/>
    </row>
    <row r="77" ht="15">
      <c r="A77" s="11" t="s">
        <v>225</v>
      </c>
    </row>
  </sheetData>
  <printOptions/>
  <pageMargins left="0.5" right="0.21388888888888888" top="0.5" bottom="0.2" header="0" footer="0"/>
  <pageSetup orientation="landscape" scale="88"/>
  <rowBreaks count="1" manualBreakCount="1">
    <brk id="39" min="1" max="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N58"/>
  <sheetViews>
    <sheetView zoomScale="87" zoomScaleNormal="87" workbookViewId="0" topLeftCell="A1">
      <selection activeCell="K10" sqref="K10"/>
    </sheetView>
  </sheetViews>
  <sheetFormatPr defaultColWidth="9.6640625" defaultRowHeight="15"/>
  <cols>
    <col min="1" max="16384" width="9.6640625" style="22" customWidth="1"/>
  </cols>
  <sheetData>
    <row r="1" spans="1:14" ht="15.75">
      <c r="A1" s="67" t="s">
        <v>226</v>
      </c>
      <c r="B1" s="6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5.75">
      <c r="A2" s="67" t="s">
        <v>227</v>
      </c>
      <c r="B2" s="6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15.75">
      <c r="A3" s="88" t="s">
        <v>228</v>
      </c>
      <c r="B3" s="88"/>
      <c r="C3" s="87"/>
      <c r="D3" s="87"/>
      <c r="E3" s="87"/>
      <c r="F3" s="89"/>
      <c r="G3" s="89"/>
      <c r="H3" s="89"/>
      <c r="I3" s="89"/>
      <c r="J3" s="87"/>
      <c r="K3" s="89"/>
      <c r="L3" s="87"/>
      <c r="M3" s="87"/>
      <c r="N3" s="90">
        <v>38362</v>
      </c>
    </row>
    <row r="4" spans="1:14" ht="1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14" ht="15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</row>
    <row r="6" spans="1:14" ht="15.75">
      <c r="A6" s="87"/>
      <c r="B6" s="87"/>
      <c r="C6" s="67">
        <v>2004</v>
      </c>
      <c r="D6" s="67">
        <v>2005</v>
      </c>
      <c r="E6" s="67">
        <v>2006</v>
      </c>
      <c r="F6" s="67">
        <v>2007</v>
      </c>
      <c r="G6" s="67">
        <v>2008</v>
      </c>
      <c r="H6" s="67">
        <v>2009</v>
      </c>
      <c r="I6" s="67">
        <v>2010</v>
      </c>
      <c r="J6" s="67">
        <v>2011</v>
      </c>
      <c r="K6" s="67">
        <v>2012</v>
      </c>
      <c r="L6" s="67">
        <v>2013</v>
      </c>
      <c r="M6" s="67">
        <v>2014</v>
      </c>
      <c r="N6" s="67">
        <v>2015</v>
      </c>
    </row>
    <row r="7" spans="1:14" ht="15.75">
      <c r="A7" s="67" t="s">
        <v>229</v>
      </c>
      <c r="B7" s="67"/>
      <c r="C7" s="92" t="s">
        <v>265</v>
      </c>
      <c r="D7" s="93" t="s">
        <v>266</v>
      </c>
      <c r="E7" s="93" t="s">
        <v>267</v>
      </c>
      <c r="F7" s="93" t="s">
        <v>267</v>
      </c>
      <c r="G7" s="93" t="s">
        <v>267</v>
      </c>
      <c r="H7" s="67" t="s">
        <v>268</v>
      </c>
      <c r="I7" s="67"/>
      <c r="J7" s="67"/>
      <c r="K7" s="93" t="s">
        <v>267</v>
      </c>
      <c r="L7" s="93" t="s">
        <v>267</v>
      </c>
      <c r="M7" s="93" t="s">
        <v>267</v>
      </c>
      <c r="N7" s="93" t="s">
        <v>267</v>
      </c>
    </row>
    <row r="8" spans="1:14" ht="15.75">
      <c r="A8" s="67"/>
      <c r="B8" s="6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</row>
    <row r="9" spans="1:14" ht="15.75">
      <c r="A9" s="94"/>
      <c r="B9" s="94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</row>
    <row r="10" spans="1:14" ht="15.75">
      <c r="A10" s="67" t="s">
        <v>230</v>
      </c>
      <c r="B10" s="67"/>
      <c r="C10" s="64">
        <v>2840.697</v>
      </c>
      <c r="D10" s="64">
        <v>8226.08336520696</v>
      </c>
      <c r="E10" s="64">
        <v>8545.47021431868</v>
      </c>
      <c r="F10" s="64">
        <v>7156.18794426319</v>
      </c>
      <c r="G10" s="64">
        <v>5385.33134029607</v>
      </c>
      <c r="H10" s="64">
        <v>5523.28632927787</v>
      </c>
      <c r="I10" s="64">
        <v>5368.246432129</v>
      </c>
      <c r="J10" s="64">
        <v>5172.87272312352</v>
      </c>
      <c r="K10" s="64">
        <v>4914.94113202859</v>
      </c>
      <c r="L10" s="64">
        <v>4835.29228007098</v>
      </c>
      <c r="M10" s="64">
        <v>4837.3148858618</v>
      </c>
      <c r="N10" s="64">
        <v>4831.59932143942</v>
      </c>
    </row>
    <row r="11" spans="1:14" ht="15.75">
      <c r="A11" s="67" t="s">
        <v>231</v>
      </c>
      <c r="B11" s="67"/>
      <c r="C11" s="64">
        <v>1172.8</v>
      </c>
      <c r="D11" s="64">
        <v>1578.13808998925</v>
      </c>
      <c r="E11" s="64">
        <v>2203.24760787867</v>
      </c>
      <c r="F11" s="64">
        <v>2121.71890722262</v>
      </c>
      <c r="G11" s="64">
        <v>2035.59779378018</v>
      </c>
      <c r="H11" s="64">
        <v>1986.78401106665</v>
      </c>
      <c r="I11" s="64">
        <v>1878.55810191799</v>
      </c>
      <c r="J11" s="64">
        <v>1758.28374942533</v>
      </c>
      <c r="K11" s="64">
        <v>1672.81081662178</v>
      </c>
      <c r="L11" s="64">
        <v>1602.48293729924</v>
      </c>
      <c r="M11" s="64">
        <v>1571.09026435462</v>
      </c>
      <c r="N11" s="64">
        <v>1546.26937380553</v>
      </c>
    </row>
    <row r="12" spans="1:14" ht="15.75">
      <c r="A12" s="67" t="s">
        <v>232</v>
      </c>
      <c r="B12" s="67"/>
      <c r="C12" s="64">
        <v>1130</v>
      </c>
      <c r="D12" s="64">
        <v>626</v>
      </c>
      <c r="E12" s="64">
        <v>897</v>
      </c>
      <c r="F12" s="64">
        <v>900</v>
      </c>
      <c r="G12" s="64">
        <v>871</v>
      </c>
      <c r="H12" s="64">
        <v>863</v>
      </c>
      <c r="I12" s="64">
        <v>880</v>
      </c>
      <c r="J12" s="64">
        <v>873</v>
      </c>
      <c r="K12" s="64">
        <v>847</v>
      </c>
      <c r="L12" s="64">
        <v>881</v>
      </c>
      <c r="M12" s="64">
        <v>917</v>
      </c>
      <c r="N12" s="64">
        <v>930</v>
      </c>
    </row>
    <row r="13" spans="1:14" ht="15.75">
      <c r="A13" s="67" t="s">
        <v>233</v>
      </c>
      <c r="B13" s="67"/>
      <c r="C13" s="64">
        <v>1372</v>
      </c>
      <c r="D13" s="64">
        <v>3251</v>
      </c>
      <c r="E13" s="64">
        <v>2458</v>
      </c>
      <c r="F13" s="64">
        <v>1846</v>
      </c>
      <c r="G13" s="64">
        <v>1872</v>
      </c>
      <c r="H13" s="64">
        <v>1809</v>
      </c>
      <c r="I13" s="64">
        <v>1647</v>
      </c>
      <c r="J13" s="64">
        <v>1558</v>
      </c>
      <c r="K13" s="64">
        <v>1533</v>
      </c>
      <c r="L13" s="64">
        <v>1526</v>
      </c>
      <c r="M13" s="64">
        <v>1526</v>
      </c>
      <c r="N13" s="64">
        <v>1512</v>
      </c>
    </row>
    <row r="14" spans="1:14" ht="15.75">
      <c r="A14" s="67" t="s">
        <v>234</v>
      </c>
      <c r="B14" s="67"/>
      <c r="C14" s="64">
        <v>595.341</v>
      </c>
      <c r="D14" s="64">
        <v>2052.26628448954</v>
      </c>
      <c r="E14" s="64">
        <v>2238.77981956198</v>
      </c>
      <c r="F14" s="64">
        <v>1984.14590855237</v>
      </c>
      <c r="G14" s="64">
        <v>1889.44213819255</v>
      </c>
      <c r="H14" s="64">
        <v>2047.78852390742</v>
      </c>
      <c r="I14" s="64">
        <v>2087.55279621744</v>
      </c>
      <c r="J14" s="64">
        <v>2171.29759036365</v>
      </c>
      <c r="K14" s="64">
        <v>2200.42450899267</v>
      </c>
      <c r="L14" s="64">
        <v>2237.58209917147</v>
      </c>
      <c r="M14" s="64">
        <v>2206.94758156374</v>
      </c>
      <c r="N14" s="64">
        <v>2053.04976673577</v>
      </c>
    </row>
    <row r="15" spans="1:14" ht="15.75">
      <c r="A15" s="67" t="s">
        <v>235</v>
      </c>
      <c r="B15" s="67"/>
      <c r="C15" s="64">
        <v>259</v>
      </c>
      <c r="D15" s="64">
        <v>271</v>
      </c>
      <c r="E15" s="64">
        <v>319</v>
      </c>
      <c r="F15" s="64">
        <v>371</v>
      </c>
      <c r="G15" s="64">
        <v>297</v>
      </c>
      <c r="H15" s="64">
        <v>294</v>
      </c>
      <c r="I15" s="64">
        <v>289</v>
      </c>
      <c r="J15" s="64">
        <v>286</v>
      </c>
      <c r="K15" s="64">
        <v>279</v>
      </c>
      <c r="L15" s="64">
        <v>275</v>
      </c>
      <c r="M15" s="64">
        <v>269</v>
      </c>
      <c r="N15" s="64">
        <v>262</v>
      </c>
    </row>
    <row r="16" spans="1:14" ht="15.75">
      <c r="A16" s="67" t="s">
        <v>236</v>
      </c>
      <c r="B16" s="67"/>
      <c r="C16" s="64">
        <v>18.5</v>
      </c>
      <c r="D16" s="64">
        <v>1464</v>
      </c>
      <c r="E16" s="64">
        <v>964</v>
      </c>
      <c r="F16" s="64">
        <v>964</v>
      </c>
      <c r="G16" s="64">
        <v>964</v>
      </c>
      <c r="H16" s="64">
        <v>964</v>
      </c>
      <c r="I16" s="64">
        <v>964</v>
      </c>
      <c r="J16" s="64">
        <v>964</v>
      </c>
      <c r="K16" s="64">
        <v>964</v>
      </c>
      <c r="L16" s="64">
        <v>964</v>
      </c>
      <c r="M16" s="64">
        <v>964</v>
      </c>
      <c r="N16" s="64">
        <v>0</v>
      </c>
    </row>
    <row r="17" spans="1:14" ht="15.75">
      <c r="A17" s="67" t="s">
        <v>237</v>
      </c>
      <c r="B17" s="67"/>
      <c r="C17" s="64">
        <v>61.3</v>
      </c>
      <c r="D17" s="64">
        <v>45</v>
      </c>
      <c r="E17" s="64">
        <v>110</v>
      </c>
      <c r="F17" s="64">
        <v>96</v>
      </c>
      <c r="G17" s="64">
        <v>107</v>
      </c>
      <c r="H17" s="64">
        <v>214</v>
      </c>
      <c r="I17" s="64">
        <v>232</v>
      </c>
      <c r="J17" s="64">
        <v>298</v>
      </c>
      <c r="K17" s="64">
        <v>308</v>
      </c>
      <c r="L17" s="64">
        <v>318</v>
      </c>
      <c r="M17" s="64">
        <v>329</v>
      </c>
      <c r="N17" s="64">
        <v>329</v>
      </c>
    </row>
    <row r="18" spans="1:14" ht="15.75">
      <c r="A18" s="67" t="s">
        <v>238</v>
      </c>
      <c r="B18" s="67"/>
      <c r="C18" s="64">
        <v>295</v>
      </c>
      <c r="D18" s="64">
        <v>756</v>
      </c>
      <c r="E18" s="64">
        <v>246</v>
      </c>
      <c r="F18" s="64">
        <v>207</v>
      </c>
      <c r="G18" s="64">
        <v>200</v>
      </c>
      <c r="H18" s="64">
        <v>203</v>
      </c>
      <c r="I18" s="64">
        <v>199</v>
      </c>
      <c r="J18" s="64">
        <v>186</v>
      </c>
      <c r="K18" s="64">
        <v>170</v>
      </c>
      <c r="L18" s="64">
        <v>158</v>
      </c>
      <c r="M18" s="64">
        <v>157</v>
      </c>
      <c r="N18" s="64">
        <v>150</v>
      </c>
    </row>
    <row r="19" spans="1:14" ht="15.75">
      <c r="A19" s="67" t="s">
        <v>239</v>
      </c>
      <c r="B19" s="67"/>
      <c r="C19" s="64">
        <v>276.462</v>
      </c>
      <c r="D19" s="64">
        <v>193</v>
      </c>
      <c r="E19" s="64">
        <v>182</v>
      </c>
      <c r="F19" s="64">
        <v>188</v>
      </c>
      <c r="G19" s="64">
        <v>183.339593596476</v>
      </c>
      <c r="H19" s="64">
        <v>183.018373222717</v>
      </c>
      <c r="I19" s="64">
        <v>179.737319226275</v>
      </c>
      <c r="J19" s="64">
        <v>181.737319226275</v>
      </c>
      <c r="K19" s="64">
        <v>181.737319226275</v>
      </c>
      <c r="L19" s="64">
        <v>182.737319226275</v>
      </c>
      <c r="M19" s="64">
        <v>181.737319226275</v>
      </c>
      <c r="N19" s="64">
        <v>180.737319226275</v>
      </c>
    </row>
    <row r="20" spans="1:14" ht="15.75">
      <c r="A20" s="67" t="s">
        <v>240</v>
      </c>
      <c r="B20" s="67"/>
      <c r="C20" s="65">
        <v>8021.1</v>
      </c>
      <c r="D20" s="65">
        <v>18462.4877396858</v>
      </c>
      <c r="E20" s="65">
        <v>18163.4976417593</v>
      </c>
      <c r="F20" s="65">
        <v>15834.0527600382</v>
      </c>
      <c r="G20" s="65">
        <v>13804.7108658653</v>
      </c>
      <c r="H20" s="65">
        <v>14087.8772374747</v>
      </c>
      <c r="I20" s="65">
        <v>13725.0946494907</v>
      </c>
      <c r="J20" s="65">
        <v>13449.1913821388</v>
      </c>
      <c r="K20" s="65">
        <v>13070.9137768693</v>
      </c>
      <c r="L20" s="65">
        <v>12980.094635768</v>
      </c>
      <c r="M20" s="65">
        <v>12959.0900510064</v>
      </c>
      <c r="N20" s="65">
        <v>11794.655781207</v>
      </c>
    </row>
    <row r="21" spans="1:14" ht="15.75">
      <c r="A21" s="67"/>
      <c r="B21" s="67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</row>
    <row r="22" spans="1:14" ht="15.75">
      <c r="A22" s="67" t="s">
        <v>241</v>
      </c>
      <c r="B22" s="67"/>
      <c r="C22" s="65">
        <v>934</v>
      </c>
      <c r="D22" s="65">
        <v>2630</v>
      </c>
      <c r="E22" s="65">
        <v>261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</row>
    <row r="23" spans="1:14" ht="15.75">
      <c r="A23" s="67" t="s">
        <v>242</v>
      </c>
      <c r="B23" s="67"/>
      <c r="C23" s="65">
        <v>13</v>
      </c>
      <c r="D23" s="65">
        <v>210</v>
      </c>
      <c r="E23" s="65">
        <v>257</v>
      </c>
      <c r="F23" s="65">
        <v>305</v>
      </c>
      <c r="G23" s="65">
        <v>317</v>
      </c>
      <c r="H23" s="65">
        <v>317</v>
      </c>
      <c r="I23" s="65">
        <v>317</v>
      </c>
      <c r="J23" s="65">
        <v>317</v>
      </c>
      <c r="K23" s="65">
        <v>317</v>
      </c>
      <c r="L23" s="65">
        <v>317</v>
      </c>
      <c r="M23" s="65">
        <v>317</v>
      </c>
      <c r="N23" s="65">
        <v>317</v>
      </c>
    </row>
    <row r="24" spans="1:14" ht="15.75">
      <c r="A24" s="67" t="s">
        <v>243</v>
      </c>
      <c r="B24" s="67"/>
      <c r="C24" s="65">
        <v>-280</v>
      </c>
      <c r="D24" s="65">
        <v>439</v>
      </c>
      <c r="E24" s="65">
        <v>433</v>
      </c>
      <c r="F24" s="65">
        <v>433</v>
      </c>
      <c r="G24" s="65">
        <v>434</v>
      </c>
      <c r="H24" s="65">
        <v>435</v>
      </c>
      <c r="I24" s="65">
        <v>435</v>
      </c>
      <c r="J24" s="65">
        <v>435</v>
      </c>
      <c r="K24" s="65">
        <v>435</v>
      </c>
      <c r="L24" s="65">
        <v>435</v>
      </c>
      <c r="M24" s="65">
        <v>435</v>
      </c>
      <c r="N24" s="65">
        <v>435</v>
      </c>
    </row>
    <row r="25" spans="1:14" ht="15.75">
      <c r="A25" s="67" t="s">
        <v>244</v>
      </c>
      <c r="B25" s="67"/>
      <c r="C25" s="65">
        <v>87.9</v>
      </c>
      <c r="D25" s="65">
        <v>305.405974142929</v>
      </c>
      <c r="E25" s="65">
        <v>265.935331357801</v>
      </c>
      <c r="F25" s="65">
        <v>207.512176310628</v>
      </c>
      <c r="G25" s="65">
        <v>161.117129357813</v>
      </c>
      <c r="H25" s="65">
        <v>167.654225694651</v>
      </c>
      <c r="I25" s="65">
        <v>159.307958779845</v>
      </c>
      <c r="J25" s="65">
        <v>152.96045923533</v>
      </c>
      <c r="K25" s="65">
        <v>144.2577100791</v>
      </c>
      <c r="L25" s="65">
        <v>142.168302214137</v>
      </c>
      <c r="M25" s="65">
        <v>141.685065485967</v>
      </c>
      <c r="N25" s="65">
        <v>130</v>
      </c>
    </row>
    <row r="26" spans="1:14" ht="15.75">
      <c r="A26" s="67" t="s">
        <v>240</v>
      </c>
      <c r="B26" s="67"/>
      <c r="C26" s="65">
        <v>754.9</v>
      </c>
      <c r="D26" s="65">
        <v>3584.40597414293</v>
      </c>
      <c r="E26" s="65">
        <v>1216.9353313578</v>
      </c>
      <c r="F26" s="65">
        <v>945.512176310628</v>
      </c>
      <c r="G26" s="65">
        <v>912.117129357813</v>
      </c>
      <c r="H26" s="65">
        <v>919.654225694651</v>
      </c>
      <c r="I26" s="65">
        <v>911.307958779845</v>
      </c>
      <c r="J26" s="65">
        <v>904.96045923533</v>
      </c>
      <c r="K26" s="65">
        <v>896.2577100791</v>
      </c>
      <c r="L26" s="65">
        <v>894.168302214137</v>
      </c>
      <c r="M26" s="65">
        <v>893.685065485967</v>
      </c>
      <c r="N26" s="65">
        <v>882</v>
      </c>
    </row>
    <row r="27" spans="1:14" ht="15.75">
      <c r="A27" s="67"/>
      <c r="B27" s="67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</row>
    <row r="28" spans="1:14" ht="15.75">
      <c r="A28" s="67" t="s">
        <v>187</v>
      </c>
      <c r="B28" s="67"/>
      <c r="C28" s="65">
        <v>8776</v>
      </c>
      <c r="D28" s="65">
        <v>22046.8937138287</v>
      </c>
      <c r="E28" s="65">
        <v>19380.4329731171</v>
      </c>
      <c r="F28" s="65">
        <v>16779.5649363488</v>
      </c>
      <c r="G28" s="65">
        <v>14716.8279952231</v>
      </c>
      <c r="H28" s="65">
        <v>15007.5314631693</v>
      </c>
      <c r="I28" s="65">
        <v>14636.4026082705</v>
      </c>
      <c r="J28" s="65">
        <v>14354.1518413741</v>
      </c>
      <c r="K28" s="65">
        <v>13967.1714869484</v>
      </c>
      <c r="L28" s="65">
        <v>13874.2629379821</v>
      </c>
      <c r="M28" s="65">
        <v>13852.7751164924</v>
      </c>
      <c r="N28" s="65">
        <v>12676.655781207</v>
      </c>
    </row>
    <row r="29" spans="1:14" ht="15.75">
      <c r="A29" s="67"/>
      <c r="B29" s="67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</row>
    <row r="30" spans="1:14" ht="15.75">
      <c r="A30" s="96" t="s">
        <v>245</v>
      </c>
      <c r="B30" s="96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</row>
    <row r="31" spans="1:14" ht="15.75">
      <c r="A31" s="67"/>
      <c r="B31" s="67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</row>
    <row r="32" spans="1:14" ht="15.75">
      <c r="A32" s="88" t="s">
        <v>246</v>
      </c>
      <c r="B32" s="88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</row>
    <row r="33" spans="1:14" ht="15.75">
      <c r="A33" s="67" t="s">
        <v>247</v>
      </c>
      <c r="B33" s="67"/>
      <c r="C33" s="64"/>
      <c r="D33" s="65">
        <v>2630</v>
      </c>
      <c r="E33" s="65">
        <v>261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</row>
    <row r="34" spans="1:14" ht="15.75">
      <c r="A34" s="67" t="s">
        <v>248</v>
      </c>
      <c r="B34" s="67"/>
      <c r="C34" s="64">
        <v>804</v>
      </c>
      <c r="D34" s="65">
        <v>0</v>
      </c>
      <c r="E34" s="65">
        <v>0</v>
      </c>
      <c r="F34" s="65">
        <v>0</v>
      </c>
      <c r="G34" s="65">
        <v>0</v>
      </c>
      <c r="H34" s="65">
        <v>0</v>
      </c>
      <c r="I34" s="65">
        <v>0</v>
      </c>
      <c r="J34" s="65">
        <v>0</v>
      </c>
      <c r="K34" s="65">
        <v>0</v>
      </c>
      <c r="L34" s="65">
        <v>0</v>
      </c>
      <c r="M34" s="65">
        <v>0</v>
      </c>
      <c r="N34" s="65">
        <v>0</v>
      </c>
    </row>
    <row r="35" spans="1:14" ht="15.75">
      <c r="A35" s="67" t="s">
        <v>249</v>
      </c>
      <c r="B35" s="67"/>
      <c r="C35" s="64">
        <v>130</v>
      </c>
      <c r="D35" s="65">
        <v>0</v>
      </c>
      <c r="E35" s="65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</row>
    <row r="36" spans="1:14" ht="15.75">
      <c r="A36" s="67" t="s">
        <v>250</v>
      </c>
      <c r="B36" s="67"/>
      <c r="C36" s="77">
        <v>934</v>
      </c>
      <c r="D36" s="77">
        <v>2630</v>
      </c>
      <c r="E36" s="77">
        <v>261</v>
      </c>
      <c r="F36" s="77">
        <v>0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</row>
    <row r="37" spans="1:14" ht="15.75">
      <c r="A37" s="67"/>
      <c r="B37" s="67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</row>
    <row r="38" spans="1:14" ht="15.75">
      <c r="A38" s="88" t="s">
        <v>251</v>
      </c>
      <c r="B38" s="88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</row>
    <row r="39" spans="1:14" ht="15.75">
      <c r="A39" s="67" t="s">
        <v>252</v>
      </c>
      <c r="B39" s="67"/>
      <c r="C39" s="64">
        <v>-29</v>
      </c>
      <c r="D39" s="64">
        <v>-20</v>
      </c>
      <c r="E39" s="64">
        <v>-20</v>
      </c>
      <c r="F39" s="64">
        <v>-20</v>
      </c>
      <c r="G39" s="64">
        <v>-20</v>
      </c>
      <c r="H39" s="64">
        <v>-20</v>
      </c>
      <c r="I39" s="64">
        <v>-20</v>
      </c>
      <c r="J39" s="64">
        <v>-20</v>
      </c>
      <c r="K39" s="64">
        <v>-20</v>
      </c>
      <c r="L39" s="64">
        <v>-20</v>
      </c>
      <c r="M39" s="64">
        <v>-20</v>
      </c>
      <c r="N39" s="64">
        <v>-20</v>
      </c>
    </row>
    <row r="40" spans="1:14" ht="15.75">
      <c r="A40" s="67" t="s">
        <v>253</v>
      </c>
      <c r="B40" s="67"/>
      <c r="C40" s="64">
        <v>0</v>
      </c>
      <c r="D40" s="64">
        <v>0</v>
      </c>
      <c r="E40" s="64">
        <v>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  <c r="N40" s="64">
        <v>0</v>
      </c>
    </row>
    <row r="41" spans="1:14" ht="15.75">
      <c r="A41" s="67" t="s">
        <v>254</v>
      </c>
      <c r="B41" s="67"/>
      <c r="C41" s="64">
        <v>124</v>
      </c>
      <c r="D41" s="64">
        <v>123</v>
      </c>
      <c r="E41" s="64">
        <v>140</v>
      </c>
      <c r="F41" s="64">
        <v>188</v>
      </c>
      <c r="G41" s="64">
        <v>200</v>
      </c>
      <c r="H41" s="64">
        <v>200</v>
      </c>
      <c r="I41" s="64">
        <v>200</v>
      </c>
      <c r="J41" s="64">
        <v>200</v>
      </c>
      <c r="K41" s="64">
        <v>200</v>
      </c>
      <c r="L41" s="64">
        <v>200</v>
      </c>
      <c r="M41" s="64">
        <v>200</v>
      </c>
      <c r="N41" s="64">
        <v>200</v>
      </c>
    </row>
    <row r="42" spans="1:14" ht="15.75">
      <c r="A42" s="67" t="s">
        <v>255</v>
      </c>
      <c r="B42" s="67"/>
      <c r="C42" s="64">
        <v>-121</v>
      </c>
      <c r="D42" s="64">
        <v>70</v>
      </c>
      <c r="E42" s="64">
        <v>100</v>
      </c>
      <c r="F42" s="64">
        <v>100</v>
      </c>
      <c r="G42" s="64">
        <v>100</v>
      </c>
      <c r="H42" s="64">
        <v>100</v>
      </c>
      <c r="I42" s="64">
        <v>100</v>
      </c>
      <c r="J42" s="64">
        <v>100</v>
      </c>
      <c r="K42" s="64">
        <v>100</v>
      </c>
      <c r="L42" s="64">
        <v>100</v>
      </c>
      <c r="M42" s="64">
        <v>100</v>
      </c>
      <c r="N42" s="64">
        <v>100</v>
      </c>
    </row>
    <row r="43" spans="1:14" ht="15.75">
      <c r="A43" s="67" t="s">
        <v>256</v>
      </c>
      <c r="B43" s="67"/>
      <c r="C43" s="64">
        <v>37</v>
      </c>
      <c r="D43" s="64">
        <v>35</v>
      </c>
      <c r="E43" s="64">
        <v>35</v>
      </c>
      <c r="F43" s="64">
        <v>35</v>
      </c>
      <c r="G43" s="64">
        <v>35</v>
      </c>
      <c r="H43" s="64">
        <v>35</v>
      </c>
      <c r="I43" s="64">
        <v>35</v>
      </c>
      <c r="J43" s="64">
        <v>35</v>
      </c>
      <c r="K43" s="64">
        <v>35</v>
      </c>
      <c r="L43" s="64">
        <v>35</v>
      </c>
      <c r="M43" s="64">
        <v>35</v>
      </c>
      <c r="N43" s="64">
        <v>35</v>
      </c>
    </row>
    <row r="44" spans="1:14" ht="15.75">
      <c r="A44" s="67" t="s">
        <v>257</v>
      </c>
      <c r="B44" s="67"/>
      <c r="C44" s="64">
        <v>2</v>
      </c>
      <c r="D44" s="64">
        <v>2</v>
      </c>
      <c r="E44" s="64">
        <v>2</v>
      </c>
      <c r="F44" s="64">
        <v>2</v>
      </c>
      <c r="G44" s="64">
        <v>2</v>
      </c>
      <c r="H44" s="64">
        <v>2</v>
      </c>
      <c r="I44" s="64">
        <v>2</v>
      </c>
      <c r="J44" s="64">
        <v>2</v>
      </c>
      <c r="K44" s="64">
        <v>2</v>
      </c>
      <c r="L44" s="64">
        <v>2</v>
      </c>
      <c r="M44" s="64">
        <v>2</v>
      </c>
      <c r="N44" s="64">
        <v>2</v>
      </c>
    </row>
    <row r="45" spans="1:14" ht="15.75">
      <c r="A45" s="67" t="s">
        <v>250</v>
      </c>
      <c r="B45" s="67"/>
      <c r="C45" s="77">
        <v>13</v>
      </c>
      <c r="D45" s="77">
        <v>210</v>
      </c>
      <c r="E45" s="77">
        <v>257</v>
      </c>
      <c r="F45" s="77">
        <v>305</v>
      </c>
      <c r="G45" s="77">
        <v>317</v>
      </c>
      <c r="H45" s="77">
        <v>317</v>
      </c>
      <c r="I45" s="77">
        <v>317</v>
      </c>
      <c r="J45" s="77">
        <v>317</v>
      </c>
      <c r="K45" s="77">
        <v>317</v>
      </c>
      <c r="L45" s="77">
        <v>317</v>
      </c>
      <c r="M45" s="77">
        <v>317</v>
      </c>
      <c r="N45" s="77">
        <v>317</v>
      </c>
    </row>
    <row r="46" spans="1:14" ht="15.75">
      <c r="A46" s="67"/>
      <c r="B46" s="67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</row>
    <row r="47" spans="1:14" ht="15.75">
      <c r="A47" s="88" t="s">
        <v>258</v>
      </c>
      <c r="B47" s="88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</row>
    <row r="48" spans="1:14" ht="15.75">
      <c r="A48" s="67" t="s">
        <v>259</v>
      </c>
      <c r="B48" s="67"/>
      <c r="C48" s="64">
        <v>6</v>
      </c>
      <c r="D48" s="64">
        <v>6</v>
      </c>
      <c r="E48" s="64">
        <v>6</v>
      </c>
      <c r="F48" s="64">
        <v>6</v>
      </c>
      <c r="G48" s="64">
        <v>6</v>
      </c>
      <c r="H48" s="64">
        <v>6</v>
      </c>
      <c r="I48" s="64">
        <v>6</v>
      </c>
      <c r="J48" s="64">
        <v>6</v>
      </c>
      <c r="K48" s="64">
        <v>6</v>
      </c>
      <c r="L48" s="64">
        <v>6</v>
      </c>
      <c r="M48" s="64">
        <v>6</v>
      </c>
      <c r="N48" s="64">
        <v>6</v>
      </c>
    </row>
    <row r="49" spans="1:14" ht="15.75">
      <c r="A49" s="67" t="s">
        <v>260</v>
      </c>
      <c r="B49" s="67"/>
      <c r="C49" s="64">
        <v>-599</v>
      </c>
      <c r="D49" s="64">
        <v>0</v>
      </c>
      <c r="E49" s="64">
        <v>0</v>
      </c>
      <c r="F49" s="64">
        <v>0</v>
      </c>
      <c r="G49" s="64">
        <v>0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4">
        <v>0</v>
      </c>
      <c r="N49" s="64">
        <v>0</v>
      </c>
    </row>
    <row r="50" spans="1:14" ht="15.75">
      <c r="A50" s="67" t="s">
        <v>261</v>
      </c>
      <c r="B50" s="67"/>
      <c r="C50" s="64">
        <v>313</v>
      </c>
      <c r="D50" s="64">
        <v>433</v>
      </c>
      <c r="E50" s="64">
        <v>427</v>
      </c>
      <c r="F50" s="64">
        <v>427</v>
      </c>
      <c r="G50" s="64">
        <v>428</v>
      </c>
      <c r="H50" s="64">
        <v>429</v>
      </c>
      <c r="I50" s="64">
        <v>429</v>
      </c>
      <c r="J50" s="64">
        <v>429</v>
      </c>
      <c r="K50" s="64">
        <v>429</v>
      </c>
      <c r="L50" s="64">
        <v>429</v>
      </c>
      <c r="M50" s="64">
        <v>429</v>
      </c>
      <c r="N50" s="64">
        <v>429</v>
      </c>
    </row>
    <row r="51" spans="1:14" ht="15.75">
      <c r="A51" s="67" t="s">
        <v>250</v>
      </c>
      <c r="B51" s="67"/>
      <c r="C51" s="77">
        <v>-280</v>
      </c>
      <c r="D51" s="77">
        <v>439</v>
      </c>
      <c r="E51" s="77">
        <v>433</v>
      </c>
      <c r="F51" s="77">
        <v>433</v>
      </c>
      <c r="G51" s="77">
        <v>434</v>
      </c>
      <c r="H51" s="77">
        <v>435</v>
      </c>
      <c r="I51" s="77">
        <v>435</v>
      </c>
      <c r="J51" s="77">
        <v>435</v>
      </c>
      <c r="K51" s="77">
        <v>435</v>
      </c>
      <c r="L51" s="77">
        <v>435</v>
      </c>
      <c r="M51" s="77">
        <v>435</v>
      </c>
      <c r="N51" s="77">
        <v>435</v>
      </c>
    </row>
    <row r="52" spans="1:14" ht="15.75">
      <c r="A52" s="67"/>
      <c r="B52" s="67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</row>
    <row r="53" spans="1:14" ht="15.75">
      <c r="A53" s="88" t="s">
        <v>262</v>
      </c>
      <c r="B53" s="88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</row>
    <row r="54" spans="1:14" ht="15.75">
      <c r="A54" s="67" t="s">
        <v>263</v>
      </c>
      <c r="B54" s="67"/>
      <c r="C54" s="64">
        <v>129</v>
      </c>
      <c r="D54" s="64">
        <v>580.271350871566</v>
      </c>
      <c r="E54" s="64">
        <v>505.277129579822</v>
      </c>
      <c r="F54" s="64">
        <v>394.273134990194</v>
      </c>
      <c r="G54" s="64">
        <v>306.122545779845</v>
      </c>
      <c r="H54" s="64">
        <v>318.543028819837</v>
      </c>
      <c r="I54" s="64">
        <v>302.685121681706</v>
      </c>
      <c r="J54" s="64">
        <v>290.624872547128</v>
      </c>
      <c r="K54" s="64">
        <v>274.08964915029</v>
      </c>
      <c r="L54" s="64">
        <v>270.11977420686</v>
      </c>
      <c r="M54" s="64">
        <v>269.201624423337</v>
      </c>
      <c r="N54" s="64">
        <v>247</v>
      </c>
    </row>
    <row r="55" spans="1:14" ht="15.75">
      <c r="A55" s="67" t="s">
        <v>264</v>
      </c>
      <c r="B55" s="67"/>
      <c r="C55" s="64">
        <v>-41.1</v>
      </c>
      <c r="D55" s="64">
        <v>-274.865376728637</v>
      </c>
      <c r="E55" s="64">
        <v>-239.341798222021</v>
      </c>
      <c r="F55" s="64">
        <v>-186.760958679566</v>
      </c>
      <c r="G55" s="64">
        <v>-145.005416422032</v>
      </c>
      <c r="H55" s="64">
        <v>-150.888803125186</v>
      </c>
      <c r="I55" s="64">
        <v>-143.377162901861</v>
      </c>
      <c r="J55" s="64">
        <v>-137.664413311797</v>
      </c>
      <c r="K55" s="64">
        <v>-129.83193907119</v>
      </c>
      <c r="L55" s="64">
        <v>-127.951471992723</v>
      </c>
      <c r="M55" s="64">
        <v>-127.51655893737</v>
      </c>
      <c r="N55" s="64">
        <v>-117</v>
      </c>
    </row>
    <row r="56" spans="1:14" ht="15.75">
      <c r="A56" s="67" t="s">
        <v>250</v>
      </c>
      <c r="B56" s="67"/>
      <c r="C56" s="77">
        <v>87.9</v>
      </c>
      <c r="D56" s="77">
        <v>305.405974142929</v>
      </c>
      <c r="E56" s="77">
        <v>265.935331357801</v>
      </c>
      <c r="F56" s="77">
        <v>207.512176310628</v>
      </c>
      <c r="G56" s="77">
        <v>161.117129357813</v>
      </c>
      <c r="H56" s="77">
        <v>167.654225694651</v>
      </c>
      <c r="I56" s="77">
        <v>159.307958779845</v>
      </c>
      <c r="J56" s="77">
        <v>152.96045923533</v>
      </c>
      <c r="K56" s="77">
        <v>144.2577100791</v>
      </c>
      <c r="L56" s="77">
        <v>142.168302214137</v>
      </c>
      <c r="M56" s="77">
        <v>141.685065485967</v>
      </c>
      <c r="N56" s="77">
        <v>130</v>
      </c>
    </row>
    <row r="57" spans="1:14" ht="15">
      <c r="A57" s="87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</row>
    <row r="58" spans="1:14" ht="15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</row>
  </sheetData>
  <printOptions/>
  <pageMargins left="0.5" right="0.21388888888888888" top="0.5" bottom="0.2" header="0" footer="0"/>
  <pageSetup orientation="landscape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zoomScale="87" zoomScaleNormal="87" workbookViewId="0" topLeftCell="A1">
      <selection activeCell="A23" sqref="A23"/>
    </sheetView>
  </sheetViews>
  <sheetFormatPr defaultColWidth="8.6640625" defaultRowHeight="15"/>
  <cols>
    <col min="1" max="1" width="24.6640625" style="1" customWidth="1"/>
    <col min="2" max="16384" width="8.6640625" style="1" customWidth="1"/>
  </cols>
  <sheetData>
    <row r="1" ht="15.75">
      <c r="A1" s="2" t="s">
        <v>19</v>
      </c>
    </row>
    <row r="2" ht="15">
      <c r="A2" s="3" t="s">
        <v>20</v>
      </c>
    </row>
    <row r="3" ht="15">
      <c r="A3" s="3" t="s">
        <v>21</v>
      </c>
    </row>
    <row r="4" spans="1:13" ht="15">
      <c r="A4" s="4" t="s">
        <v>2</v>
      </c>
      <c r="B4" s="4" t="s">
        <v>2</v>
      </c>
      <c r="C4" s="4" t="s">
        <v>2</v>
      </c>
      <c r="D4" s="4" t="s">
        <v>2</v>
      </c>
      <c r="E4" s="4" t="s">
        <v>2</v>
      </c>
      <c r="F4" s="4" t="s">
        <v>2</v>
      </c>
      <c r="G4" s="4" t="s">
        <v>2</v>
      </c>
      <c r="H4" s="4" t="s">
        <v>2</v>
      </c>
      <c r="I4" s="4" t="s">
        <v>2</v>
      </c>
      <c r="J4" s="4" t="s">
        <v>2</v>
      </c>
      <c r="K4" s="4" t="s">
        <v>2</v>
      </c>
      <c r="L4" s="4" t="s">
        <v>2</v>
      </c>
      <c r="M4" s="4"/>
    </row>
    <row r="5" spans="1:12" ht="15">
      <c r="A5" s="7"/>
      <c r="B5" s="1">
        <v>2005</v>
      </c>
      <c r="C5" s="1">
        <v>2006</v>
      </c>
      <c r="D5" s="1">
        <v>2007</v>
      </c>
      <c r="E5" s="1">
        <v>2008</v>
      </c>
      <c r="F5" s="1">
        <v>2009</v>
      </c>
      <c r="G5" s="1">
        <v>2010</v>
      </c>
      <c r="H5" s="1">
        <v>2011</v>
      </c>
      <c r="I5" s="1">
        <v>2012</v>
      </c>
      <c r="J5" s="1">
        <v>2013</v>
      </c>
      <c r="K5" s="1">
        <v>2014</v>
      </c>
      <c r="L5" s="1">
        <v>2015</v>
      </c>
    </row>
    <row r="6" spans="1:13" ht="15">
      <c r="A6" s="4" t="s">
        <v>2</v>
      </c>
      <c r="B6" s="4" t="s">
        <v>2</v>
      </c>
      <c r="C6" s="4" t="s">
        <v>2</v>
      </c>
      <c r="D6" s="4" t="s">
        <v>2</v>
      </c>
      <c r="E6" s="4" t="s">
        <v>2</v>
      </c>
      <c r="F6" s="4" t="s">
        <v>2</v>
      </c>
      <c r="G6" s="4" t="s">
        <v>2</v>
      </c>
      <c r="H6" s="4" t="s">
        <v>2</v>
      </c>
      <c r="I6" s="4" t="s">
        <v>2</v>
      </c>
      <c r="J6" s="4" t="s">
        <v>2</v>
      </c>
      <c r="K6" s="4" t="s">
        <v>2</v>
      </c>
      <c r="L6" s="4" t="s">
        <v>2</v>
      </c>
      <c r="M6" s="4"/>
    </row>
    <row r="8" spans="1:5" ht="15.75">
      <c r="A8" s="8" t="s">
        <v>22</v>
      </c>
      <c r="B8" s="5"/>
      <c r="C8" s="5"/>
      <c r="D8" s="5"/>
      <c r="E8" s="5"/>
    </row>
    <row r="9" spans="1:13" ht="15">
      <c r="A9" s="1" t="s">
        <v>23</v>
      </c>
      <c r="B9" s="5">
        <v>-30.512999999999465</v>
      </c>
      <c r="C9" s="5">
        <v>463.8083</v>
      </c>
      <c r="D9" s="5">
        <v>709.828</v>
      </c>
      <c r="E9" s="5">
        <v>775.0482999999995</v>
      </c>
      <c r="F9" s="5">
        <v>1039.9084</v>
      </c>
      <c r="G9" s="5">
        <v>1341.76</v>
      </c>
      <c r="H9" s="5">
        <v>1635.0712</v>
      </c>
      <c r="I9" s="5">
        <v>1903.6551</v>
      </c>
      <c r="J9" s="5">
        <v>2182.3548</v>
      </c>
      <c r="K9" s="5">
        <v>2476.8036</v>
      </c>
      <c r="L9" s="5">
        <v>2788.461</v>
      </c>
      <c r="M9" s="5"/>
    </row>
    <row r="10" spans="2:13" ht="1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ht="15">
      <c r="M11" s="5"/>
    </row>
    <row r="12" ht="15.75">
      <c r="A12" s="8" t="s">
        <v>24</v>
      </c>
    </row>
    <row r="13" spans="1:12" ht="15">
      <c r="A13" s="1" t="s">
        <v>25</v>
      </c>
      <c r="B13" s="5">
        <v>3692.07</v>
      </c>
      <c r="C13" s="5">
        <v>4155.083</v>
      </c>
      <c r="D13" s="5">
        <v>4531.68</v>
      </c>
      <c r="E13" s="5">
        <v>4923.083</v>
      </c>
      <c r="F13" s="5">
        <v>5267.284</v>
      </c>
      <c r="G13" s="5">
        <v>5634.8</v>
      </c>
      <c r="H13" s="5">
        <v>5970.312</v>
      </c>
      <c r="I13" s="5">
        <v>6282.551</v>
      </c>
      <c r="J13" s="5">
        <v>6585.348</v>
      </c>
      <c r="K13" s="5">
        <v>6884.036</v>
      </c>
      <c r="L13" s="5">
        <v>7185.91</v>
      </c>
    </row>
    <row r="15" spans="1:13" ht="15">
      <c r="A15" s="1" t="s">
        <v>26</v>
      </c>
      <c r="B15" s="5">
        <v>-3722.583</v>
      </c>
      <c r="C15" s="5">
        <v>-3691.2747</v>
      </c>
      <c r="D15" s="5">
        <v>-3821.852</v>
      </c>
      <c r="E15" s="5">
        <v>-4148.0347</v>
      </c>
      <c r="F15" s="5">
        <v>-4227.3756</v>
      </c>
      <c r="G15" s="5">
        <v>-4293.04</v>
      </c>
      <c r="H15" s="5">
        <v>-4335.2408</v>
      </c>
      <c r="I15" s="5">
        <v>-4378.8959</v>
      </c>
      <c r="J15" s="5">
        <v>-4402.9932</v>
      </c>
      <c r="K15" s="5">
        <v>-4407.2324</v>
      </c>
      <c r="L15" s="5">
        <v>-4397.449</v>
      </c>
      <c r="M15" s="5"/>
    </row>
    <row r="16" spans="1:12" ht="15">
      <c r="A16" s="1" t="s">
        <v>27</v>
      </c>
      <c r="B16" s="9">
        <v>-1074</v>
      </c>
      <c r="C16" s="9">
        <v>-836</v>
      </c>
      <c r="D16" s="9">
        <v>-818</v>
      </c>
      <c r="E16" s="9">
        <v>-989</v>
      </c>
      <c r="F16" s="9">
        <v>-955</v>
      </c>
      <c r="G16" s="9">
        <v>-913</v>
      </c>
      <c r="H16" s="9">
        <v>-881</v>
      </c>
      <c r="I16" s="9">
        <v>-877</v>
      </c>
      <c r="J16" s="9">
        <v>-874</v>
      </c>
      <c r="K16" s="9">
        <v>-871</v>
      </c>
      <c r="L16" s="9">
        <v>-869</v>
      </c>
    </row>
    <row r="17" spans="1:13" ht="15">
      <c r="A17" s="3" t="s">
        <v>28</v>
      </c>
      <c r="B17" s="5">
        <v>-747</v>
      </c>
      <c r="C17" s="5">
        <v>-718</v>
      </c>
      <c r="D17" s="5">
        <v>-678</v>
      </c>
      <c r="E17" s="5">
        <v>-638</v>
      </c>
      <c r="F17" s="5">
        <v>-581</v>
      </c>
      <c r="G17" s="5">
        <v>-507</v>
      </c>
      <c r="H17" s="5">
        <v>-417</v>
      </c>
      <c r="I17" s="5">
        <v>-313</v>
      </c>
      <c r="J17" s="5">
        <v>-194</v>
      </c>
      <c r="K17" s="5">
        <v>-58</v>
      </c>
      <c r="L17" s="5">
        <v>94</v>
      </c>
      <c r="M17" s="5"/>
    </row>
    <row r="18" spans="1:13" ht="15">
      <c r="A18" s="3" t="s">
        <v>29</v>
      </c>
      <c r="B18" s="5">
        <v>-1901.583</v>
      </c>
      <c r="C18" s="5">
        <v>-2137.2747</v>
      </c>
      <c r="D18" s="5">
        <v>-2325.852</v>
      </c>
      <c r="E18" s="5">
        <v>-2521.0347</v>
      </c>
      <c r="F18" s="5">
        <v>-2691.3756</v>
      </c>
      <c r="G18" s="5">
        <v>-2873.04</v>
      </c>
      <c r="H18" s="5">
        <v>-3037.2408</v>
      </c>
      <c r="I18" s="5">
        <v>-3188.8959</v>
      </c>
      <c r="J18" s="5">
        <v>-3334.9932</v>
      </c>
      <c r="K18" s="5">
        <v>-3478.2324</v>
      </c>
      <c r="L18" s="5">
        <v>-3622.449</v>
      </c>
      <c r="M18" s="5"/>
    </row>
    <row r="19" ht="15">
      <c r="M19" s="5"/>
    </row>
    <row r="20" ht="15">
      <c r="M20" s="5"/>
    </row>
    <row r="21" ht="15">
      <c r="A21" s="1" t="s">
        <v>13</v>
      </c>
    </row>
    <row r="22" ht="15">
      <c r="A22" s="3" t="s">
        <v>30</v>
      </c>
    </row>
    <row r="23" ht="15">
      <c r="A23" s="3" t="s">
        <v>31</v>
      </c>
    </row>
    <row r="24" ht="15">
      <c r="A24" s="3" t="s">
        <v>32</v>
      </c>
    </row>
  </sheetData>
  <printOptions/>
  <pageMargins left="0.5" right="0.21388888888888888" top="0.5" bottom="0.2" header="0" footer="0"/>
  <pageSetup orientation="landscape" scale="88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4"/>
  <sheetViews>
    <sheetView zoomScale="87" zoomScaleNormal="87" workbookViewId="0" topLeftCell="A1">
      <selection activeCell="B32" sqref="B32"/>
    </sheetView>
  </sheetViews>
  <sheetFormatPr defaultColWidth="7.6640625" defaultRowHeight="15"/>
  <cols>
    <col min="1" max="1" width="26.6640625" style="11" customWidth="1"/>
    <col min="2" max="16384" width="7.6640625" style="11" customWidth="1"/>
  </cols>
  <sheetData>
    <row r="1" ht="15">
      <c r="A1" s="10" t="s">
        <v>33</v>
      </c>
    </row>
    <row r="2" ht="15">
      <c r="A2" s="11" t="s">
        <v>1</v>
      </c>
    </row>
    <row r="3" spans="1:13" ht="15">
      <c r="A3" s="12" t="s">
        <v>2</v>
      </c>
      <c r="B3" s="12" t="s">
        <v>2</v>
      </c>
      <c r="C3" s="12" t="s">
        <v>2</v>
      </c>
      <c r="D3" s="12" t="s">
        <v>2</v>
      </c>
      <c r="E3" s="12" t="s">
        <v>2</v>
      </c>
      <c r="F3" s="12" t="s">
        <v>2</v>
      </c>
      <c r="G3" s="12" t="s">
        <v>2</v>
      </c>
      <c r="H3" s="12" t="s">
        <v>2</v>
      </c>
      <c r="I3" s="12" t="s">
        <v>2</v>
      </c>
      <c r="J3" s="12" t="s">
        <v>2</v>
      </c>
      <c r="K3" s="12" t="s">
        <v>2</v>
      </c>
      <c r="L3" s="12" t="s">
        <v>2</v>
      </c>
      <c r="M3" s="12" t="s">
        <v>2</v>
      </c>
    </row>
    <row r="4" spans="2:13" ht="15">
      <c r="B4" s="11">
        <v>2004</v>
      </c>
      <c r="C4" s="11">
        <v>2005</v>
      </c>
      <c r="D4" s="11">
        <v>2006</v>
      </c>
      <c r="E4" s="11">
        <v>2007</v>
      </c>
      <c r="F4" s="11">
        <v>2008</v>
      </c>
      <c r="G4" s="11">
        <v>2009</v>
      </c>
      <c r="H4" s="11">
        <v>2010</v>
      </c>
      <c r="I4" s="11">
        <v>2011</v>
      </c>
      <c r="J4" s="11">
        <v>2012</v>
      </c>
      <c r="K4" s="11">
        <v>2013</v>
      </c>
      <c r="L4" s="1">
        <v>2014</v>
      </c>
      <c r="M4" s="1">
        <v>2015</v>
      </c>
    </row>
    <row r="5" spans="2:13" ht="15">
      <c r="B5" s="13" t="s">
        <v>50</v>
      </c>
      <c r="C5" s="13" t="s">
        <v>58</v>
      </c>
      <c r="D5" s="13" t="s">
        <v>58</v>
      </c>
      <c r="E5" s="13" t="s">
        <v>58</v>
      </c>
      <c r="F5" s="13" t="s">
        <v>58</v>
      </c>
      <c r="G5" s="13" t="s">
        <v>58</v>
      </c>
      <c r="H5" s="13" t="s">
        <v>58</v>
      </c>
      <c r="I5" s="13" t="s">
        <v>58</v>
      </c>
      <c r="J5" s="13" t="s">
        <v>58</v>
      </c>
      <c r="K5" s="13" t="s">
        <v>58</v>
      </c>
      <c r="L5" s="13" t="s">
        <v>58</v>
      </c>
      <c r="M5" s="13" t="s">
        <v>58</v>
      </c>
    </row>
    <row r="6" spans="1:13" ht="15">
      <c r="A6" s="12" t="s">
        <v>2</v>
      </c>
      <c r="B6" s="12" t="s">
        <v>2</v>
      </c>
      <c r="C6" s="12" t="s">
        <v>2</v>
      </c>
      <c r="D6" s="12" t="s">
        <v>2</v>
      </c>
      <c r="E6" s="12" t="s">
        <v>2</v>
      </c>
      <c r="F6" s="12" t="s">
        <v>2</v>
      </c>
      <c r="G6" s="12" t="s">
        <v>2</v>
      </c>
      <c r="H6" s="12" t="s">
        <v>2</v>
      </c>
      <c r="I6" s="12" t="s">
        <v>2</v>
      </c>
      <c r="J6" s="12" t="s">
        <v>2</v>
      </c>
      <c r="K6" s="12" t="s">
        <v>2</v>
      </c>
      <c r="L6" s="12" t="s">
        <v>2</v>
      </c>
      <c r="M6" s="12" t="s">
        <v>2</v>
      </c>
    </row>
    <row r="7" ht="15">
      <c r="A7" s="10" t="s">
        <v>34</v>
      </c>
    </row>
    <row r="9" ht="15">
      <c r="A9" s="11" t="s">
        <v>35</v>
      </c>
    </row>
    <row r="10" spans="1:13" ht="15">
      <c r="A10" s="11" t="s">
        <v>36</v>
      </c>
      <c r="B10" s="14">
        <v>1583.06485</v>
      </c>
      <c r="C10" s="14">
        <v>1581.0408914</v>
      </c>
      <c r="D10" s="14">
        <v>1578.9202421784</v>
      </c>
      <c r="E10" s="14">
        <v>1574.5653515225504</v>
      </c>
      <c r="F10" s="14">
        <v>1567.727426055558</v>
      </c>
      <c r="G10" s="14">
        <v>1557.0911981104866</v>
      </c>
      <c r="H10" s="14">
        <v>1542.0805441955147</v>
      </c>
      <c r="I10" s="14">
        <v>1522.7544197067166</v>
      </c>
      <c r="J10" s="14">
        <v>1498.7091208199145</v>
      </c>
      <c r="K10" s="14">
        <v>1469.7792603830183</v>
      </c>
      <c r="L10" s="14">
        <v>1435.6284219133945</v>
      </c>
      <c r="M10" s="14">
        <v>1397.0575145053783</v>
      </c>
    </row>
    <row r="11" spans="1:13" ht="15">
      <c r="A11" s="11" t="s">
        <v>37</v>
      </c>
      <c r="B11" s="14">
        <v>613.2056</v>
      </c>
      <c r="C11" s="14">
        <v>609.630057</v>
      </c>
      <c r="D11" s="14">
        <v>607.271513694</v>
      </c>
      <c r="E11" s="14">
        <v>605.049765899748</v>
      </c>
      <c r="F11" s="14">
        <v>602.4068794775625</v>
      </c>
      <c r="G11" s="14">
        <v>599.4672804678638</v>
      </c>
      <c r="H11" s="14">
        <v>596.1481782007277</v>
      </c>
      <c r="I11" s="14">
        <v>592.5715838650855</v>
      </c>
      <c r="J11" s="14">
        <v>589.2024320009106</v>
      </c>
      <c r="K11" s="14">
        <v>585.4786909448577</v>
      </c>
      <c r="L11" s="14">
        <v>580.9709268700559</v>
      </c>
      <c r="M11" s="14">
        <v>576.2746131115927</v>
      </c>
    </row>
    <row r="12" spans="2:13" ht="15">
      <c r="B12" s="15" t="s">
        <v>51</v>
      </c>
      <c r="C12" s="15" t="s">
        <v>51</v>
      </c>
      <c r="D12" s="15" t="s">
        <v>51</v>
      </c>
      <c r="E12" s="15" t="s">
        <v>51</v>
      </c>
      <c r="F12" s="15" t="s">
        <v>51</v>
      </c>
      <c r="G12" s="15" t="s">
        <v>51</v>
      </c>
      <c r="H12" s="15" t="s">
        <v>51</v>
      </c>
      <c r="I12" s="15" t="s">
        <v>51</v>
      </c>
      <c r="J12" s="15" t="s">
        <v>51</v>
      </c>
      <c r="K12" s="15" t="s">
        <v>51</v>
      </c>
      <c r="L12" s="15" t="s">
        <v>51</v>
      </c>
      <c r="M12" s="15" t="s">
        <v>51</v>
      </c>
    </row>
    <row r="13" spans="1:13" ht="15">
      <c r="A13" s="11" t="s">
        <v>38</v>
      </c>
      <c r="B13" s="14">
        <v>2196.27045</v>
      </c>
      <c r="C13" s="14">
        <v>2190.6709484</v>
      </c>
      <c r="D13" s="14">
        <v>2186.1917558724</v>
      </c>
      <c r="E13" s="14">
        <v>2179.615117422298</v>
      </c>
      <c r="F13" s="14">
        <v>2170.1343055331204</v>
      </c>
      <c r="G13" s="14">
        <v>2156.5584785783503</v>
      </c>
      <c r="H13" s="14">
        <v>2138.228722396242</v>
      </c>
      <c r="I13" s="14">
        <v>2115.326003571802</v>
      </c>
      <c r="J13" s="14">
        <v>2087.911552820825</v>
      </c>
      <c r="K13" s="14">
        <v>2055.257951327876</v>
      </c>
      <c r="L13" s="14">
        <v>2016.5993487834503</v>
      </c>
      <c r="M13" s="14">
        <v>1973.3321276169709</v>
      </c>
    </row>
    <row r="15" ht="15">
      <c r="A15" s="11" t="s">
        <v>39</v>
      </c>
    </row>
    <row r="16" spans="1:13" ht="15">
      <c r="A16" s="11" t="s">
        <v>36</v>
      </c>
      <c r="B16" s="14">
        <v>183.91305</v>
      </c>
      <c r="C16" s="14">
        <v>207.2292576</v>
      </c>
      <c r="D16" s="14">
        <v>235.9884431904</v>
      </c>
      <c r="E16" s="14">
        <v>269.8316858834016</v>
      </c>
      <c r="F16" s="14">
        <v>308.45838819570434</v>
      </c>
      <c r="G16" s="14">
        <v>350.7823036553988</v>
      </c>
      <c r="H16" s="14">
        <v>395.89809297498005</v>
      </c>
      <c r="I16" s="14">
        <v>443.72533492953045</v>
      </c>
      <c r="J16" s="14">
        <v>494.2403775610808</v>
      </c>
      <c r="K16" s="14">
        <v>547.906589254737</v>
      </c>
      <c r="L16" s="14">
        <v>604.5801176392853</v>
      </c>
      <c r="M16" s="14">
        <v>664.1442749335818</v>
      </c>
    </row>
    <row r="17" spans="1:13" ht="15">
      <c r="A17" s="11" t="s">
        <v>37</v>
      </c>
      <c r="B17" s="14">
        <v>17.14395</v>
      </c>
      <c r="C17" s="14">
        <v>19.3640625</v>
      </c>
      <c r="D17" s="14">
        <v>21.926540625</v>
      </c>
      <c r="E17" s="14">
        <v>24.92524440625</v>
      </c>
      <c r="F17" s="14">
        <v>28.4318370740625</v>
      </c>
      <c r="G17" s="14">
        <v>32.52303196184062</v>
      </c>
      <c r="H17" s="14">
        <v>37.2767410029854</v>
      </c>
      <c r="I17" s="14">
        <v>42.714738772895835</v>
      </c>
      <c r="J17" s="14">
        <v>48.815596609708955</v>
      </c>
      <c r="K17" s="14">
        <v>55.728828711417684</v>
      </c>
      <c r="L17" s="14">
        <v>63.60661385007514</v>
      </c>
      <c r="M17" s="14">
        <v>72.39441543457288</v>
      </c>
    </row>
    <row r="18" spans="2:13" ht="15">
      <c r="B18" s="15" t="s">
        <v>51</v>
      </c>
      <c r="C18" s="15" t="s">
        <v>51</v>
      </c>
      <c r="D18" s="15" t="s">
        <v>51</v>
      </c>
      <c r="E18" s="15" t="s">
        <v>51</v>
      </c>
      <c r="F18" s="15" t="s">
        <v>51</v>
      </c>
      <c r="G18" s="15" t="s">
        <v>51</v>
      </c>
      <c r="H18" s="15" t="s">
        <v>51</v>
      </c>
      <c r="I18" s="15" t="s">
        <v>51</v>
      </c>
      <c r="J18" s="15" t="s">
        <v>51</v>
      </c>
      <c r="K18" s="15" t="s">
        <v>51</v>
      </c>
      <c r="L18" s="15" t="s">
        <v>51</v>
      </c>
      <c r="M18" s="15" t="s">
        <v>51</v>
      </c>
    </row>
    <row r="19" spans="1:13" ht="15">
      <c r="A19" s="11" t="s">
        <v>40</v>
      </c>
      <c r="B19" s="14">
        <v>201.057</v>
      </c>
      <c r="C19" s="14">
        <v>226.5933201</v>
      </c>
      <c r="D19" s="14">
        <v>257.9149838154</v>
      </c>
      <c r="E19" s="14">
        <v>294.75693028965156</v>
      </c>
      <c r="F19" s="14">
        <v>336.89022526976686</v>
      </c>
      <c r="G19" s="14">
        <v>383.3053356172394</v>
      </c>
      <c r="H19" s="14">
        <v>433.1748339779655</v>
      </c>
      <c r="I19" s="14">
        <v>486.4400737024263</v>
      </c>
      <c r="J19" s="14">
        <v>543.0559741707897</v>
      </c>
      <c r="K19" s="14">
        <v>603.6354179661547</v>
      </c>
      <c r="L19" s="14">
        <v>668.1867314893605</v>
      </c>
      <c r="M19" s="14">
        <v>736.5386903681547</v>
      </c>
    </row>
    <row r="21" spans="1:13" ht="15">
      <c r="A21" s="11" t="s">
        <v>41</v>
      </c>
      <c r="B21" s="14">
        <v>2397.3274499999998</v>
      </c>
      <c r="C21" s="14">
        <v>2417.2642684999996</v>
      </c>
      <c r="D21" s="14">
        <v>2444.1067396877997</v>
      </c>
      <c r="E21" s="14">
        <v>2474.3720477119496</v>
      </c>
      <c r="F21" s="14">
        <v>2507.024530802887</v>
      </c>
      <c r="G21" s="14">
        <v>2539.86381419559</v>
      </c>
      <c r="H21" s="14">
        <v>2571.4035563742077</v>
      </c>
      <c r="I21" s="14">
        <v>2601.7660772742283</v>
      </c>
      <c r="J21" s="14">
        <v>2630.9675269916147</v>
      </c>
      <c r="K21" s="14">
        <v>2658.893369294031</v>
      </c>
      <c r="L21" s="14">
        <v>2684.786080272811</v>
      </c>
      <c r="M21" s="14">
        <v>2709.8708179851255</v>
      </c>
    </row>
    <row r="23" ht="15">
      <c r="A23" s="10" t="s">
        <v>42</v>
      </c>
    </row>
    <row r="25" ht="15">
      <c r="A25" s="11" t="s">
        <v>35</v>
      </c>
    </row>
    <row r="26" spans="1:13" ht="15">
      <c r="A26" s="11" t="s">
        <v>36</v>
      </c>
      <c r="B26" s="16">
        <v>2175.25</v>
      </c>
      <c r="C26" s="16">
        <v>2270.115</v>
      </c>
      <c r="D26" s="16">
        <v>2363.6646</v>
      </c>
      <c r="E26" s="16">
        <v>2451.0513455999994</v>
      </c>
      <c r="F26" s="16">
        <v>2541.1435921871994</v>
      </c>
      <c r="G26" s="16">
        <v>2633.242894221138</v>
      </c>
      <c r="H26" s="16">
        <v>2726.0473991445406</v>
      </c>
      <c r="I26" s="16">
        <v>2819.3970904716416</v>
      </c>
      <c r="J26" s="16">
        <v>2915.256591547677</v>
      </c>
      <c r="K26" s="16">
        <v>3014.375315660298</v>
      </c>
      <c r="L26" s="16">
        <v>3116.8640763927483</v>
      </c>
      <c r="M26" s="16">
        <v>3222.837454990102</v>
      </c>
    </row>
    <row r="27" spans="1:13" ht="15">
      <c r="A27" s="11" t="s">
        <v>37</v>
      </c>
      <c r="B27" s="16">
        <v>1086.25</v>
      </c>
      <c r="C27" s="16">
        <v>1122.7175</v>
      </c>
      <c r="D27" s="16">
        <v>1158.6157425</v>
      </c>
      <c r="E27" s="16">
        <v>1191.90620079</v>
      </c>
      <c r="F27" s="16">
        <v>1227.0796913186998</v>
      </c>
      <c r="G27" s="16">
        <v>1263.892082058261</v>
      </c>
      <c r="H27" s="16">
        <v>1301.8088445200087</v>
      </c>
      <c r="I27" s="16">
        <v>1340.863109855609</v>
      </c>
      <c r="J27" s="16">
        <v>1381.0890031512772</v>
      </c>
      <c r="K27" s="16">
        <v>1422.5216732458155</v>
      </c>
      <c r="L27" s="16">
        <v>1465.1973234431898</v>
      </c>
      <c r="M27" s="16">
        <v>1509.1532431464857</v>
      </c>
    </row>
    <row r="28" spans="2:13" ht="15">
      <c r="B28" s="15" t="s">
        <v>51</v>
      </c>
      <c r="C28" s="15" t="s">
        <v>51</v>
      </c>
      <c r="D28" s="15" t="s">
        <v>51</v>
      </c>
      <c r="E28" s="15" t="s">
        <v>51</v>
      </c>
      <c r="F28" s="15" t="s">
        <v>51</v>
      </c>
      <c r="G28" s="15" t="s">
        <v>51</v>
      </c>
      <c r="H28" s="15" t="s">
        <v>51</v>
      </c>
      <c r="I28" s="15" t="s">
        <v>51</v>
      </c>
      <c r="J28" s="15" t="s">
        <v>51</v>
      </c>
      <c r="K28" s="15" t="s">
        <v>51</v>
      </c>
      <c r="L28" s="15" t="s">
        <v>51</v>
      </c>
      <c r="M28" s="15" t="s">
        <v>51</v>
      </c>
    </row>
    <row r="29" spans="1:13" ht="15">
      <c r="A29" s="11" t="s">
        <v>38</v>
      </c>
      <c r="B29" s="16">
        <v>1871.1977834799443</v>
      </c>
      <c r="C29" s="16">
        <v>1950.8119098496777</v>
      </c>
      <c r="D29" s="16">
        <v>2028.9309967817276</v>
      </c>
      <c r="E29" s="16">
        <v>2101.5192337094913</v>
      </c>
      <c r="F29" s="16">
        <v>2176.3730192609128</v>
      </c>
      <c r="G29" s="16">
        <v>2252.598911909616</v>
      </c>
      <c r="H29" s="16">
        <v>2328.963022356663</v>
      </c>
      <c r="I29" s="16">
        <v>2405.211654651062</v>
      </c>
      <c r="J29" s="16">
        <v>2482.319059802671</v>
      </c>
      <c r="K29" s="16">
        <v>2560.9060145759818</v>
      </c>
      <c r="L29" s="16">
        <v>2641.0281772487574</v>
      </c>
      <c r="M29" s="16">
        <v>2722.3881427051956</v>
      </c>
    </row>
    <row r="31" ht="15">
      <c r="A31" s="11" t="s">
        <v>39</v>
      </c>
    </row>
    <row r="32" spans="1:13" ht="15">
      <c r="A32" s="11" t="s">
        <v>36</v>
      </c>
      <c r="B32" s="16">
        <v>795</v>
      </c>
      <c r="C32" s="16">
        <v>829.662</v>
      </c>
      <c r="D32" s="16">
        <v>867.42821424</v>
      </c>
      <c r="E32" s="16">
        <v>908.5963572878304</v>
      </c>
      <c r="F32" s="16">
        <v>952.5724209805614</v>
      </c>
      <c r="G32" s="16">
        <v>999.5723442317422</v>
      </c>
      <c r="H32" s="16">
        <v>1049.830841699714</v>
      </c>
      <c r="I32" s="16">
        <v>1103.6031774115734</v>
      </c>
      <c r="J32" s="16">
        <v>1161.167119145361</v>
      </c>
      <c r="K32" s="16">
        <v>1222.8250931719797</v>
      </c>
      <c r="L32" s="16">
        <v>1288.9065612069933</v>
      </c>
      <c r="M32" s="16">
        <v>1359.7706439421538</v>
      </c>
    </row>
    <row r="33" spans="1:13" ht="15">
      <c r="A33" s="11" t="s">
        <v>37</v>
      </c>
      <c r="B33" s="16">
        <v>341</v>
      </c>
      <c r="C33" s="16">
        <v>354.981</v>
      </c>
      <c r="D33" s="16">
        <v>369.890202</v>
      </c>
      <c r="E33" s="16">
        <v>385.79548068599996</v>
      </c>
      <c r="F33" s="16">
        <v>402.770481836184</v>
      </c>
      <c r="G33" s="16">
        <v>420.89515351881226</v>
      </c>
      <c r="H33" s="16">
        <v>440.2563305806776</v>
      </c>
      <c r="I33" s="16">
        <v>460.94837811796947</v>
      </c>
      <c r="J33" s="16">
        <v>483.07390026763204</v>
      </c>
      <c r="K33" s="16">
        <v>506.744521380746</v>
      </c>
      <c r="L33" s="16">
        <v>532.0817474497833</v>
      </c>
      <c r="M33" s="16">
        <v>559.2179165697222</v>
      </c>
    </row>
    <row r="34" spans="2:13" ht="15">
      <c r="B34" s="15" t="s">
        <v>51</v>
      </c>
      <c r="C34" s="15" t="s">
        <v>51</v>
      </c>
      <c r="D34" s="15" t="s">
        <v>51</v>
      </c>
      <c r="E34" s="15" t="s">
        <v>51</v>
      </c>
      <c r="F34" s="15" t="s">
        <v>51</v>
      </c>
      <c r="G34" s="15" t="s">
        <v>51</v>
      </c>
      <c r="H34" s="15" t="s">
        <v>51</v>
      </c>
      <c r="I34" s="15" t="s">
        <v>51</v>
      </c>
      <c r="J34" s="15" t="s">
        <v>51</v>
      </c>
      <c r="K34" s="15" t="s">
        <v>51</v>
      </c>
      <c r="L34" s="15" t="s">
        <v>51</v>
      </c>
      <c r="M34" s="15" t="s">
        <v>51</v>
      </c>
    </row>
    <row r="35" spans="1:13" ht="15">
      <c r="A35" s="11" t="s">
        <v>40</v>
      </c>
      <c r="B35" s="16">
        <v>756.1240602038063</v>
      </c>
      <c r="C35" s="16">
        <v>789.1561174495207</v>
      </c>
      <c r="D35" s="16">
        <v>825.2437003090091</v>
      </c>
      <c r="E35" s="16">
        <v>864.4712071236902</v>
      </c>
      <c r="F35" s="16">
        <v>906.1744625677862</v>
      </c>
      <c r="G35" s="16">
        <v>950.2808481595121</v>
      </c>
      <c r="H35" s="16">
        <v>996.9867795888126</v>
      </c>
      <c r="I35" s="16">
        <v>1046.6449286506963</v>
      </c>
      <c r="J35" s="16">
        <v>1099.5848003856815</v>
      </c>
      <c r="K35" s="16">
        <v>1155.9206588149214</v>
      </c>
      <c r="L35" s="16">
        <v>1215.8748848203213</v>
      </c>
      <c r="M35" s="16">
        <v>1280.0173973060566</v>
      </c>
    </row>
    <row r="37" ht="15">
      <c r="A37" s="11" t="s">
        <v>43</v>
      </c>
    </row>
    <row r="38" spans="1:13" ht="15">
      <c r="A38" s="11" t="s">
        <v>44</v>
      </c>
      <c r="B38" s="17">
        <v>0.021</v>
      </c>
      <c r="C38" s="17">
        <v>0.027</v>
      </c>
      <c r="D38" s="17">
        <v>0.023</v>
      </c>
      <c r="E38" s="17">
        <v>0.02</v>
      </c>
      <c r="F38" s="17">
        <v>0.022</v>
      </c>
      <c r="G38" s="17">
        <v>0.022</v>
      </c>
      <c r="H38" s="17">
        <v>0.022</v>
      </c>
      <c r="I38" s="17">
        <v>0.022</v>
      </c>
      <c r="J38" s="17">
        <v>0.022</v>
      </c>
      <c r="K38" s="17">
        <v>0.022</v>
      </c>
      <c r="L38" s="17">
        <v>0.022</v>
      </c>
      <c r="M38" s="17">
        <v>0.022</v>
      </c>
    </row>
    <row r="39" spans="1:13" ht="15">
      <c r="A39" s="11" t="s">
        <v>45</v>
      </c>
      <c r="B39" s="17">
        <v>0.02</v>
      </c>
      <c r="C39" s="17">
        <v>0.02</v>
      </c>
      <c r="D39" s="17">
        <v>0.02</v>
      </c>
      <c r="E39" s="17">
        <v>0.02</v>
      </c>
      <c r="F39" s="17">
        <v>0.02</v>
      </c>
      <c r="G39" s="17">
        <v>0.02</v>
      </c>
      <c r="H39" s="17">
        <v>0.02</v>
      </c>
      <c r="I39" s="17">
        <v>0.02</v>
      </c>
      <c r="J39" s="17">
        <v>0.02</v>
      </c>
      <c r="K39" s="17">
        <v>0.02</v>
      </c>
      <c r="L39" s="17">
        <v>0.02</v>
      </c>
      <c r="M39" s="17">
        <v>0.02</v>
      </c>
    </row>
    <row r="40" spans="1:13" ht="15">
      <c r="A40" s="11" t="s">
        <v>46</v>
      </c>
      <c r="B40" s="18">
        <v>37987</v>
      </c>
      <c r="C40" s="18">
        <v>38353</v>
      </c>
      <c r="D40" s="18">
        <v>38718</v>
      </c>
      <c r="E40" s="18">
        <v>39083</v>
      </c>
      <c r="F40" s="18">
        <v>39448</v>
      </c>
      <c r="G40" s="18">
        <v>39814</v>
      </c>
      <c r="H40" s="18">
        <v>40179</v>
      </c>
      <c r="I40" s="18">
        <v>40544</v>
      </c>
      <c r="J40" s="18">
        <v>40909</v>
      </c>
      <c r="K40" s="18">
        <v>41275</v>
      </c>
      <c r="L40" s="18">
        <v>41640</v>
      </c>
      <c r="M40" s="18">
        <v>42005</v>
      </c>
    </row>
    <row r="42" ht="15">
      <c r="A42" s="10" t="s">
        <v>33</v>
      </c>
    </row>
    <row r="43" ht="15">
      <c r="A43" s="11" t="s">
        <v>1</v>
      </c>
    </row>
    <row r="44" spans="1:13" ht="15">
      <c r="A44" s="12" t="s">
        <v>2</v>
      </c>
      <c r="B44" s="12" t="s">
        <v>2</v>
      </c>
      <c r="C44" s="12" t="s">
        <v>2</v>
      </c>
      <c r="D44" s="12" t="s">
        <v>2</v>
      </c>
      <c r="E44" s="12" t="s">
        <v>2</v>
      </c>
      <c r="F44" s="12" t="s">
        <v>2</v>
      </c>
      <c r="G44" s="12" t="s">
        <v>2</v>
      </c>
      <c r="H44" s="12" t="s">
        <v>2</v>
      </c>
      <c r="I44" s="12" t="s">
        <v>2</v>
      </c>
      <c r="J44" s="12" t="s">
        <v>2</v>
      </c>
      <c r="K44" s="12" t="s">
        <v>2</v>
      </c>
      <c r="L44" s="12" t="s">
        <v>2</v>
      </c>
      <c r="M44" s="12" t="s">
        <v>2</v>
      </c>
    </row>
    <row r="45" spans="2:13" ht="15">
      <c r="B45" s="11">
        <f aca="true" t="shared" si="0" ref="B45:M45">B4</f>
        <v>2004</v>
      </c>
      <c r="C45" s="11">
        <f t="shared" si="0"/>
        <v>2005</v>
      </c>
      <c r="D45" s="11">
        <f t="shared" si="0"/>
        <v>2006</v>
      </c>
      <c r="E45" s="11">
        <f t="shared" si="0"/>
        <v>2007</v>
      </c>
      <c r="F45" s="11">
        <f t="shared" si="0"/>
        <v>2008</v>
      </c>
      <c r="G45" s="11">
        <f t="shared" si="0"/>
        <v>2009</v>
      </c>
      <c r="H45" s="11">
        <f t="shared" si="0"/>
        <v>2010</v>
      </c>
      <c r="I45" s="11">
        <f t="shared" si="0"/>
        <v>2011</v>
      </c>
      <c r="J45" s="11">
        <f t="shared" si="0"/>
        <v>2012</v>
      </c>
      <c r="K45" s="11">
        <f t="shared" si="0"/>
        <v>2013</v>
      </c>
      <c r="L45" s="11">
        <f t="shared" si="0"/>
        <v>2014</v>
      </c>
      <c r="M45" s="11">
        <f t="shared" si="0"/>
        <v>2015</v>
      </c>
    </row>
    <row r="46" spans="2:13" ht="15">
      <c r="B46" s="13" t="s">
        <v>50</v>
      </c>
      <c r="C46" s="13" t="s">
        <v>58</v>
      </c>
      <c r="D46" s="13" t="s">
        <v>58</v>
      </c>
      <c r="E46" s="13" t="s">
        <v>58</v>
      </c>
      <c r="F46" s="13" t="s">
        <v>58</v>
      </c>
      <c r="G46" s="13" t="s">
        <v>58</v>
      </c>
      <c r="H46" s="13" t="s">
        <v>58</v>
      </c>
      <c r="I46" s="13" t="s">
        <v>58</v>
      </c>
      <c r="J46" s="13" t="s">
        <v>58</v>
      </c>
      <c r="K46" s="13" t="s">
        <v>58</v>
      </c>
      <c r="L46" s="13" t="s">
        <v>58</v>
      </c>
      <c r="M46" s="13" t="s">
        <v>58</v>
      </c>
    </row>
    <row r="47" spans="1:13" ht="15">
      <c r="A47" s="12" t="s">
        <v>2</v>
      </c>
      <c r="B47" s="12" t="s">
        <v>2</v>
      </c>
      <c r="C47" s="12" t="s">
        <v>2</v>
      </c>
      <c r="D47" s="12" t="s">
        <v>2</v>
      </c>
      <c r="E47" s="12" t="s">
        <v>2</v>
      </c>
      <c r="F47" s="12" t="s">
        <v>2</v>
      </c>
      <c r="G47" s="12" t="s">
        <v>2</v>
      </c>
      <c r="H47" s="12" t="s">
        <v>2</v>
      </c>
      <c r="I47" s="12" t="s">
        <v>2</v>
      </c>
      <c r="J47" s="12" t="s">
        <v>2</v>
      </c>
      <c r="K47" s="12" t="s">
        <v>2</v>
      </c>
      <c r="L47" s="12" t="s">
        <v>2</v>
      </c>
      <c r="M47" s="12" t="s">
        <v>2</v>
      </c>
    </row>
    <row r="48" spans="1:13" ht="15">
      <c r="A48" s="1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</row>
    <row r="49" spans="1:13" ht="15">
      <c r="A49" s="10" t="s">
        <v>47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</row>
    <row r="51" ht="15">
      <c r="A51" s="11" t="s">
        <v>35</v>
      </c>
    </row>
    <row r="52" spans="1:15" ht="15">
      <c r="A52" s="11" t="s">
        <v>36</v>
      </c>
      <c r="B52" s="19">
        <v>41.841</v>
      </c>
      <c r="C52" s="19">
        <v>43.71244468713089</v>
      </c>
      <c r="D52" s="19">
        <v>45.35114696176009</v>
      </c>
      <c r="E52" s="19">
        <v>46.9116289719083</v>
      </c>
      <c r="F52" s="19">
        <v>48.43466550151452</v>
      </c>
      <c r="G52" s="19">
        <v>49.8544107342839</v>
      </c>
      <c r="H52" s="19">
        <v>51.110270723792205</v>
      </c>
      <c r="I52" s="19">
        <v>52.185906009724235</v>
      </c>
      <c r="J52" s="19">
        <v>53.08607466741379</v>
      </c>
      <c r="K52" s="19">
        <v>53.79976165430518</v>
      </c>
      <c r="L52" s="19">
        <v>54.30478272285346</v>
      </c>
      <c r="M52" s="19">
        <v>54.605369869535465</v>
      </c>
      <c r="N52" s="19"/>
      <c r="O52" s="19"/>
    </row>
    <row r="53" spans="1:15" ht="15">
      <c r="A53" s="11" t="s">
        <v>37</v>
      </c>
      <c r="B53" s="19">
        <v>8.023</v>
      </c>
      <c r="C53" s="19">
        <v>8.294494196634439</v>
      </c>
      <c r="D53" s="19">
        <v>8.507920467341311</v>
      </c>
      <c r="E53" s="19">
        <v>8.72354315822163</v>
      </c>
      <c r="F53" s="19">
        <v>8.943559206698005</v>
      </c>
      <c r="G53" s="19">
        <v>9.169794646386356</v>
      </c>
      <c r="H53" s="19">
        <v>9.39435620664703</v>
      </c>
      <c r="I53" s="19">
        <v>9.621222021947284</v>
      </c>
      <c r="J53" s="19">
        <v>9.856726811431837</v>
      </c>
      <c r="K53" s="19">
        <v>10.089968756701117</v>
      </c>
      <c r="L53" s="19">
        <v>10.31431120796</v>
      </c>
      <c r="M53" s="19">
        <v>10.541418937467967</v>
      </c>
      <c r="N53" s="19"/>
      <c r="O53" s="19"/>
    </row>
    <row r="54" spans="1:15" ht="15">
      <c r="A54" s="11" t="s">
        <v>48</v>
      </c>
      <c r="B54" s="19">
        <v>0.231</v>
      </c>
      <c r="C54" s="19">
        <v>0.2204</v>
      </c>
      <c r="D54" s="19">
        <v>0.21033</v>
      </c>
      <c r="E54" s="19">
        <v>0.2007635</v>
      </c>
      <c r="F54" s="19">
        <v>0.19167532499999992</v>
      </c>
      <c r="G54" s="19">
        <v>0.18304155874999992</v>
      </c>
      <c r="H54" s="19">
        <v>0.17483948081249992</v>
      </c>
      <c r="I54" s="19">
        <v>0.1670475067718749</v>
      </c>
      <c r="J54" s="19">
        <v>0.15964513143328116</v>
      </c>
      <c r="K54" s="19">
        <v>0.1526128748616171</v>
      </c>
      <c r="L54" s="19">
        <v>0.1459322311185362</v>
      </c>
      <c r="M54" s="19">
        <v>0.1395856195626094</v>
      </c>
      <c r="N54" s="19"/>
      <c r="O54" s="19"/>
    </row>
    <row r="55" spans="2:15" ht="15">
      <c r="B55" s="15" t="s">
        <v>51</v>
      </c>
      <c r="C55" s="15" t="s">
        <v>51</v>
      </c>
      <c r="D55" s="15" t="s">
        <v>51</v>
      </c>
      <c r="E55" s="15" t="s">
        <v>51</v>
      </c>
      <c r="F55" s="15" t="s">
        <v>51</v>
      </c>
      <c r="G55" s="15" t="s">
        <v>51</v>
      </c>
      <c r="H55" s="15" t="s">
        <v>51</v>
      </c>
      <c r="I55" s="15" t="s">
        <v>51</v>
      </c>
      <c r="J55" s="15" t="s">
        <v>51</v>
      </c>
      <c r="K55" s="15" t="s">
        <v>51</v>
      </c>
      <c r="L55" s="15" t="s">
        <v>51</v>
      </c>
      <c r="M55" s="15" t="s">
        <v>51</v>
      </c>
      <c r="N55" s="15"/>
      <c r="O55" s="15"/>
    </row>
    <row r="56" spans="1:15" ht="15">
      <c r="A56" s="11" t="s">
        <v>38</v>
      </c>
      <c r="B56" s="19">
        <v>50.095</v>
      </c>
      <c r="C56" s="19">
        <v>52.22733888376533</v>
      </c>
      <c r="D56" s="19">
        <v>54.0693974291014</v>
      </c>
      <c r="E56" s="19">
        <v>55.83593563012993</v>
      </c>
      <c r="F56" s="19">
        <v>57.56990003321253</v>
      </c>
      <c r="G56" s="19">
        <v>59.20724693942026</v>
      </c>
      <c r="H56" s="19">
        <v>60.67946641125174</v>
      </c>
      <c r="I56" s="19">
        <v>61.9741755384434</v>
      </c>
      <c r="J56" s="19">
        <v>63.10244661027891</v>
      </c>
      <c r="K56" s="19">
        <v>64.04234328586791</v>
      </c>
      <c r="L56" s="19">
        <v>64.765026161932</v>
      </c>
      <c r="M56" s="19">
        <v>65.28637442656604</v>
      </c>
      <c r="N56" s="19"/>
      <c r="O56" s="19"/>
    </row>
    <row r="58" ht="15">
      <c r="A58" s="11" t="s">
        <v>39</v>
      </c>
    </row>
    <row r="59" spans="1:15" ht="15">
      <c r="A59" s="11" t="s">
        <v>36</v>
      </c>
      <c r="B59" s="19">
        <v>1.875</v>
      </c>
      <c r="C59" s="19">
        <v>2.2590125897640654</v>
      </c>
      <c r="D59" s="19">
        <v>2.702348766311324</v>
      </c>
      <c r="E59" s="19">
        <v>3.260483546354024</v>
      </c>
      <c r="F59" s="19">
        <v>3.9206826661649368</v>
      </c>
      <c r="G59" s="19">
        <v>4.684805559749344</v>
      </c>
      <c r="H59" s="19">
        <v>5.558923727571474</v>
      </c>
      <c r="I59" s="19">
        <v>6.55585075600912</v>
      </c>
      <c r="J59" s="19">
        <v>7.689413948780992</v>
      </c>
      <c r="K59" s="19">
        <v>8.988935577924824</v>
      </c>
      <c r="L59" s="19">
        <v>10.464404644523368</v>
      </c>
      <c r="M59" s="19">
        <v>12.138065699697997</v>
      </c>
      <c r="N59" s="19"/>
      <c r="O59" s="19"/>
    </row>
    <row r="60" spans="1:15" ht="15">
      <c r="A60" s="11" t="s">
        <v>37</v>
      </c>
      <c r="B60" s="19">
        <v>0.104</v>
      </c>
      <c r="C60" s="19">
        <v>0.08898287133620025</v>
      </c>
      <c r="D60" s="19">
        <v>0.10525111982260917</v>
      </c>
      <c r="E60" s="19">
        <v>0.12557319855822424</v>
      </c>
      <c r="F60" s="19">
        <v>0.14992298486069716</v>
      </c>
      <c r="G60" s="19">
        <v>0.1796625279803685</v>
      </c>
      <c r="H60" s="19">
        <v>0.21590889037641062</v>
      </c>
      <c r="I60" s="19">
        <v>0.259514406857019</v>
      </c>
      <c r="J60" s="19">
        <v>0.31125526977092005</v>
      </c>
      <c r="K60" s="19">
        <v>0.3735118087375156</v>
      </c>
      <c r="L60" s="19">
        <v>0.44838324311182925</v>
      </c>
      <c r="M60" s="19">
        <v>0.5368290305066025</v>
      </c>
      <c r="N60" s="19"/>
      <c r="O60" s="19"/>
    </row>
    <row r="61" spans="1:15" ht="15">
      <c r="A61" s="11" t="s">
        <v>48</v>
      </c>
      <c r="B61" s="19">
        <v>0.083</v>
      </c>
      <c r="C61" s="19">
        <v>0.088</v>
      </c>
      <c r="D61" s="19">
        <v>0.093</v>
      </c>
      <c r="E61" s="19">
        <v>0.098</v>
      </c>
      <c r="F61" s="19">
        <v>0.103</v>
      </c>
      <c r="G61" s="19">
        <v>0.108</v>
      </c>
      <c r="H61" s="19">
        <v>0.113</v>
      </c>
      <c r="I61" s="19">
        <v>0.118</v>
      </c>
      <c r="J61" s="19">
        <v>0.123</v>
      </c>
      <c r="K61" s="19">
        <v>0.128</v>
      </c>
      <c r="L61" s="19">
        <v>0.133</v>
      </c>
      <c r="M61" s="19">
        <v>0.138</v>
      </c>
      <c r="N61" s="19"/>
      <c r="O61" s="19"/>
    </row>
    <row r="62" spans="2:15" ht="15">
      <c r="B62" s="15" t="s">
        <v>51</v>
      </c>
      <c r="C62" s="15" t="s">
        <v>51</v>
      </c>
      <c r="D62" s="15" t="s">
        <v>51</v>
      </c>
      <c r="E62" s="15" t="s">
        <v>51</v>
      </c>
      <c r="F62" s="15" t="s">
        <v>51</v>
      </c>
      <c r="G62" s="15" t="s">
        <v>51</v>
      </c>
      <c r="H62" s="15" t="s">
        <v>51</v>
      </c>
      <c r="I62" s="15" t="s">
        <v>51</v>
      </c>
      <c r="J62" s="15" t="s">
        <v>51</v>
      </c>
      <c r="K62" s="15" t="s">
        <v>51</v>
      </c>
      <c r="L62" s="15" t="s">
        <v>51</v>
      </c>
      <c r="M62" s="15" t="s">
        <v>51</v>
      </c>
      <c r="N62" s="15"/>
      <c r="O62" s="15"/>
    </row>
    <row r="63" spans="1:15" ht="15">
      <c r="A63" s="11" t="s">
        <v>40</v>
      </c>
      <c r="B63" s="19">
        <v>2.062</v>
      </c>
      <c r="C63" s="19">
        <v>2.4359954611002657</v>
      </c>
      <c r="D63" s="19">
        <v>2.900599886133933</v>
      </c>
      <c r="E63" s="19">
        <v>3.484056744912248</v>
      </c>
      <c r="F63" s="19">
        <v>4.173605651025634</v>
      </c>
      <c r="G63" s="19">
        <v>4.9724680877297125</v>
      </c>
      <c r="H63" s="19">
        <v>5.887832617947885</v>
      </c>
      <c r="I63" s="19">
        <v>6.933365162866139</v>
      </c>
      <c r="J63" s="19">
        <v>8.123669218551912</v>
      </c>
      <c r="K63" s="19">
        <v>9.49044738666234</v>
      </c>
      <c r="L63" s="19">
        <v>11.045787887635198</v>
      </c>
      <c r="M63" s="19">
        <v>12.812894730204599</v>
      </c>
      <c r="N63" s="19"/>
      <c r="O63" s="19"/>
    </row>
    <row r="65" spans="1:15" ht="15">
      <c r="A65" s="11" t="s">
        <v>49</v>
      </c>
      <c r="B65" s="19">
        <v>52.157</v>
      </c>
      <c r="C65" s="19">
        <v>54.66333434486559</v>
      </c>
      <c r="D65" s="19">
        <v>56.96999731523533</v>
      </c>
      <c r="E65" s="19">
        <v>59.319992375042176</v>
      </c>
      <c r="F65" s="19">
        <v>61.74350568423816</v>
      </c>
      <c r="G65" s="19">
        <v>64.17971502714997</v>
      </c>
      <c r="H65" s="19">
        <v>66.56729902919962</v>
      </c>
      <c r="I65" s="19">
        <v>68.90754070130953</v>
      </c>
      <c r="J65" s="19">
        <v>71.22611582883083</v>
      </c>
      <c r="K65" s="19">
        <v>73.53279067253025</v>
      </c>
      <c r="L65" s="19">
        <v>75.8108140495672</v>
      </c>
      <c r="M65" s="19">
        <v>78.09926915677065</v>
      </c>
      <c r="N65" s="19"/>
      <c r="O65" s="19"/>
    </row>
    <row r="66" spans="2:11" ht="15">
      <c r="B66" s="19"/>
      <c r="C66" s="19"/>
      <c r="D66" s="19"/>
      <c r="E66" s="19"/>
      <c r="F66" s="19"/>
      <c r="G66" s="19"/>
      <c r="H66" s="19"/>
      <c r="I66" s="19"/>
      <c r="J66" s="19"/>
      <c r="K66" s="19"/>
    </row>
    <row r="67" ht="15">
      <c r="A67" s="10" t="s">
        <v>13</v>
      </c>
    </row>
    <row r="68" spans="2:11" ht="15">
      <c r="B68" s="20" t="s">
        <v>52</v>
      </c>
      <c r="C68" s="21"/>
      <c r="D68" s="21"/>
      <c r="E68" s="21"/>
      <c r="F68" s="21"/>
      <c r="G68" s="21"/>
      <c r="H68" s="21"/>
      <c r="I68" s="21"/>
      <c r="J68" s="21"/>
      <c r="K68" s="21"/>
    </row>
    <row r="69" spans="2:11" ht="15">
      <c r="B69" s="20" t="s">
        <v>53</v>
      </c>
      <c r="C69" s="21"/>
      <c r="D69" s="21"/>
      <c r="E69" s="21"/>
      <c r="F69" s="21"/>
      <c r="G69" s="21"/>
      <c r="H69" s="21"/>
      <c r="I69" s="21"/>
      <c r="J69" s="21"/>
      <c r="K69" s="21"/>
    </row>
    <row r="70" spans="2:11" ht="15">
      <c r="B70" s="20" t="s">
        <v>54</v>
      </c>
      <c r="C70" s="21"/>
      <c r="D70" s="21"/>
      <c r="E70" s="21"/>
      <c r="F70" s="21"/>
      <c r="G70" s="21"/>
      <c r="H70" s="21"/>
      <c r="I70" s="21"/>
      <c r="J70" s="21"/>
      <c r="K70" s="21"/>
    </row>
    <row r="71" spans="2:11" ht="15">
      <c r="B71" s="20" t="s">
        <v>55</v>
      </c>
      <c r="C71" s="21"/>
      <c r="D71" s="21"/>
      <c r="E71" s="21"/>
      <c r="F71" s="21"/>
      <c r="G71" s="21"/>
      <c r="H71" s="21"/>
      <c r="I71" s="21"/>
      <c r="J71" s="21"/>
      <c r="K71" s="21"/>
    </row>
    <row r="72" ht="15">
      <c r="B72" s="11" t="s">
        <v>56</v>
      </c>
    </row>
    <row r="73" ht="15">
      <c r="B73" s="11" t="s">
        <v>57</v>
      </c>
    </row>
    <row r="74" spans="2:11" ht="15">
      <c r="B74" s="21"/>
      <c r="C74" s="21"/>
      <c r="D74" s="21"/>
      <c r="E74" s="21"/>
      <c r="F74" s="21"/>
      <c r="G74" s="21"/>
      <c r="H74" s="21"/>
      <c r="I74" s="21"/>
      <c r="J74" s="21"/>
      <c r="K74" s="21"/>
    </row>
    <row r="75" spans="2:13" ht="15"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</row>
    <row r="78" spans="2:13" ht="15"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</row>
    <row r="79" spans="2:13" ht="15"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</row>
    <row r="80" spans="2:13" ht="15"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</row>
    <row r="81" spans="2:13" ht="15"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</row>
    <row r="82" spans="2:13" ht="15"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</row>
    <row r="84" spans="2:13" ht="15"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</row>
  </sheetData>
  <printOptions/>
  <pageMargins left="0.5" right="0.21388888888888888" top="0.5" bottom="0.2" header="0" footer="0"/>
  <pageSetup orientation="landscape" scale="88"/>
  <rowBreaks count="1" manualBreakCount="1">
    <brk id="41" min="1" max="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3:L24"/>
  <sheetViews>
    <sheetView zoomScale="87" zoomScaleNormal="87" workbookViewId="0" topLeftCell="A1">
      <selection activeCell="A10" sqref="A10"/>
    </sheetView>
  </sheetViews>
  <sheetFormatPr defaultColWidth="8.88671875" defaultRowHeight="15"/>
  <cols>
    <col min="1" max="1" width="15.6640625" style="22" customWidth="1"/>
    <col min="2" max="16384" width="9.6640625" style="22" customWidth="1"/>
  </cols>
  <sheetData>
    <row r="3" spans="1:12" ht="15.75">
      <c r="A3" s="23" t="s">
        <v>59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5.75">
      <c r="A4" s="2" t="s">
        <v>60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ht="15">
      <c r="A5" s="25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2" ht="15">
      <c r="A6" s="25"/>
      <c r="B6" s="25">
        <v>2005</v>
      </c>
      <c r="C6" s="25">
        <f aca="true" t="shared" si="0" ref="C6:L6">B6+1</f>
        <v>2006</v>
      </c>
      <c r="D6" s="25">
        <f t="shared" si="0"/>
        <v>2007</v>
      </c>
      <c r="E6" s="25">
        <f t="shared" si="0"/>
        <v>2008</v>
      </c>
      <c r="F6" s="25">
        <f t="shared" si="0"/>
        <v>2009</v>
      </c>
      <c r="G6" s="25">
        <f t="shared" si="0"/>
        <v>2010</v>
      </c>
      <c r="H6" s="25">
        <f t="shared" si="0"/>
        <v>2011</v>
      </c>
      <c r="I6" s="25">
        <f t="shared" si="0"/>
        <v>2012</v>
      </c>
      <c r="J6" s="25">
        <f t="shared" si="0"/>
        <v>2013</v>
      </c>
      <c r="K6" s="25">
        <f t="shared" si="0"/>
        <v>2014</v>
      </c>
      <c r="L6" s="25">
        <f t="shared" si="0"/>
        <v>2015</v>
      </c>
    </row>
    <row r="7" spans="1:12" ht="15.75">
      <c r="A7" s="23" t="s">
        <v>61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ht="15">
      <c r="A8" s="25" t="s">
        <v>62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</row>
    <row r="9" spans="1:12" ht="15">
      <c r="A9" s="25"/>
      <c r="B9" s="24">
        <v>1751.3301256919897</v>
      </c>
      <c r="C9" s="24">
        <v>1760.1880117135152</v>
      </c>
      <c r="D9" s="24">
        <v>1773.7241910331877</v>
      </c>
      <c r="E9" s="24">
        <v>1785.8350427685098</v>
      </c>
      <c r="F9" s="24">
        <v>1793.414927358319</v>
      </c>
      <c r="G9" s="24">
        <v>1796.4992868686068</v>
      </c>
      <c r="H9" s="24">
        <v>1795.4924425618253</v>
      </c>
      <c r="I9" s="24">
        <v>1792.0981931987592</v>
      </c>
      <c r="J9" s="24">
        <v>1787.132895796161</v>
      </c>
      <c r="K9" s="24">
        <v>1780.0516420829415</v>
      </c>
      <c r="L9" s="24">
        <v>1773</v>
      </c>
    </row>
    <row r="10" spans="1:12" ht="15">
      <c r="A10" s="25" t="s">
        <v>63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2" ht="15">
      <c r="A11" s="25"/>
      <c r="B11" s="24">
        <v>20888.430462753124</v>
      </c>
      <c r="C11" s="24">
        <v>21895.620764356605</v>
      </c>
      <c r="D11" s="24">
        <v>22528.643092928476</v>
      </c>
      <c r="E11" s="24">
        <v>23202.252124481704</v>
      </c>
      <c r="F11" s="24">
        <v>23859.92491105962</v>
      </c>
      <c r="G11" s="24">
        <v>24478.341247609605</v>
      </c>
      <c r="H11" s="24">
        <v>25070.37514821032</v>
      </c>
      <c r="I11" s="24">
        <v>25679.892472485102</v>
      </c>
      <c r="J11" s="24">
        <v>26306.182988469525</v>
      </c>
      <c r="K11" s="24">
        <v>26967.746543677848</v>
      </c>
      <c r="L11" s="24">
        <v>27638.67451174947</v>
      </c>
    </row>
    <row r="12" spans="1:12" ht="15">
      <c r="A12" s="25" t="s">
        <v>64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</row>
    <row r="13" spans="1:12" ht="15">
      <c r="A13" s="25"/>
      <c r="B13" s="26">
        <v>36582.537547841814</v>
      </c>
      <c r="C13" s="26">
        <v>38540.40917844601</v>
      </c>
      <c r="D13" s="26">
        <v>39959.599245079975</v>
      </c>
      <c r="E13" s="26">
        <v>41435.39491504953</v>
      </c>
      <c r="F13" s="26">
        <v>42790.745501142934</v>
      </c>
      <c r="G13" s="26">
        <v>43975.322595057056</v>
      </c>
      <c r="H13" s="26">
        <v>45013.669110801435</v>
      </c>
      <c r="I13" s="26">
        <v>46020.88890147897</v>
      </c>
      <c r="J13" s="26">
        <v>47012.64498152725</v>
      </c>
      <c r="K13" s="26">
        <v>48003.98151835032</v>
      </c>
      <c r="L13" s="26">
        <v>49003.36990933181</v>
      </c>
    </row>
    <row r="14" spans="1:12" ht="1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</row>
    <row r="15" spans="1:12" ht="15.75">
      <c r="A15" s="23" t="s">
        <v>65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spans="1:12" ht="15">
      <c r="A16" s="25" t="s">
        <v>62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</row>
    <row r="17" spans="1:12" ht="15">
      <c r="A17" s="25"/>
      <c r="B17" s="24">
        <v>286.05894921738906</v>
      </c>
      <c r="C17" s="24">
        <v>293.290335936661</v>
      </c>
      <c r="D17" s="24">
        <v>304.0523258749707</v>
      </c>
      <c r="E17" s="24">
        <v>311.8315149696144</v>
      </c>
      <c r="F17" s="24">
        <v>319.1741139790054</v>
      </c>
      <c r="G17" s="24">
        <v>326.4813517880706</v>
      </c>
      <c r="H17" s="24">
        <v>334.5390494132554</v>
      </c>
      <c r="I17" s="24">
        <v>342.07849107647513</v>
      </c>
      <c r="J17" s="24">
        <v>349.08289685938155</v>
      </c>
      <c r="K17" s="24">
        <v>355.5422296639333</v>
      </c>
      <c r="L17" s="24">
        <v>363</v>
      </c>
    </row>
    <row r="18" spans="1:12" ht="15">
      <c r="A18" s="25" t="s">
        <v>63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</row>
    <row r="19" spans="1:12" ht="15">
      <c r="A19" s="25"/>
      <c r="B19" s="24">
        <v>8450.924044753627</v>
      </c>
      <c r="C19" s="24">
        <v>8729.235688583656</v>
      </c>
      <c r="D19" s="24">
        <v>9073.54403784741</v>
      </c>
      <c r="E19" s="24">
        <v>9450.59246111074</v>
      </c>
      <c r="F19" s="24">
        <v>9801.887934397806</v>
      </c>
      <c r="G19" s="24">
        <v>10157.333893887886</v>
      </c>
      <c r="H19" s="24">
        <v>10496.612999873685</v>
      </c>
      <c r="I19" s="24">
        <v>10835.048592585686</v>
      </c>
      <c r="J19" s="24">
        <v>11174.799180124124</v>
      </c>
      <c r="K19" s="24">
        <v>11524.931030638994</v>
      </c>
      <c r="L19" s="24">
        <v>11886.03330762587</v>
      </c>
    </row>
    <row r="20" spans="1:12" ht="15">
      <c r="A20" s="25" t="s">
        <v>64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</row>
    <row r="21" spans="1:12" ht="15">
      <c r="A21" s="25"/>
      <c r="B21" s="26">
        <v>2417.46245215819</v>
      </c>
      <c r="C21" s="26">
        <v>2560.200467574991</v>
      </c>
      <c r="D21" s="26">
        <v>2758.832168636478</v>
      </c>
      <c r="E21" s="26">
        <v>2946.9925645085787</v>
      </c>
      <c r="F21" s="26">
        <v>3128.5088967829233</v>
      </c>
      <c r="G21" s="26">
        <v>3316.180100239304</v>
      </c>
      <c r="H21" s="26">
        <v>3511.5269350365616</v>
      </c>
      <c r="I21" s="26">
        <v>3706.4370732919974</v>
      </c>
      <c r="J21" s="26">
        <v>3900.931269619571</v>
      </c>
      <c r="K21" s="26">
        <v>4097.599675356441</v>
      </c>
      <c r="L21" s="26">
        <v>4314.630090668191</v>
      </c>
    </row>
    <row r="22" spans="1:12" ht="1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</row>
    <row r="23" spans="1:12" ht="15">
      <c r="A23" s="25" t="s">
        <v>66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</row>
    <row r="24" spans="1:12" ht="15">
      <c r="A24" s="25"/>
      <c r="B24" s="26">
        <v>39000</v>
      </c>
      <c r="C24" s="26">
        <v>41100.609646021</v>
      </c>
      <c r="D24" s="26">
        <v>42718.431413716455</v>
      </c>
      <c r="E24" s="26">
        <v>44382.38747955811</v>
      </c>
      <c r="F24" s="26">
        <v>45919.254397925855</v>
      </c>
      <c r="G24" s="26">
        <v>47291.50269529636</v>
      </c>
      <c r="H24" s="26">
        <v>48525.196045838</v>
      </c>
      <c r="I24" s="26">
        <v>49727.32597477097</v>
      </c>
      <c r="J24" s="26">
        <v>50913.57625114682</v>
      </c>
      <c r="K24" s="26">
        <v>52101.58119370676</v>
      </c>
      <c r="L24" s="26">
        <v>53318</v>
      </c>
    </row>
  </sheetData>
  <printOptions/>
  <pageMargins left="0.5" right="0.21388888888888888" top="0.5" bottom="0.2" header="0" footer="0"/>
  <pageSetup orientation="landscape" scale="88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0"/>
  <sheetViews>
    <sheetView zoomScale="87" zoomScaleNormal="87" workbookViewId="0" topLeftCell="A1">
      <selection activeCell="A2" sqref="A2"/>
    </sheetView>
  </sheetViews>
  <sheetFormatPr defaultColWidth="8.88671875" defaultRowHeight="15"/>
  <cols>
    <col min="1" max="1" width="25.6640625" style="22" customWidth="1"/>
    <col min="2" max="12" width="7.6640625" style="22" customWidth="1"/>
    <col min="13" max="16384" width="9.6640625" style="22" customWidth="1"/>
  </cols>
  <sheetData>
    <row r="1" ht="18">
      <c r="A1" s="27" t="s">
        <v>67</v>
      </c>
    </row>
    <row r="2" ht="15">
      <c r="A2" s="3" t="s">
        <v>60</v>
      </c>
    </row>
    <row r="4" spans="1:12" ht="15.75">
      <c r="A4" s="28"/>
      <c r="B4" s="28">
        <v>2005</v>
      </c>
      <c r="C4" s="28">
        <v>2006</v>
      </c>
      <c r="D4" s="28">
        <v>2007</v>
      </c>
      <c r="E4" s="28">
        <v>2008</v>
      </c>
      <c r="F4" s="28">
        <v>2009</v>
      </c>
      <c r="G4" s="28">
        <v>2010</v>
      </c>
      <c r="H4" s="28">
        <v>2011</v>
      </c>
      <c r="I4" s="28">
        <v>2012</v>
      </c>
      <c r="J4" s="28">
        <v>2013</v>
      </c>
      <c r="K4" s="28">
        <v>2014</v>
      </c>
      <c r="L4" s="28">
        <v>2015</v>
      </c>
    </row>
    <row r="5" spans="1:12" ht="1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2" ht="15">
      <c r="A6" s="22" t="s">
        <v>68</v>
      </c>
      <c r="B6" s="30">
        <v>32630.270858085092</v>
      </c>
      <c r="C6" s="30">
        <v>34004.52096627026</v>
      </c>
      <c r="D6" s="30">
        <v>37462.643818089695</v>
      </c>
      <c r="E6" s="30">
        <v>39965.40580757318</v>
      </c>
      <c r="F6" s="30">
        <v>41824.09635791269</v>
      </c>
      <c r="G6" s="30">
        <v>44058.44611570657</v>
      </c>
      <c r="H6" s="30">
        <v>46235.19305357597</v>
      </c>
      <c r="I6" s="30">
        <v>48549.9286711914</v>
      </c>
      <c r="J6" s="30">
        <v>50980.35390880623</v>
      </c>
      <c r="K6" s="30">
        <v>53499.28065632183</v>
      </c>
      <c r="L6" s="30">
        <v>55721.56886503367</v>
      </c>
    </row>
    <row r="7" ht="15">
      <c r="A7" s="11" t="s">
        <v>69</v>
      </c>
    </row>
    <row r="9" spans="1:12" ht="15">
      <c r="A9" s="22" t="s">
        <v>70</v>
      </c>
      <c r="B9" s="31">
        <v>8.43047953548387</v>
      </c>
      <c r="C9" s="31">
        <v>8.695278967741935</v>
      </c>
      <c r="D9" s="31">
        <v>9.242091733333332</v>
      </c>
      <c r="E9" s="31">
        <v>9.512311466666667</v>
      </c>
      <c r="F9" s="31">
        <v>9.604247466666665</v>
      </c>
      <c r="G9" s="31">
        <v>9.76125852348993</v>
      </c>
      <c r="H9" s="31">
        <v>9.88312</v>
      </c>
      <c r="I9" s="31">
        <v>10.012893605442178</v>
      </c>
      <c r="J9" s="31">
        <v>10.14444493150685</v>
      </c>
      <c r="K9" s="31">
        <v>10.271470344827586</v>
      </c>
      <c r="L9" s="31">
        <v>10.322193655172414</v>
      </c>
    </row>
    <row r="10" ht="15">
      <c r="A10" s="11" t="s">
        <v>71</v>
      </c>
    </row>
    <row r="12" spans="1:12" ht="15">
      <c r="A12" s="22" t="s">
        <v>72</v>
      </c>
      <c r="B12" s="32">
        <v>258.0341226596846</v>
      </c>
      <c r="C12" s="32">
        <v>266.0331804621348</v>
      </c>
      <c r="D12" s="32">
        <v>274.8122754173852</v>
      </c>
      <c r="E12" s="32">
        <v>283.88108050615887</v>
      </c>
      <c r="F12" s="32">
        <v>293.2491561628621</v>
      </c>
      <c r="G12" s="32">
        <v>302.92637831623654</v>
      </c>
      <c r="H12" s="32">
        <v>312.9229488006723</v>
      </c>
      <c r="I12" s="32">
        <v>323.24940611109446</v>
      </c>
      <c r="J12" s="32">
        <v>333.91663651276053</v>
      </c>
      <c r="K12" s="32">
        <v>344.9358855176816</v>
      </c>
      <c r="L12" s="32">
        <v>356.31876973976506</v>
      </c>
    </row>
    <row r="14" spans="1:12" ht="15">
      <c r="A14" s="3" t="s">
        <v>73</v>
      </c>
      <c r="B14" s="31">
        <v>15</v>
      </c>
      <c r="C14" s="31">
        <v>14.7</v>
      </c>
      <c r="D14" s="31">
        <v>14.75</v>
      </c>
      <c r="E14" s="31">
        <v>14.8</v>
      </c>
      <c r="F14" s="31">
        <v>14.85</v>
      </c>
      <c r="G14" s="31">
        <v>14.9</v>
      </c>
      <c r="H14" s="31">
        <v>14.95</v>
      </c>
      <c r="I14" s="31">
        <v>15</v>
      </c>
      <c r="J14" s="31">
        <v>15.05</v>
      </c>
      <c r="K14" s="31">
        <v>15.1</v>
      </c>
      <c r="L14" s="31">
        <v>15.15</v>
      </c>
    </row>
    <row r="15" spans="1:12" ht="15">
      <c r="A15" s="11" t="s">
        <v>74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</row>
    <row r="16" spans="2:9" ht="15">
      <c r="B16" s="31"/>
      <c r="C16" s="31"/>
      <c r="D16" s="31"/>
      <c r="E16" s="31"/>
      <c r="F16" s="31"/>
      <c r="G16" s="31"/>
      <c r="H16" s="31"/>
      <c r="I16" s="31"/>
    </row>
    <row r="17" spans="1:12" ht="15">
      <c r="A17" s="22" t="s">
        <v>75</v>
      </c>
      <c r="B17" s="33">
        <v>30</v>
      </c>
      <c r="C17" s="33">
        <v>100</v>
      </c>
      <c r="D17" s="33">
        <v>180</v>
      </c>
      <c r="E17" s="33">
        <v>160</v>
      </c>
      <c r="F17" s="33">
        <v>65</v>
      </c>
      <c r="G17" s="33">
        <v>70</v>
      </c>
      <c r="H17" s="33">
        <v>75</v>
      </c>
      <c r="I17" s="33">
        <v>75</v>
      </c>
      <c r="J17" s="33">
        <v>80</v>
      </c>
      <c r="K17" s="33">
        <v>80</v>
      </c>
      <c r="L17" s="33">
        <v>85</v>
      </c>
    </row>
    <row r="18" ht="15">
      <c r="A18" s="11" t="s">
        <v>76</v>
      </c>
    </row>
    <row r="19" ht="15">
      <c r="A19" s="11"/>
    </row>
    <row r="20" spans="1:12" ht="15">
      <c r="A20" s="25" t="s">
        <v>77</v>
      </c>
      <c r="B20" s="22">
        <v>3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</row>
    <row r="21" ht="15">
      <c r="A21" s="11" t="s">
        <v>69</v>
      </c>
    </row>
    <row r="22" ht="15">
      <c r="A22" s="11"/>
    </row>
    <row r="23" spans="1:12" ht="15">
      <c r="A23" s="10" t="s">
        <v>78</v>
      </c>
      <c r="B23" s="30">
        <f aca="true" t="shared" si="0" ref="B23:L23">SUM(B6:B21)</f>
        <v>32944.73546028026</v>
      </c>
      <c r="C23" s="30">
        <f t="shared" si="0"/>
        <v>34393.94942570014</v>
      </c>
      <c r="D23" s="30">
        <f t="shared" si="0"/>
        <v>37941.44818524041</v>
      </c>
      <c r="E23" s="30">
        <f t="shared" si="0"/>
        <v>40433.599199546006</v>
      </c>
      <c r="F23" s="30">
        <f t="shared" si="0"/>
        <v>42206.79976154222</v>
      </c>
      <c r="G23" s="30">
        <f t="shared" si="0"/>
        <v>44456.0337525463</v>
      </c>
      <c r="H23" s="30">
        <f t="shared" si="0"/>
        <v>46647.94912237664</v>
      </c>
      <c r="I23" s="30">
        <f t="shared" si="0"/>
        <v>48973.190970907934</v>
      </c>
      <c r="J23" s="30">
        <f t="shared" si="0"/>
        <v>51419.464990250504</v>
      </c>
      <c r="K23" s="30">
        <f t="shared" si="0"/>
        <v>53949.588012184344</v>
      </c>
      <c r="L23" s="30">
        <f t="shared" si="0"/>
        <v>56188.359828428605</v>
      </c>
    </row>
    <row r="25" spans="1:12" ht="1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</row>
    <row r="26" ht="15">
      <c r="A26" s="22" t="s">
        <v>79</v>
      </c>
    </row>
    <row r="28" spans="1:12" ht="15">
      <c r="A28" s="22" t="s">
        <v>80</v>
      </c>
      <c r="B28" s="22">
        <v>149.1</v>
      </c>
      <c r="C28" s="22">
        <v>151.5</v>
      </c>
      <c r="D28" s="22">
        <v>153.5</v>
      </c>
      <c r="E28" s="22">
        <v>155.2</v>
      </c>
      <c r="F28" s="22">
        <v>156.7</v>
      </c>
      <c r="G28" s="22">
        <v>158.2</v>
      </c>
      <c r="H28" s="22">
        <v>159.1</v>
      </c>
      <c r="I28" s="22">
        <v>160.1</v>
      </c>
      <c r="J28" s="22">
        <v>161.1</v>
      </c>
      <c r="K28" s="22">
        <v>162</v>
      </c>
      <c r="L28" s="22">
        <v>162.8</v>
      </c>
    </row>
    <row r="29" ht="15">
      <c r="A29" s="11" t="s">
        <v>71</v>
      </c>
    </row>
    <row r="31" spans="1:12" ht="15">
      <c r="A31" s="22" t="s">
        <v>81</v>
      </c>
      <c r="B31" s="35">
        <v>0.053</v>
      </c>
      <c r="C31" s="35">
        <v>0.052</v>
      </c>
      <c r="D31" s="35">
        <v>0.052</v>
      </c>
      <c r="E31" s="35">
        <v>0.052</v>
      </c>
      <c r="F31" s="35">
        <v>0.052</v>
      </c>
      <c r="G31" s="35">
        <v>0.052</v>
      </c>
      <c r="H31" s="35">
        <v>0.052</v>
      </c>
      <c r="I31" s="35">
        <v>0.052</v>
      </c>
      <c r="J31" s="35">
        <v>0.052</v>
      </c>
      <c r="K31" s="35">
        <v>0.052</v>
      </c>
      <c r="L31" s="35">
        <v>0.052</v>
      </c>
    </row>
    <row r="33" ht="15.75">
      <c r="A33" s="2"/>
    </row>
    <row r="34" ht="15">
      <c r="A34" s="3"/>
    </row>
    <row r="35" spans="1:2" ht="15">
      <c r="A35" s="3"/>
      <c r="B35" s="30"/>
    </row>
    <row r="36" ht="15">
      <c r="B36" s="35"/>
    </row>
    <row r="37" ht="15">
      <c r="B37" s="31"/>
    </row>
    <row r="38" ht="15">
      <c r="A38" s="11"/>
    </row>
    <row r="39" ht="15">
      <c r="B39" s="32"/>
    </row>
    <row r="40" ht="15">
      <c r="A40" s="3"/>
    </row>
  </sheetData>
  <printOptions/>
  <pageMargins left="0.5" right="0.21388888888888888" top="0.5" bottom="0.2" header="0" footer="0"/>
  <pageSetup orientation="landscape" scale="88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="87" zoomScaleNormal="87" workbookViewId="0" topLeftCell="A1">
      <selection activeCell="B41" sqref="B41"/>
    </sheetView>
  </sheetViews>
  <sheetFormatPr defaultColWidth="8.6640625" defaultRowHeight="15"/>
  <cols>
    <col min="1" max="1" width="6.6640625" style="22" customWidth="1"/>
    <col min="2" max="2" width="33.6640625" style="22" customWidth="1"/>
    <col min="3" max="16384" width="8.6640625" style="22" customWidth="1"/>
  </cols>
  <sheetData>
    <row r="1" ht="15.75">
      <c r="A1" s="2" t="s">
        <v>82</v>
      </c>
    </row>
    <row r="2" spans="1:8" ht="15.75">
      <c r="A2" s="2" t="s">
        <v>20</v>
      </c>
      <c r="H2" s="36"/>
    </row>
    <row r="3" spans="2:8" ht="15">
      <c r="B3" s="3" t="s">
        <v>99</v>
      </c>
      <c r="H3" s="36"/>
    </row>
    <row r="5" spans="1:13" ht="15">
      <c r="A5" s="3"/>
      <c r="B5" s="3"/>
      <c r="C5" s="3">
        <v>2005</v>
      </c>
      <c r="D5" s="3">
        <v>2006</v>
      </c>
      <c r="E5" s="3">
        <v>2007</v>
      </c>
      <c r="F5" s="3">
        <v>2008</v>
      </c>
      <c r="G5" s="3">
        <v>2009</v>
      </c>
      <c r="H5" s="3">
        <v>2010</v>
      </c>
      <c r="I5" s="3">
        <v>2011</v>
      </c>
      <c r="J5" s="3">
        <v>2012</v>
      </c>
      <c r="K5" s="3">
        <v>2013</v>
      </c>
      <c r="L5" s="3">
        <v>2014</v>
      </c>
      <c r="M5" s="3">
        <v>2015</v>
      </c>
    </row>
    <row r="6" spans="1:13" ht="1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8" ht="15">
      <c r="A7" s="3" t="s">
        <v>22</v>
      </c>
      <c r="C7" s="30"/>
      <c r="D7" s="30"/>
      <c r="E7" s="30"/>
      <c r="F7" s="30"/>
      <c r="G7" s="30"/>
      <c r="H7" s="30"/>
    </row>
    <row r="8" spans="2:13" ht="15">
      <c r="B8" s="3" t="s">
        <v>100</v>
      </c>
      <c r="C8" s="37">
        <v>32433.465879786938</v>
      </c>
      <c r="D8" s="37">
        <v>32176.89500960704</v>
      </c>
      <c r="E8" s="37">
        <v>31786.10909972326</v>
      </c>
      <c r="F8" s="37">
        <v>32029.62391455414</v>
      </c>
      <c r="G8" s="37">
        <v>32630.106839122636</v>
      </c>
      <c r="H8" s="37">
        <v>33363.177891324754</v>
      </c>
      <c r="I8" s="37">
        <v>34238.20129051437</v>
      </c>
      <c r="J8" s="37">
        <v>35135.05154166294</v>
      </c>
      <c r="K8" s="37">
        <v>35924.66876494324</v>
      </c>
      <c r="L8" s="37">
        <v>36866.26771043651</v>
      </c>
      <c r="M8" s="37">
        <v>37829.958820354615</v>
      </c>
    </row>
    <row r="9" spans="2:13" ht="15">
      <c r="B9" s="3" t="s">
        <v>25</v>
      </c>
      <c r="C9" s="37">
        <v>32144.698288627817</v>
      </c>
      <c r="D9" s="37">
        <v>32188.68694908985</v>
      </c>
      <c r="E9" s="37">
        <v>31804.069532241785</v>
      </c>
      <c r="F9" s="37">
        <v>32018.432028438463</v>
      </c>
      <c r="G9" s="37">
        <v>32602.508778976495</v>
      </c>
      <c r="H9" s="37">
        <v>33329.48611065571</v>
      </c>
      <c r="I9" s="37">
        <v>34197.98541190721</v>
      </c>
      <c r="J9" s="37">
        <v>35093.83250584928</v>
      </c>
      <c r="K9" s="37">
        <v>35888.37813497041</v>
      </c>
      <c r="L9" s="37">
        <v>36822.992034696115</v>
      </c>
      <c r="M9" s="37">
        <v>37785.66779370647</v>
      </c>
    </row>
    <row r="10" spans="1:13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5">
      <c r="A11" s="29"/>
      <c r="B11" s="29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1:13" ht="15">
      <c r="A12" s="3" t="s">
        <v>83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</row>
    <row r="13" spans="2:13" ht="15">
      <c r="B13" s="3" t="s">
        <v>101</v>
      </c>
      <c r="C13" s="30">
        <v>28022.37984</v>
      </c>
      <c r="D13" s="30">
        <v>27668.758962096</v>
      </c>
      <c r="E13" s="30">
        <v>27194.945354809337</v>
      </c>
      <c r="F13" s="30">
        <v>27354.8152218533</v>
      </c>
      <c r="G13" s="30">
        <v>27864.895223139087</v>
      </c>
      <c r="H13" s="30">
        <v>28505.787813271287</v>
      </c>
      <c r="I13" s="30">
        <v>29286.042389955055</v>
      </c>
      <c r="J13" s="30">
        <v>30087.109115413063</v>
      </c>
      <c r="K13" s="30">
        <v>30779.112625067555</v>
      </c>
      <c r="L13" s="30">
        <v>31620.451843475646</v>
      </c>
      <c r="M13" s="30">
        <v>32484.210515351853</v>
      </c>
    </row>
    <row r="14" spans="2:13" ht="15">
      <c r="B14" s="25" t="s">
        <v>102</v>
      </c>
      <c r="C14" s="30">
        <v>1481.5036610876493</v>
      </c>
      <c r="D14" s="30">
        <v>1526.9290019601594</v>
      </c>
      <c r="E14" s="30">
        <v>1563.5880489800797</v>
      </c>
      <c r="F14" s="30">
        <v>1599.4501601952193</v>
      </c>
      <c r="G14" s="30">
        <v>1636.1092072151396</v>
      </c>
      <c r="H14" s="30">
        <v>1673.5651900398407</v>
      </c>
      <c r="I14" s="30">
        <v>1712.615044474104</v>
      </c>
      <c r="J14" s="30">
        <v>1751.664898908367</v>
      </c>
      <c r="K14" s="30">
        <v>1791.5116891474108</v>
      </c>
      <c r="L14" s="30">
        <v>1832.9523509960163</v>
      </c>
      <c r="M14" s="30">
        <v>1875.1899486494033</v>
      </c>
    </row>
    <row r="15" spans="2:13" ht="15">
      <c r="B15" s="3" t="s">
        <v>103</v>
      </c>
      <c r="C15" s="30">
        <v>2929.5823786992883</v>
      </c>
      <c r="D15" s="30">
        <v>2981.2070455508815</v>
      </c>
      <c r="E15" s="30">
        <v>3027.575695933843</v>
      </c>
      <c r="F15" s="30">
        <v>3075.3585325056233</v>
      </c>
      <c r="G15" s="30">
        <v>3129.1024087684114</v>
      </c>
      <c r="H15" s="30">
        <v>3183.824888013627</v>
      </c>
      <c r="I15" s="30">
        <v>3239.543856085212</v>
      </c>
      <c r="J15" s="30">
        <v>3296.2775273415123</v>
      </c>
      <c r="K15" s="30">
        <v>3354.044450728273</v>
      </c>
      <c r="L15" s="30">
        <v>3412.8635159648443</v>
      </c>
      <c r="M15" s="30">
        <v>3470.558356353359</v>
      </c>
    </row>
    <row r="16" spans="1:13" ht="15">
      <c r="A16" s="3"/>
      <c r="B16" s="3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</row>
    <row r="17" spans="1:13" ht="1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</row>
    <row r="18" spans="1:13" ht="15">
      <c r="A18" s="3" t="s">
        <v>84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</row>
    <row r="19" spans="3:13" ht="15"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</row>
    <row r="20" ht="15">
      <c r="B20" s="3" t="s">
        <v>104</v>
      </c>
    </row>
    <row r="21" spans="2:13" ht="15">
      <c r="B21" s="3" t="s">
        <v>105</v>
      </c>
      <c r="C21" s="39">
        <v>89.81532</v>
      </c>
      <c r="D21" s="39">
        <v>92.59959491999999</v>
      </c>
      <c r="E21" s="39">
        <v>94.82198519807999</v>
      </c>
      <c r="F21" s="39">
        <v>97.00289085763582</v>
      </c>
      <c r="G21" s="39">
        <v>99.23395734736144</v>
      </c>
      <c r="H21" s="39">
        <v>101.51633836635074</v>
      </c>
      <c r="I21" s="39">
        <v>103.85121414877679</v>
      </c>
      <c r="J21" s="39">
        <v>106.23979207419865</v>
      </c>
      <c r="K21" s="39">
        <v>108.68330729190521</v>
      </c>
      <c r="L21" s="39">
        <v>111.18302335961901</v>
      </c>
      <c r="M21" s="39">
        <v>113.74023289689025</v>
      </c>
    </row>
    <row r="22" spans="3:13" ht="15"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</row>
    <row r="23" spans="2:13" ht="15">
      <c r="B23" s="3" t="s">
        <v>106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</row>
    <row r="24" spans="2:13" ht="15">
      <c r="B24" s="3" t="s">
        <v>107</v>
      </c>
      <c r="C24" s="31">
        <v>26</v>
      </c>
      <c r="D24" s="31">
        <v>24.9</v>
      </c>
      <c r="E24" s="31">
        <v>23.9</v>
      </c>
      <c r="F24" s="31">
        <v>23.5</v>
      </c>
      <c r="G24" s="31">
        <v>23.4</v>
      </c>
      <c r="H24" s="31">
        <v>23.4</v>
      </c>
      <c r="I24" s="31">
        <v>23.5</v>
      </c>
      <c r="J24" s="31">
        <v>23.6</v>
      </c>
      <c r="K24" s="31">
        <v>23.6</v>
      </c>
      <c r="L24" s="31">
        <v>23.7</v>
      </c>
      <c r="M24" s="31">
        <v>23.8</v>
      </c>
    </row>
    <row r="25" spans="3:13" ht="15"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</row>
    <row r="26" ht="15">
      <c r="B26" s="3" t="s">
        <v>108</v>
      </c>
    </row>
    <row r="27" ht="15">
      <c r="B27" s="3" t="s">
        <v>109</v>
      </c>
    </row>
    <row r="28" spans="2:13" ht="15">
      <c r="B28" s="3" t="s">
        <v>110</v>
      </c>
      <c r="C28" s="35"/>
      <c r="D28" s="35">
        <v>1.031</v>
      </c>
      <c r="E28" s="35">
        <v>1.024</v>
      </c>
      <c r="F28" s="35">
        <v>1.023</v>
      </c>
      <c r="G28" s="35">
        <v>1.023</v>
      </c>
      <c r="H28" s="35">
        <v>1.023</v>
      </c>
      <c r="I28" s="35">
        <v>1.023</v>
      </c>
      <c r="J28" s="35">
        <v>1.023</v>
      </c>
      <c r="K28" s="35">
        <v>1.023</v>
      </c>
      <c r="L28" s="35">
        <v>1.023</v>
      </c>
      <c r="M28" s="35">
        <v>1.023</v>
      </c>
    </row>
    <row r="30" ht="15">
      <c r="B30" s="3" t="s">
        <v>111</v>
      </c>
    </row>
    <row r="31" spans="2:13" ht="15">
      <c r="B31" s="3" t="s">
        <v>112</v>
      </c>
      <c r="C31" s="35">
        <v>0.053</v>
      </c>
      <c r="D31" s="35">
        <v>0.052</v>
      </c>
      <c r="E31" s="35">
        <v>0.052</v>
      </c>
      <c r="F31" s="35">
        <v>0.052</v>
      </c>
      <c r="G31" s="35">
        <v>0.052</v>
      </c>
      <c r="H31" s="35">
        <v>0.052</v>
      </c>
      <c r="I31" s="35">
        <v>0.052</v>
      </c>
      <c r="J31" s="35">
        <v>0.052</v>
      </c>
      <c r="K31" s="35">
        <v>0.052</v>
      </c>
      <c r="L31" s="35">
        <v>0.052</v>
      </c>
      <c r="M31" s="35">
        <v>0.052</v>
      </c>
    </row>
    <row r="33" spans="1:13" ht="1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</row>
    <row r="34" spans="1:2" ht="15">
      <c r="A34" s="3" t="s">
        <v>85</v>
      </c>
      <c r="B34" s="3" t="s">
        <v>113</v>
      </c>
    </row>
    <row r="35" spans="1:2" ht="15">
      <c r="A35" s="3"/>
      <c r="B35" s="3"/>
    </row>
    <row r="36" spans="1:2" ht="15">
      <c r="A36" s="3"/>
      <c r="B36" s="3"/>
    </row>
    <row r="37" spans="1:2" ht="15">
      <c r="A37" s="3"/>
      <c r="B37" s="3"/>
    </row>
    <row r="39" spans="1:13" ht="1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</row>
    <row r="41" spans="1:13" ht="15.75">
      <c r="A41" s="2" t="s">
        <v>20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</row>
    <row r="42" ht="15.75">
      <c r="A42" s="2" t="s">
        <v>86</v>
      </c>
    </row>
    <row r="43" spans="1:2" ht="15.75">
      <c r="A43" s="2"/>
      <c r="B43" s="22" t="s">
        <v>99</v>
      </c>
    </row>
    <row r="44" ht="15.75">
      <c r="A44" s="2"/>
    </row>
    <row r="45" spans="1:13" ht="15">
      <c r="A45" s="3"/>
      <c r="B45" s="3"/>
      <c r="C45" s="3">
        <v>2005</v>
      </c>
      <c r="D45" s="3">
        <v>2006</v>
      </c>
      <c r="E45" s="3">
        <v>2007</v>
      </c>
      <c r="F45" s="3">
        <v>2008</v>
      </c>
      <c r="G45" s="3">
        <v>2009</v>
      </c>
      <c r="H45" s="3">
        <v>2010</v>
      </c>
      <c r="I45" s="3">
        <v>2011</v>
      </c>
      <c r="J45" s="3">
        <v>2012</v>
      </c>
      <c r="K45" s="3">
        <v>2013</v>
      </c>
      <c r="L45" s="3">
        <v>2014</v>
      </c>
      <c r="M45" s="3">
        <v>2015</v>
      </c>
    </row>
    <row r="46" spans="1:13" ht="1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</row>
    <row r="47" spans="1:13" ht="15">
      <c r="A47" s="3" t="s">
        <v>87</v>
      </c>
      <c r="C47" s="30">
        <v>2359.18</v>
      </c>
      <c r="D47" s="30">
        <v>2399.31088</v>
      </c>
      <c r="E47" s="30">
        <v>2440.08385408</v>
      </c>
      <c r="F47" s="30">
        <v>2486.68736345344</v>
      </c>
      <c r="G47" s="30">
        <v>2534.129735995602</v>
      </c>
      <c r="H47" s="30">
        <v>2582.426071243523</v>
      </c>
      <c r="I47" s="30">
        <v>2631.5917405259065</v>
      </c>
      <c r="J47" s="30">
        <v>2681.642391855373</v>
      </c>
      <c r="K47" s="30">
        <v>2732.59395490877</v>
      </c>
      <c r="L47" s="30">
        <v>2784.4626460971276</v>
      </c>
      <c r="M47" s="30">
        <v>2837.264973726876</v>
      </c>
    </row>
    <row r="48" spans="1:13" ht="15">
      <c r="A48" s="3" t="s">
        <v>88</v>
      </c>
      <c r="C48" s="30">
        <v>278.02078992974</v>
      </c>
      <c r="D48" s="30">
        <v>280.70912256861584</v>
      </c>
      <c r="E48" s="30">
        <v>283.44046852971366</v>
      </c>
      <c r="F48" s="30">
        <v>286.5623969632485</v>
      </c>
      <c r="G48" s="30">
        <v>289.740520108587</v>
      </c>
      <c r="H48" s="30">
        <v>292.97584947054156</v>
      </c>
      <c r="I48" s="30">
        <v>296.2694147610113</v>
      </c>
      <c r="J48" s="30">
        <v>299.6222642267095</v>
      </c>
      <c r="K48" s="30">
        <v>303.0354649827903</v>
      </c>
      <c r="L48" s="30">
        <v>306.51010335248054</v>
      </c>
      <c r="M48" s="30">
        <v>310.04728521282516</v>
      </c>
    </row>
    <row r="49" spans="1:13" ht="15">
      <c r="A49" s="3" t="s">
        <v>89</v>
      </c>
      <c r="C49" s="41">
        <v>58.38</v>
      </c>
      <c r="D49" s="41">
        <v>65.41008</v>
      </c>
      <c r="E49" s="41">
        <v>66.45664128</v>
      </c>
      <c r="F49" s="41">
        <v>67.65286082304</v>
      </c>
      <c r="G49" s="41">
        <v>68.87061231785472</v>
      </c>
      <c r="H49" s="41">
        <v>70.11028333957611</v>
      </c>
      <c r="I49" s="41">
        <v>71.37226843968848</v>
      </c>
      <c r="J49" s="41">
        <v>72.65696927160288</v>
      </c>
      <c r="K49" s="41">
        <v>73.96479471849173</v>
      </c>
      <c r="L49" s="41">
        <v>75.29616102342459</v>
      </c>
      <c r="M49" s="41">
        <v>76.65149192184623</v>
      </c>
    </row>
    <row r="50" spans="1:13" ht="15">
      <c r="A50" s="3" t="s">
        <v>90</v>
      </c>
      <c r="C50" s="41">
        <v>7.1</v>
      </c>
      <c r="D50" s="41">
        <v>7.1</v>
      </c>
      <c r="E50" s="41">
        <v>7.1</v>
      </c>
      <c r="F50" s="41">
        <v>7.1</v>
      </c>
      <c r="G50" s="41">
        <v>7.1</v>
      </c>
      <c r="H50" s="41">
        <v>7.1</v>
      </c>
      <c r="I50" s="41">
        <v>7.1</v>
      </c>
      <c r="J50" s="41">
        <v>7.1</v>
      </c>
      <c r="K50" s="41">
        <v>7.1</v>
      </c>
      <c r="L50" s="41">
        <v>7.1</v>
      </c>
      <c r="M50" s="41">
        <v>7.1</v>
      </c>
    </row>
    <row r="51" spans="1:13" ht="15">
      <c r="A51" s="3" t="s">
        <v>91</v>
      </c>
      <c r="C51" s="41">
        <v>5</v>
      </c>
      <c r="D51" s="41">
        <v>5</v>
      </c>
      <c r="E51" s="41">
        <v>5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</row>
    <row r="52" spans="1:13" ht="15">
      <c r="A52" s="3" t="s">
        <v>92</v>
      </c>
      <c r="C52" s="41">
        <v>5</v>
      </c>
      <c r="D52" s="41">
        <v>5</v>
      </c>
      <c r="E52" s="41">
        <v>5</v>
      </c>
      <c r="F52" s="41">
        <v>5</v>
      </c>
      <c r="G52" s="41">
        <v>5</v>
      </c>
      <c r="H52" s="41">
        <v>5</v>
      </c>
      <c r="I52" s="41">
        <v>5</v>
      </c>
      <c r="J52" s="41">
        <v>5</v>
      </c>
      <c r="K52" s="41">
        <v>5</v>
      </c>
      <c r="L52" s="41">
        <v>5</v>
      </c>
      <c r="M52" s="41">
        <v>5</v>
      </c>
    </row>
    <row r="53" spans="1:13" ht="15">
      <c r="A53" s="3" t="s">
        <v>93</v>
      </c>
      <c r="C53" s="41">
        <v>140</v>
      </c>
      <c r="D53" s="41">
        <v>140</v>
      </c>
      <c r="E53" s="41">
        <v>140</v>
      </c>
      <c r="F53" s="41">
        <v>140</v>
      </c>
      <c r="G53" s="41">
        <v>140</v>
      </c>
      <c r="H53" s="41">
        <v>140</v>
      </c>
      <c r="I53" s="41">
        <v>140</v>
      </c>
      <c r="J53" s="41">
        <v>140</v>
      </c>
      <c r="K53" s="41">
        <v>140</v>
      </c>
      <c r="L53" s="41">
        <v>140</v>
      </c>
      <c r="M53" s="41">
        <v>140</v>
      </c>
    </row>
    <row r="54" spans="1:13" ht="15">
      <c r="A54" s="3" t="s">
        <v>94</v>
      </c>
      <c r="C54" s="41">
        <v>76.90158876954857</v>
      </c>
      <c r="D54" s="41">
        <v>78.67696298226552</v>
      </c>
      <c r="E54" s="41">
        <v>80.49473204412912</v>
      </c>
      <c r="F54" s="41">
        <v>82.35591126589482</v>
      </c>
      <c r="G54" s="41">
        <v>84.2615403463677</v>
      </c>
      <c r="H54" s="41">
        <v>86.2126839599862</v>
      </c>
      <c r="I54" s="41">
        <v>88.21043235860584</v>
      </c>
      <c r="J54" s="41">
        <v>90.2559019878273</v>
      </c>
      <c r="K54" s="41">
        <v>92.35023611822133</v>
      </c>
      <c r="L54" s="41">
        <v>94.494605491812</v>
      </c>
      <c r="M54" s="41">
        <v>94.494605491812</v>
      </c>
    </row>
    <row r="56" spans="2:13" ht="15">
      <c r="B56" s="3" t="s">
        <v>114</v>
      </c>
      <c r="C56" s="30">
        <v>2929.5823786992883</v>
      </c>
      <c r="D56" s="30">
        <v>2981.2070455508815</v>
      </c>
      <c r="E56" s="30">
        <v>3027.575695933843</v>
      </c>
      <c r="F56" s="30">
        <v>3075.3585325056233</v>
      </c>
      <c r="G56" s="30">
        <v>3129.1024087684114</v>
      </c>
      <c r="H56" s="30">
        <v>3183.824888013627</v>
      </c>
      <c r="I56" s="30">
        <v>3239.543856085212</v>
      </c>
      <c r="J56" s="30">
        <v>3296.2775273415123</v>
      </c>
      <c r="K56" s="30">
        <v>3354.044450728273</v>
      </c>
      <c r="L56" s="30">
        <v>3412.8635159648447</v>
      </c>
      <c r="M56" s="30">
        <v>3470.5583563533596</v>
      </c>
    </row>
    <row r="57" spans="1:13" ht="15">
      <c r="A57" s="3"/>
      <c r="B57" s="3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</row>
    <row r="58" spans="1:13" ht="1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</row>
    <row r="59" spans="1:8" ht="15.75">
      <c r="A59" s="2" t="s">
        <v>95</v>
      </c>
      <c r="C59" s="41"/>
      <c r="D59" s="41"/>
      <c r="E59" s="41"/>
      <c r="F59" s="41"/>
      <c r="G59" s="41"/>
      <c r="H59" s="41"/>
    </row>
    <row r="60" spans="3:8" ht="15">
      <c r="C60" s="41"/>
      <c r="D60" s="41"/>
      <c r="E60" s="41"/>
      <c r="F60" s="41"/>
      <c r="G60" s="41"/>
      <c r="H60" s="41"/>
    </row>
    <row r="61" spans="1:13" ht="15">
      <c r="A61" s="3" t="s">
        <v>96</v>
      </c>
      <c r="C61" s="41">
        <v>110</v>
      </c>
      <c r="D61" s="41">
        <v>110</v>
      </c>
      <c r="E61" s="41">
        <v>110</v>
      </c>
      <c r="F61" s="41">
        <v>110</v>
      </c>
      <c r="G61" s="41">
        <v>110</v>
      </c>
      <c r="H61" s="41">
        <v>110</v>
      </c>
      <c r="I61" s="41">
        <v>110</v>
      </c>
      <c r="J61" s="41">
        <v>110</v>
      </c>
      <c r="K61" s="41">
        <v>110</v>
      </c>
      <c r="L61" s="41">
        <v>110</v>
      </c>
      <c r="M61" s="41">
        <v>110</v>
      </c>
    </row>
    <row r="62" spans="1:13" ht="15">
      <c r="A62" s="3" t="s">
        <v>97</v>
      </c>
      <c r="B62" s="3"/>
      <c r="C62" s="41">
        <v>168.02078992973998</v>
      </c>
      <c r="D62" s="41">
        <v>170.7091225686158</v>
      </c>
      <c r="E62" s="41">
        <v>173.44046852971366</v>
      </c>
      <c r="F62" s="41">
        <v>176.56239696324852</v>
      </c>
      <c r="G62" s="41">
        <v>179.740520108587</v>
      </c>
      <c r="H62" s="41">
        <v>182.97584947054156</v>
      </c>
      <c r="I62" s="41">
        <v>186.26941476101132</v>
      </c>
      <c r="J62" s="41">
        <v>189.62226422670952</v>
      </c>
      <c r="K62" s="41">
        <v>193.0354649827903</v>
      </c>
      <c r="L62" s="41">
        <v>196.51010335248054</v>
      </c>
      <c r="M62" s="41">
        <v>200.0472852128252</v>
      </c>
    </row>
    <row r="63" spans="1:13" ht="15">
      <c r="A63" s="3" t="s">
        <v>98</v>
      </c>
      <c r="C63" s="41">
        <v>278.02078992974</v>
      </c>
      <c r="D63" s="41">
        <v>280.70912256861584</v>
      </c>
      <c r="E63" s="41">
        <v>283.44046852971366</v>
      </c>
      <c r="F63" s="41">
        <v>286.5623969632485</v>
      </c>
      <c r="G63" s="41">
        <v>289.740520108587</v>
      </c>
      <c r="H63" s="41">
        <v>292.97584947054156</v>
      </c>
      <c r="I63" s="41">
        <v>296.2694147610113</v>
      </c>
      <c r="J63" s="41">
        <v>299.6222642267095</v>
      </c>
      <c r="K63" s="41">
        <v>303.0354649827903</v>
      </c>
      <c r="L63" s="41">
        <v>306.51010335248054</v>
      </c>
      <c r="M63" s="41">
        <v>310.04728521282516</v>
      </c>
    </row>
    <row r="64" spans="1:13" ht="15">
      <c r="A64" s="3"/>
      <c r="B64" s="3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</row>
    <row r="65" spans="1:13" ht="1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</row>
    <row r="66" spans="1:2" ht="15">
      <c r="A66" s="22" t="s">
        <v>85</v>
      </c>
      <c r="B66" s="22" t="s">
        <v>113</v>
      </c>
    </row>
    <row r="67" spans="3:13" ht="15"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</row>
    <row r="68" spans="1:13" ht="15">
      <c r="A68" s="29"/>
      <c r="B68" s="29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</row>
  </sheetData>
  <printOptions/>
  <pageMargins left="0.5" right="0.21388888888888888" top="0.5" bottom="0.2" header="0" footer="0"/>
  <pageSetup orientation="landscape" scale="88"/>
  <rowBreaks count="1" manualBreakCount="1">
    <brk id="38" min="1" max="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40"/>
  <sheetViews>
    <sheetView zoomScale="87" zoomScaleNormal="87" workbookViewId="0" topLeftCell="A1">
      <selection activeCell="A4" sqref="A4"/>
    </sheetView>
  </sheetViews>
  <sheetFormatPr defaultColWidth="8.6640625" defaultRowHeight="15"/>
  <cols>
    <col min="1" max="1" width="3.6640625" style="22" customWidth="1"/>
    <col min="2" max="2" width="25.6640625" style="22" customWidth="1"/>
    <col min="3" max="16384" width="8.6640625" style="22" customWidth="1"/>
  </cols>
  <sheetData>
    <row r="1" spans="1:9" ht="18.75">
      <c r="A1" s="42" t="s">
        <v>115</v>
      </c>
      <c r="B1" s="43"/>
      <c r="C1" s="44"/>
      <c r="D1" s="44"/>
      <c r="E1" s="44"/>
      <c r="F1" s="44"/>
      <c r="G1" s="44"/>
      <c r="H1" s="44"/>
      <c r="I1" s="44"/>
    </row>
    <row r="2" spans="1:2" ht="18.75">
      <c r="A2" s="42" t="s">
        <v>20</v>
      </c>
      <c r="B2" s="43"/>
    </row>
    <row r="5" spans="1:13" ht="15.75">
      <c r="A5" s="43"/>
      <c r="B5" s="43" t="s">
        <v>99</v>
      </c>
      <c r="C5" s="43">
        <v>2005</v>
      </c>
      <c r="D5" s="43">
        <v>2006</v>
      </c>
      <c r="E5" s="43">
        <v>2007</v>
      </c>
      <c r="F5" s="43">
        <v>2008</v>
      </c>
      <c r="G5" s="43">
        <v>2009</v>
      </c>
      <c r="H5" s="43">
        <v>2010</v>
      </c>
      <c r="I5" s="43">
        <v>2011</v>
      </c>
      <c r="J5" s="43">
        <v>2012</v>
      </c>
      <c r="K5" s="43">
        <v>2013</v>
      </c>
      <c r="L5" s="43">
        <v>2014</v>
      </c>
      <c r="M5" s="43">
        <v>2015</v>
      </c>
    </row>
    <row r="6" spans="1:13" ht="1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</row>
    <row r="7" ht="15.75">
      <c r="A7" s="43" t="s">
        <v>22</v>
      </c>
    </row>
    <row r="8" spans="2:13" ht="15.75">
      <c r="B8" s="43" t="s">
        <v>100</v>
      </c>
      <c r="C8" s="46">
        <v>11856.73253507119</v>
      </c>
      <c r="D8" s="46">
        <v>12370.79347982702</v>
      </c>
      <c r="E8" s="46">
        <v>12899.208953461737</v>
      </c>
      <c r="F8" s="46">
        <v>13477.275131394541</v>
      </c>
      <c r="G8" s="46">
        <v>14069.635047118501</v>
      </c>
      <c r="H8" s="46">
        <v>14769.615764771002</v>
      </c>
      <c r="I8" s="46">
        <v>15407.32104467597</v>
      </c>
      <c r="J8" s="46">
        <v>16063.353200303294</v>
      </c>
      <c r="K8" s="46">
        <v>16753.924333530074</v>
      </c>
      <c r="L8" s="46">
        <v>17472.11318255437</v>
      </c>
      <c r="M8" s="46">
        <v>18226.920125277164</v>
      </c>
    </row>
    <row r="9" spans="2:13" ht="15.75">
      <c r="B9" s="43" t="s">
        <v>25</v>
      </c>
      <c r="C9" s="46">
        <v>11721.427338635622</v>
      </c>
      <c r="D9" s="46">
        <v>12291.495906875205</v>
      </c>
      <c r="E9" s="46">
        <v>12817.629576441721</v>
      </c>
      <c r="F9" s="46">
        <v>13385.175425669962</v>
      </c>
      <c r="G9" s="46">
        <v>13974.655723533222</v>
      </c>
      <c r="H9" s="46">
        <v>14658.222450567906</v>
      </c>
      <c r="I9" s="46">
        <v>15304.998132946563</v>
      </c>
      <c r="J9" s="46">
        <v>15957.997165802208</v>
      </c>
      <c r="K9" s="46">
        <v>16643.09419372982</v>
      </c>
      <c r="L9" s="46">
        <v>17356.836405526694</v>
      </c>
      <c r="M9" s="46">
        <v>18105.831942024844</v>
      </c>
    </row>
    <row r="10" spans="1:13" ht="15.7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</row>
    <row r="11" spans="1:13" ht="15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</row>
    <row r="13" spans="2:13" ht="15.75">
      <c r="B13" s="43" t="s">
        <v>118</v>
      </c>
      <c r="C13" s="26">
        <v>6894.27443054463</v>
      </c>
      <c r="D13" s="26">
        <v>7147.165831693397</v>
      </c>
      <c r="E13" s="26">
        <v>7434.710090304675</v>
      </c>
      <c r="F13" s="26">
        <v>7728.252536945856</v>
      </c>
      <c r="G13" s="26">
        <v>8033.357430376231</v>
      </c>
      <c r="H13" s="26">
        <v>8338.624338745303</v>
      </c>
      <c r="I13" s="26">
        <v>8656.609767030868</v>
      </c>
      <c r="J13" s="26">
        <v>8982.517175754236</v>
      </c>
      <c r="K13" s="26">
        <v>9323.617160583173</v>
      </c>
      <c r="L13" s="26">
        <v>9677.049250453521</v>
      </c>
      <c r="M13" s="26">
        <v>10044.847427121778</v>
      </c>
    </row>
    <row r="14" spans="3:13" ht="15"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</row>
    <row r="15" spans="2:13" ht="15.75">
      <c r="B15" s="43" t="s">
        <v>119</v>
      </c>
      <c r="C15" s="26">
        <v>1892.2943517377278</v>
      </c>
      <c r="D15" s="26">
        <v>1995.092485313815</v>
      </c>
      <c r="E15" s="26">
        <v>2119.5563052855664</v>
      </c>
      <c r="F15" s="26">
        <v>2248.541981127379</v>
      </c>
      <c r="G15" s="26">
        <v>2384.326946590144</v>
      </c>
      <c r="H15" s="26">
        <v>2525.533407951811</v>
      </c>
      <c r="I15" s="26">
        <v>2675.1307222747932</v>
      </c>
      <c r="J15" s="26">
        <v>2829.3970133009852</v>
      </c>
      <c r="K15" s="26">
        <v>2994.4119075387975</v>
      </c>
      <c r="L15" s="26">
        <v>3167.1905870415403</v>
      </c>
      <c r="M15" s="26">
        <v>3350.936427968461</v>
      </c>
    </row>
    <row r="16" spans="3:13" ht="15"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</row>
    <row r="17" spans="2:13" ht="15.75">
      <c r="B17" s="43" t="s">
        <v>120</v>
      </c>
      <c r="C17" s="26">
        <v>259.29956078903604</v>
      </c>
      <c r="D17" s="26">
        <v>265.2263002401928</v>
      </c>
      <c r="E17" s="26">
        <v>271.56379077731464</v>
      </c>
      <c r="F17" s="26">
        <v>277.60329410116185</v>
      </c>
      <c r="G17" s="26">
        <v>283.6382301144792</v>
      </c>
      <c r="H17" s="26">
        <v>289.9371055478374</v>
      </c>
      <c r="I17" s="26">
        <v>296.3704577973497</v>
      </c>
      <c r="J17" s="26">
        <v>302.9317221946933</v>
      </c>
      <c r="K17" s="26">
        <v>309.8996739722654</v>
      </c>
      <c r="L17" s="26">
        <v>316.86730639223293</v>
      </c>
      <c r="M17" s="26">
        <v>326.687967427117</v>
      </c>
    </row>
    <row r="18" spans="3:13" ht="15"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</row>
    <row r="19" spans="2:13" ht="15.75">
      <c r="B19" s="43" t="s">
        <v>121</v>
      </c>
      <c r="C19" s="26">
        <v>2066.784762005655</v>
      </c>
      <c r="D19" s="26">
        <v>2159.125889421218</v>
      </c>
      <c r="E19" s="26">
        <v>2243.5217070740177</v>
      </c>
      <c r="F19" s="26">
        <v>2348.18024654994</v>
      </c>
      <c r="G19" s="26">
        <v>2446.534859837526</v>
      </c>
      <c r="H19" s="26">
        <v>2551.09588831605</v>
      </c>
      <c r="I19" s="26">
        <v>2658.4855545971354</v>
      </c>
      <c r="J19" s="26">
        <v>2769.98052550185</v>
      </c>
      <c r="K19" s="26">
        <v>2887.0590960710774</v>
      </c>
      <c r="L19" s="26">
        <v>3009.4231787804215</v>
      </c>
      <c r="M19" s="26">
        <v>3137.5567673588343</v>
      </c>
    </row>
    <row r="20" spans="3:13" ht="15"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</row>
    <row r="21" spans="2:13" ht="15.75">
      <c r="B21" s="43" t="s">
        <v>122</v>
      </c>
      <c r="C21" s="26">
        <v>530.477848787588</v>
      </c>
      <c r="D21" s="26">
        <v>567.6853792692821</v>
      </c>
      <c r="E21" s="26">
        <v>604.056969879807</v>
      </c>
      <c r="F21" s="26">
        <v>642.107354035966</v>
      </c>
      <c r="G21" s="26">
        <v>682.0299738795359</v>
      </c>
      <c r="H21" s="26">
        <v>818.5606893325537</v>
      </c>
      <c r="I21" s="26">
        <v>866.1096022277909</v>
      </c>
      <c r="J21" s="26">
        <v>914.9065422902222</v>
      </c>
      <c r="K21" s="26">
        <v>966.0013563365621</v>
      </c>
      <c r="L21" s="26">
        <v>1018.9759573065598</v>
      </c>
      <c r="M21" s="26">
        <v>1074.185207043853</v>
      </c>
    </row>
    <row r="22" spans="3:13" ht="15"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spans="2:13" ht="15.75">
      <c r="B23" s="43" t="s">
        <v>123</v>
      </c>
      <c r="C23" s="26">
        <v>148.07729875977088</v>
      </c>
      <c r="D23" s="26">
        <v>154.79399493932164</v>
      </c>
      <c r="E23" s="26">
        <v>163.03442969246402</v>
      </c>
      <c r="F23" s="26">
        <v>169.73810018345154</v>
      </c>
      <c r="G23" s="26">
        <v>177.17409135345903</v>
      </c>
      <c r="H23" s="26">
        <v>185.0289505363119</v>
      </c>
      <c r="I23" s="26">
        <v>193.11507162072974</v>
      </c>
      <c r="J23" s="26">
        <v>201.37735292981708</v>
      </c>
      <c r="K23" s="26">
        <v>209.9988293566173</v>
      </c>
      <c r="L23" s="26">
        <v>218.87049930223552</v>
      </c>
      <c r="M23" s="26">
        <v>228.21492756385598</v>
      </c>
    </row>
    <row r="24" spans="3:13" ht="15"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</row>
    <row r="25" spans="2:13" ht="15.75">
      <c r="B25" s="43" t="s">
        <v>124</v>
      </c>
      <c r="C25" s="26">
        <v>66.08460764169948</v>
      </c>
      <c r="D25" s="26">
        <v>81.7337928786335</v>
      </c>
      <c r="E25" s="26">
        <v>62.205335252975246</v>
      </c>
      <c r="F25" s="26">
        <v>62.83399558260395</v>
      </c>
      <c r="G25" s="26">
        <v>62.5735149671278</v>
      </c>
      <c r="H25" s="26">
        <v>60.83538434113397</v>
      </c>
      <c r="I25" s="26">
        <v>61.49986912730328</v>
      </c>
      <c r="J25" s="26">
        <v>62.24286833148938</v>
      </c>
      <c r="K25" s="26">
        <v>62.936309671583246</v>
      </c>
      <c r="L25" s="26">
        <v>63.73640327785602</v>
      </c>
      <c r="M25" s="26">
        <v>64.49140079325993</v>
      </c>
    </row>
    <row r="26" spans="3:11" ht="15">
      <c r="C26" s="26"/>
      <c r="D26" s="26"/>
      <c r="E26" s="26"/>
      <c r="F26" s="26"/>
      <c r="G26" s="26"/>
      <c r="H26" s="26"/>
      <c r="I26" s="26"/>
      <c r="J26" s="26"/>
      <c r="K26" s="26"/>
    </row>
    <row r="27" spans="2:13" ht="15.75">
      <c r="B27" s="43" t="s">
        <v>125</v>
      </c>
      <c r="C27" s="26">
        <v>11857.292860266107</v>
      </c>
      <c r="D27" s="26">
        <v>12370.82367375586</v>
      </c>
      <c r="E27" s="26">
        <v>12898.64862826682</v>
      </c>
      <c r="F27" s="26">
        <v>13477.257508526358</v>
      </c>
      <c r="G27" s="26">
        <v>14069.635047118501</v>
      </c>
      <c r="H27" s="26">
        <v>14769.615764771</v>
      </c>
      <c r="I27" s="26">
        <v>15407.321044675971</v>
      </c>
      <c r="J27" s="26">
        <v>16063.353200303292</v>
      </c>
      <c r="K27" s="26">
        <v>16753.924333530078</v>
      </c>
      <c r="L27" s="26">
        <v>17472.113182554367</v>
      </c>
      <c r="M27" s="26">
        <v>18226.92012527716</v>
      </c>
    </row>
    <row r="28" spans="1:13" ht="15.75">
      <c r="A28" s="43"/>
      <c r="B28" s="43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</row>
    <row r="29" spans="1:13" ht="15">
      <c r="A29" s="45"/>
      <c r="B29" s="45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5"/>
    </row>
    <row r="30" spans="1:10" ht="15.75">
      <c r="A30" s="43" t="s">
        <v>116</v>
      </c>
      <c r="B30" s="43" t="s">
        <v>113</v>
      </c>
      <c r="C30" s="49"/>
      <c r="D30" s="49"/>
      <c r="E30" s="49"/>
      <c r="F30" s="49"/>
      <c r="G30" s="49"/>
      <c r="H30" s="49"/>
      <c r="I30" s="49"/>
      <c r="J30" s="49"/>
    </row>
    <row r="32" ht="15.75">
      <c r="B32" s="43" t="s">
        <v>126</v>
      </c>
    </row>
    <row r="34" spans="3:13" ht="15.75">
      <c r="C34" s="50" t="s">
        <v>129</v>
      </c>
      <c r="D34" s="50" t="s">
        <v>130</v>
      </c>
      <c r="E34" s="50" t="s">
        <v>131</v>
      </c>
      <c r="F34" s="50" t="s">
        <v>132</v>
      </c>
      <c r="G34" s="50" t="s">
        <v>133</v>
      </c>
      <c r="H34" s="50" t="s">
        <v>134</v>
      </c>
      <c r="I34" s="50" t="s">
        <v>135</v>
      </c>
      <c r="J34" s="50" t="s">
        <v>136</v>
      </c>
      <c r="K34" s="50" t="s">
        <v>137</v>
      </c>
      <c r="L34" s="50" t="s">
        <v>138</v>
      </c>
      <c r="M34" s="50" t="s">
        <v>139</v>
      </c>
    </row>
    <row r="35" spans="3:13" ht="15">
      <c r="C35" s="51">
        <v>1.0310825294748125</v>
      </c>
      <c r="D35" s="51">
        <v>1.022869022869023</v>
      </c>
      <c r="E35" s="51">
        <v>1.0233739837398375</v>
      </c>
      <c r="F35" s="51">
        <v>1.0228401191658392</v>
      </c>
      <c r="G35" s="51">
        <v>1.0228155339805824</v>
      </c>
      <c r="H35" s="51">
        <v>1.0232558139534884</v>
      </c>
      <c r="I35" s="51">
        <v>1.0227272727272727</v>
      </c>
      <c r="J35" s="51">
        <v>1.0231292517006803</v>
      </c>
      <c r="K35" s="51">
        <v>1.023049645390071</v>
      </c>
      <c r="L35" s="51">
        <v>1.0229636048526862</v>
      </c>
      <c r="M35" s="51">
        <v>1.0229636048526862</v>
      </c>
    </row>
    <row r="37" spans="1:2" ht="15.75">
      <c r="A37" s="43" t="s">
        <v>117</v>
      </c>
      <c r="B37" s="43" t="s">
        <v>127</v>
      </c>
    </row>
    <row r="38" spans="1:13" ht="15.75">
      <c r="A38" s="43"/>
      <c r="B38" s="43" t="s">
        <v>128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</row>
    <row r="39" spans="1:12" ht="15.7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</row>
    <row r="40" spans="1:12" ht="1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</row>
  </sheetData>
  <printOptions/>
  <pageMargins left="0.5" right="0.21388888888888888" top="0.5" bottom="0.2" header="0" footer="0"/>
  <pageSetup orientation="landscape" scale="88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9"/>
  <sheetViews>
    <sheetView zoomScale="87" zoomScaleNormal="87" workbookViewId="0" topLeftCell="A1">
      <selection activeCell="H25" sqref="H25"/>
    </sheetView>
  </sheetViews>
  <sheetFormatPr defaultColWidth="7.6640625" defaultRowHeight="15"/>
  <cols>
    <col min="1" max="1" width="27.6640625" style="22" customWidth="1"/>
    <col min="2" max="16384" width="7.6640625" style="22" customWidth="1"/>
  </cols>
  <sheetData>
    <row r="1" spans="1:13" ht="18">
      <c r="A1" s="52" t="s">
        <v>140</v>
      </c>
      <c r="B1" s="53"/>
      <c r="C1" s="53"/>
      <c r="D1" s="53"/>
      <c r="E1" s="53"/>
      <c r="F1" s="53"/>
      <c r="G1" s="36"/>
      <c r="H1" s="53"/>
      <c r="I1" s="36"/>
      <c r="J1" s="53"/>
      <c r="K1" s="53"/>
      <c r="L1" s="53"/>
      <c r="M1" s="53"/>
    </row>
    <row r="2" ht="15.75">
      <c r="A2" s="54" t="s">
        <v>141</v>
      </c>
    </row>
    <row r="3" ht="15">
      <c r="A3" s="53"/>
    </row>
    <row r="4" ht="15">
      <c r="A4" s="3" t="s">
        <v>21</v>
      </c>
    </row>
    <row r="5" spans="1:13" ht="15.75">
      <c r="A5" s="40"/>
      <c r="B5" s="55">
        <v>2004</v>
      </c>
      <c r="C5" s="55">
        <f aca="true" t="shared" si="0" ref="C5:M5">B5+1</f>
        <v>2005</v>
      </c>
      <c r="D5" s="55">
        <f t="shared" si="0"/>
        <v>2006</v>
      </c>
      <c r="E5" s="55">
        <f t="shared" si="0"/>
        <v>2007</v>
      </c>
      <c r="F5" s="55">
        <f t="shared" si="0"/>
        <v>2008</v>
      </c>
      <c r="G5" s="55">
        <f t="shared" si="0"/>
        <v>2009</v>
      </c>
      <c r="H5" s="55">
        <f t="shared" si="0"/>
        <v>2010</v>
      </c>
      <c r="I5" s="55">
        <f t="shared" si="0"/>
        <v>2011</v>
      </c>
      <c r="J5" s="55">
        <f t="shared" si="0"/>
        <v>2012</v>
      </c>
      <c r="K5" s="55">
        <f t="shared" si="0"/>
        <v>2013</v>
      </c>
      <c r="L5" s="55">
        <f t="shared" si="0"/>
        <v>2014</v>
      </c>
      <c r="M5" s="55">
        <f t="shared" si="0"/>
        <v>2015</v>
      </c>
    </row>
    <row r="6" spans="1:13" ht="15.75">
      <c r="A6" s="40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ht="18">
      <c r="A7" s="27"/>
    </row>
    <row r="8" ht="15.75">
      <c r="A8" s="23" t="s">
        <v>142</v>
      </c>
    </row>
    <row r="9" spans="1:2" ht="15">
      <c r="A9" s="3" t="s">
        <v>100</v>
      </c>
      <c r="B9" s="30"/>
    </row>
    <row r="10" spans="1:13" ht="15">
      <c r="A10" s="3" t="s">
        <v>143</v>
      </c>
      <c r="B10" s="30">
        <v>16489</v>
      </c>
      <c r="C10" s="30">
        <v>16489</v>
      </c>
      <c r="D10" s="30">
        <v>16489</v>
      </c>
      <c r="E10" s="30">
        <v>16489</v>
      </c>
      <c r="F10" s="30">
        <v>16489</v>
      </c>
      <c r="G10" s="30">
        <v>16489</v>
      </c>
      <c r="H10" s="30">
        <v>16489</v>
      </c>
      <c r="I10" s="30">
        <v>16489</v>
      </c>
      <c r="J10" s="30">
        <v>16489</v>
      </c>
      <c r="K10" s="30">
        <v>16489</v>
      </c>
      <c r="L10" s="30">
        <v>16489</v>
      </c>
      <c r="M10" s="30">
        <v>16489</v>
      </c>
    </row>
    <row r="11" spans="1:13" ht="15">
      <c r="A11" s="3" t="s">
        <v>144</v>
      </c>
      <c r="B11" s="30">
        <v>7.6</v>
      </c>
      <c r="C11" s="30">
        <v>7.6</v>
      </c>
      <c r="D11" s="30">
        <v>7.6</v>
      </c>
      <c r="E11" s="30">
        <v>7.6</v>
      </c>
      <c r="F11" s="30">
        <v>7.6</v>
      </c>
      <c r="G11" s="30">
        <v>7.6</v>
      </c>
      <c r="H11" s="30">
        <v>7.6</v>
      </c>
      <c r="I11" s="30">
        <v>7.6</v>
      </c>
      <c r="J11" s="30">
        <v>7.6</v>
      </c>
      <c r="K11" s="30">
        <v>7.6</v>
      </c>
      <c r="L11" s="30">
        <v>7.6</v>
      </c>
      <c r="M11" s="30">
        <v>7.6</v>
      </c>
    </row>
    <row r="12" spans="1:13" ht="15">
      <c r="A12" s="3" t="s">
        <v>145</v>
      </c>
      <c r="B12" s="30">
        <v>92.8</v>
      </c>
      <c r="C12" s="30">
        <v>92.8</v>
      </c>
      <c r="D12" s="30">
        <v>92.8</v>
      </c>
      <c r="E12" s="30">
        <v>92.8</v>
      </c>
      <c r="F12" s="30">
        <v>92.8</v>
      </c>
      <c r="G12" s="30">
        <v>92.8</v>
      </c>
      <c r="H12" s="30">
        <v>92.8</v>
      </c>
      <c r="I12" s="30">
        <v>92.8</v>
      </c>
      <c r="J12" s="30">
        <v>92.8</v>
      </c>
      <c r="K12" s="30">
        <v>92.8</v>
      </c>
      <c r="L12" s="30">
        <v>92.8</v>
      </c>
      <c r="M12" s="30">
        <v>92.8</v>
      </c>
    </row>
    <row r="13" spans="1:13" ht="15">
      <c r="A13" s="3" t="s">
        <v>146</v>
      </c>
      <c r="B13" s="30">
        <v>319</v>
      </c>
      <c r="C13" s="30">
        <v>191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</row>
    <row r="14" spans="1:13" ht="15">
      <c r="A14" s="3" t="s">
        <v>147</v>
      </c>
      <c r="B14" s="30">
        <v>100</v>
      </c>
      <c r="C14" s="30">
        <v>100</v>
      </c>
      <c r="D14" s="30">
        <v>100</v>
      </c>
      <c r="E14" s="30">
        <v>100</v>
      </c>
      <c r="F14" s="30">
        <v>100</v>
      </c>
      <c r="G14" s="30">
        <v>100</v>
      </c>
      <c r="H14" s="30">
        <v>100</v>
      </c>
      <c r="I14" s="30">
        <v>100</v>
      </c>
      <c r="J14" s="30">
        <v>100</v>
      </c>
      <c r="K14" s="30">
        <v>100</v>
      </c>
      <c r="L14" s="30">
        <v>100</v>
      </c>
      <c r="M14" s="30">
        <v>100</v>
      </c>
    </row>
    <row r="15" spans="1:13" ht="15">
      <c r="A15" s="3" t="s">
        <v>148</v>
      </c>
      <c r="B15" s="30">
        <v>200</v>
      </c>
      <c r="C15" s="30">
        <v>200</v>
      </c>
      <c r="D15" s="30">
        <v>200</v>
      </c>
      <c r="E15" s="30">
        <v>200</v>
      </c>
      <c r="F15" s="30">
        <v>200</v>
      </c>
      <c r="G15" s="30">
        <v>200</v>
      </c>
      <c r="H15" s="30">
        <v>200</v>
      </c>
      <c r="I15" s="30">
        <v>200</v>
      </c>
      <c r="J15" s="30">
        <v>200</v>
      </c>
      <c r="K15" s="30">
        <v>200</v>
      </c>
      <c r="L15" s="30">
        <v>200</v>
      </c>
      <c r="M15" s="30">
        <v>200</v>
      </c>
    </row>
    <row r="16" spans="1:13" ht="15">
      <c r="A16" s="3" t="s">
        <v>149</v>
      </c>
      <c r="B16" s="56">
        <v>-9</v>
      </c>
      <c r="C16" s="56">
        <v>-10</v>
      </c>
      <c r="D16" s="56">
        <v>-5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</row>
    <row r="17" spans="1:13" ht="15">
      <c r="A17" s="3" t="s">
        <v>114</v>
      </c>
      <c r="B17" s="30">
        <f aca="true" t="shared" si="1" ref="B17:M17">SUM(B10:B16)</f>
        <v>17199.399999999998</v>
      </c>
      <c r="C17" s="30">
        <f t="shared" si="1"/>
        <v>17070.399999999998</v>
      </c>
      <c r="D17" s="30">
        <f t="shared" si="1"/>
        <v>16884.399999999998</v>
      </c>
      <c r="E17" s="30">
        <f t="shared" si="1"/>
        <v>16889.399999999998</v>
      </c>
      <c r="F17" s="30">
        <f t="shared" si="1"/>
        <v>16889.399999999998</v>
      </c>
      <c r="G17" s="30">
        <f t="shared" si="1"/>
        <v>16889.399999999998</v>
      </c>
      <c r="H17" s="30">
        <f t="shared" si="1"/>
        <v>16889.399999999998</v>
      </c>
      <c r="I17" s="30">
        <f t="shared" si="1"/>
        <v>16889.399999999998</v>
      </c>
      <c r="J17" s="30">
        <f t="shared" si="1"/>
        <v>16889.399999999998</v>
      </c>
      <c r="K17" s="30">
        <f t="shared" si="1"/>
        <v>16889.399999999998</v>
      </c>
      <c r="L17" s="30">
        <f t="shared" si="1"/>
        <v>16889.399999999998</v>
      </c>
      <c r="M17" s="30">
        <f t="shared" si="1"/>
        <v>16889.399999999998</v>
      </c>
    </row>
    <row r="18" spans="1:13" ht="15.75">
      <c r="A18" s="54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</row>
    <row r="19" spans="1:13" ht="15">
      <c r="A19" s="57" t="s">
        <v>25</v>
      </c>
      <c r="B19" s="30">
        <v>17725</v>
      </c>
      <c r="C19" s="30">
        <v>18000</v>
      </c>
      <c r="D19" s="30">
        <v>17800</v>
      </c>
      <c r="E19" s="30">
        <v>17700</v>
      </c>
      <c r="F19" s="30">
        <v>17250</v>
      </c>
      <c r="G19" s="30">
        <v>16900</v>
      </c>
      <c r="H19" s="30">
        <v>16889</v>
      </c>
      <c r="I19" s="30">
        <v>16889</v>
      </c>
      <c r="J19" s="30">
        <v>16889</v>
      </c>
      <c r="K19" s="30">
        <v>16889</v>
      </c>
      <c r="L19" s="30">
        <v>16889</v>
      </c>
      <c r="M19" s="30">
        <v>16889</v>
      </c>
    </row>
    <row r="20" spans="1:13" ht="15.75">
      <c r="A20" s="54"/>
      <c r="B20" s="58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</row>
    <row r="21" ht="15">
      <c r="A21" s="53"/>
    </row>
    <row r="22" spans="1:13" ht="15.75">
      <c r="A22" s="54" t="s">
        <v>150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</row>
    <row r="23" spans="1:13" ht="15">
      <c r="A23" s="57" t="s">
        <v>151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</row>
    <row r="24" spans="1:13" ht="15">
      <c r="A24" s="3" t="s">
        <v>152</v>
      </c>
      <c r="B24" s="31">
        <v>6.016959999999994</v>
      </c>
      <c r="C24" s="31">
        <v>5.08736</v>
      </c>
      <c r="D24" s="31">
        <v>4.17176</v>
      </c>
      <c r="E24" s="31">
        <v>3.36116</v>
      </c>
      <c r="F24" s="31">
        <v>3.0005600000000037</v>
      </c>
      <c r="G24" s="31">
        <v>2.989960000000007</v>
      </c>
      <c r="H24" s="31">
        <v>2.9903600000000097</v>
      </c>
      <c r="I24" s="31">
        <v>2.9907600000000123</v>
      </c>
      <c r="J24" s="31">
        <v>2.991160000000015</v>
      </c>
      <c r="K24" s="31">
        <v>2.9915600000000175</v>
      </c>
      <c r="L24" s="31">
        <v>2.99196000000002</v>
      </c>
      <c r="M24" s="31">
        <v>2.992360000000023</v>
      </c>
    </row>
    <row r="25" spans="1:13" ht="15">
      <c r="A25" s="3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</row>
    <row r="26" spans="1:13" ht="15">
      <c r="A26" s="59"/>
      <c r="B26" s="31"/>
      <c r="I26" s="31"/>
      <c r="J26" s="31"/>
      <c r="K26" s="31"/>
      <c r="L26" s="31"/>
      <c r="M26" s="31"/>
    </row>
    <row r="27" ht="15">
      <c r="A27" s="53"/>
    </row>
    <row r="28" ht="15">
      <c r="A28" s="53"/>
    </row>
    <row r="29" spans="1:13" ht="15.75">
      <c r="A29" s="23" t="s">
        <v>153</v>
      </c>
      <c r="B29" s="31"/>
      <c r="I29" s="31"/>
      <c r="J29" s="31"/>
      <c r="K29" s="31"/>
      <c r="L29" s="31"/>
      <c r="M29" s="31"/>
    </row>
    <row r="30" spans="1:13" ht="15">
      <c r="A30" s="3" t="s">
        <v>100</v>
      </c>
      <c r="B30" s="22">
        <v>0</v>
      </c>
      <c r="C30" s="30">
        <v>38</v>
      </c>
      <c r="D30" s="30">
        <v>34</v>
      </c>
      <c r="E30" s="30">
        <v>30</v>
      </c>
      <c r="F30" s="30">
        <v>27</v>
      </c>
      <c r="G30" s="30">
        <v>25</v>
      </c>
      <c r="H30" s="30">
        <v>24</v>
      </c>
      <c r="I30" s="30">
        <v>27</v>
      </c>
      <c r="J30" s="30">
        <v>31</v>
      </c>
      <c r="K30" s="30">
        <v>39</v>
      </c>
      <c r="L30" s="30">
        <v>46</v>
      </c>
      <c r="M30" s="30">
        <v>55</v>
      </c>
    </row>
    <row r="31" spans="1:13" ht="15">
      <c r="A31" s="57" t="s">
        <v>25</v>
      </c>
      <c r="B31" s="22">
        <v>0</v>
      </c>
      <c r="C31" s="22">
        <v>38</v>
      </c>
      <c r="D31" s="22">
        <v>34</v>
      </c>
      <c r="E31" s="22">
        <v>30</v>
      </c>
      <c r="F31" s="22">
        <v>27</v>
      </c>
      <c r="G31" s="22">
        <v>25</v>
      </c>
      <c r="H31" s="22">
        <v>24</v>
      </c>
      <c r="I31" s="22">
        <v>27</v>
      </c>
      <c r="J31" s="22">
        <v>31</v>
      </c>
      <c r="K31" s="22">
        <v>39</v>
      </c>
      <c r="L31" s="22">
        <v>46</v>
      </c>
      <c r="M31" s="22">
        <v>55</v>
      </c>
    </row>
    <row r="32" ht="15">
      <c r="A32" s="53"/>
    </row>
    <row r="33" ht="15">
      <c r="A33" s="53"/>
    </row>
    <row r="34" ht="15">
      <c r="A34" s="53"/>
    </row>
    <row r="35" ht="15">
      <c r="A35" s="53"/>
    </row>
    <row r="36" ht="15">
      <c r="A36" s="59" t="s">
        <v>154</v>
      </c>
    </row>
    <row r="37" ht="15">
      <c r="A37" s="59" t="s">
        <v>155</v>
      </c>
    </row>
    <row r="38" ht="15">
      <c r="A38" s="59" t="s">
        <v>156</v>
      </c>
    </row>
    <row r="39" spans="1:13" ht="15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</row>
  </sheetData>
  <printOptions/>
  <pageMargins left="0.5" right="0.21388888888888888" top="0.5" bottom="0.2" header="0" footer="0"/>
  <pageSetup orientation="landscape" scale="88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0"/>
  <sheetViews>
    <sheetView zoomScale="87" zoomScaleNormal="87" workbookViewId="0" topLeftCell="A1">
      <selection activeCell="E3" sqref="E3"/>
    </sheetView>
  </sheetViews>
  <sheetFormatPr defaultColWidth="7.6640625" defaultRowHeight="15"/>
  <cols>
    <col min="1" max="1" width="27.6640625" style="22" customWidth="1"/>
    <col min="2" max="16384" width="7.6640625" style="22" customWidth="1"/>
  </cols>
  <sheetData>
    <row r="1" spans="1:13" ht="15">
      <c r="A1" s="57"/>
      <c r="B1" s="57"/>
      <c r="C1" s="57"/>
      <c r="D1" s="57"/>
      <c r="E1" s="57"/>
      <c r="F1" s="57"/>
      <c r="G1" s="60"/>
      <c r="H1" s="57"/>
      <c r="I1" s="57"/>
      <c r="J1" s="57"/>
      <c r="K1" s="57"/>
      <c r="L1" s="57"/>
      <c r="M1" s="57"/>
    </row>
    <row r="2" spans="1:13" ht="1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ht="18">
      <c r="A3" s="52" t="s">
        <v>157</v>
      </c>
      <c r="B3" s="57"/>
      <c r="C3" s="57"/>
      <c r="D3" s="57"/>
      <c r="E3" s="57"/>
      <c r="F3" s="57"/>
      <c r="G3" s="61"/>
      <c r="H3" s="57"/>
      <c r="I3" s="61"/>
      <c r="J3" s="57"/>
      <c r="K3" s="57"/>
      <c r="L3" s="57"/>
      <c r="M3" s="57"/>
    </row>
    <row r="4" spans="1:13" ht="15.75">
      <c r="A4" s="54" t="s">
        <v>141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1:13" ht="1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1:13" ht="15">
      <c r="A6" s="57" t="s">
        <v>21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1:13" ht="15.75">
      <c r="A7" s="62"/>
      <c r="B7" s="55">
        <v>2004</v>
      </c>
      <c r="C7" s="55">
        <f aca="true" t="shared" si="0" ref="C7:M7">B7+1</f>
        <v>2005</v>
      </c>
      <c r="D7" s="55">
        <f t="shared" si="0"/>
        <v>2006</v>
      </c>
      <c r="E7" s="55">
        <f t="shared" si="0"/>
        <v>2007</v>
      </c>
      <c r="F7" s="55">
        <f t="shared" si="0"/>
        <v>2008</v>
      </c>
      <c r="G7" s="55">
        <f t="shared" si="0"/>
        <v>2009</v>
      </c>
      <c r="H7" s="55">
        <f t="shared" si="0"/>
        <v>2010</v>
      </c>
      <c r="I7" s="55">
        <f t="shared" si="0"/>
        <v>2011</v>
      </c>
      <c r="J7" s="55">
        <f t="shared" si="0"/>
        <v>2012</v>
      </c>
      <c r="K7" s="55">
        <f t="shared" si="0"/>
        <v>2013</v>
      </c>
      <c r="L7" s="55">
        <f t="shared" si="0"/>
        <v>2014</v>
      </c>
      <c r="M7" s="55">
        <f t="shared" si="0"/>
        <v>2015</v>
      </c>
    </row>
    <row r="8" spans="1:13" ht="15.75">
      <c r="A8" s="62"/>
      <c r="B8" s="55"/>
      <c r="C8" s="63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ht="15">
      <c r="A9" s="57" t="s">
        <v>100</v>
      </c>
      <c r="B9" s="64">
        <v>4413</v>
      </c>
      <c r="C9" s="64">
        <v>4074</v>
      </c>
      <c r="D9" s="64">
        <v>4099</v>
      </c>
      <c r="E9" s="64">
        <v>4703</v>
      </c>
      <c r="F9" s="64">
        <v>4722</v>
      </c>
      <c r="G9" s="64">
        <v>4773</v>
      </c>
      <c r="H9" s="64">
        <v>4995</v>
      </c>
      <c r="I9" s="64">
        <v>5228</v>
      </c>
      <c r="J9" s="64">
        <v>5472</v>
      </c>
      <c r="K9" s="64">
        <v>5729</v>
      </c>
      <c r="L9" s="64">
        <v>5998</v>
      </c>
      <c r="M9" s="64">
        <v>6280</v>
      </c>
    </row>
    <row r="10" spans="1:13" ht="15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</row>
    <row r="11" spans="1:13" ht="15">
      <c r="A11" s="57" t="s">
        <v>25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</row>
    <row r="12" spans="1:13" ht="15">
      <c r="A12" s="57" t="s">
        <v>158</v>
      </c>
      <c r="B12" s="64">
        <v>3333</v>
      </c>
      <c r="C12" s="64">
        <v>3471</v>
      </c>
      <c r="D12" s="64">
        <v>3622</v>
      </c>
      <c r="E12" s="64">
        <v>4213</v>
      </c>
      <c r="F12" s="64">
        <v>4220</v>
      </c>
      <c r="G12" s="64">
        <v>4260</v>
      </c>
      <c r="H12" s="64">
        <v>4471</v>
      </c>
      <c r="I12" s="64">
        <v>4693</v>
      </c>
      <c r="J12" s="64">
        <v>4926</v>
      </c>
      <c r="K12" s="64">
        <v>5171</v>
      </c>
      <c r="L12" s="64">
        <v>5428</v>
      </c>
      <c r="M12" s="64">
        <v>5698</v>
      </c>
    </row>
    <row r="13" spans="1:13" ht="15">
      <c r="A13" s="57" t="s">
        <v>159</v>
      </c>
      <c r="B13" s="64">
        <v>454</v>
      </c>
      <c r="C13" s="64">
        <v>446</v>
      </c>
      <c r="D13" s="64">
        <v>458</v>
      </c>
      <c r="E13" s="64">
        <v>471</v>
      </c>
      <c r="F13" s="64">
        <v>483</v>
      </c>
      <c r="G13" s="64">
        <v>494</v>
      </c>
      <c r="H13" s="64">
        <v>505</v>
      </c>
      <c r="I13" s="64">
        <v>516</v>
      </c>
      <c r="J13" s="64">
        <v>527</v>
      </c>
      <c r="K13" s="64">
        <v>539</v>
      </c>
      <c r="L13" s="64">
        <v>551</v>
      </c>
      <c r="M13" s="64">
        <v>563</v>
      </c>
    </row>
    <row r="14" spans="1:13" ht="15">
      <c r="A14" s="57" t="s">
        <v>160</v>
      </c>
      <c r="B14" s="64">
        <v>17</v>
      </c>
      <c r="C14" s="64">
        <v>18</v>
      </c>
      <c r="D14" s="64">
        <v>18</v>
      </c>
      <c r="E14" s="64">
        <v>18</v>
      </c>
      <c r="F14" s="64">
        <v>18</v>
      </c>
      <c r="G14" s="64">
        <v>18</v>
      </c>
      <c r="H14" s="64">
        <v>18</v>
      </c>
      <c r="I14" s="64">
        <v>18</v>
      </c>
      <c r="J14" s="64">
        <v>18</v>
      </c>
      <c r="K14" s="64">
        <v>18</v>
      </c>
      <c r="L14" s="64">
        <v>18</v>
      </c>
      <c r="M14" s="64">
        <v>18</v>
      </c>
    </row>
    <row r="15" spans="1:13" ht="15">
      <c r="A15" s="57" t="s">
        <v>161</v>
      </c>
      <c r="B15" s="64">
        <v>1</v>
      </c>
      <c r="C15" s="64">
        <v>1</v>
      </c>
      <c r="D15" s="64">
        <v>1</v>
      </c>
      <c r="E15" s="64">
        <v>1</v>
      </c>
      <c r="F15" s="64">
        <v>1</v>
      </c>
      <c r="G15" s="64">
        <v>1</v>
      </c>
      <c r="H15" s="64">
        <v>1</v>
      </c>
      <c r="I15" s="64">
        <v>1</v>
      </c>
      <c r="J15" s="64">
        <v>1</v>
      </c>
      <c r="K15" s="64">
        <v>1</v>
      </c>
      <c r="L15" s="64">
        <v>1</v>
      </c>
      <c r="M15" s="64">
        <v>1</v>
      </c>
    </row>
    <row r="16" spans="1:13" ht="15">
      <c r="A16" s="57" t="s">
        <v>162</v>
      </c>
      <c r="B16" s="64">
        <v>10</v>
      </c>
      <c r="C16" s="64">
        <v>0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</row>
    <row r="17" spans="1:13" ht="15">
      <c r="A17" s="57" t="s">
        <v>114</v>
      </c>
      <c r="B17" s="64">
        <f aca="true" t="shared" si="1" ref="B17:M17">SUM(B12:B16)</f>
        <v>3815</v>
      </c>
      <c r="C17" s="64">
        <f t="shared" si="1"/>
        <v>3936</v>
      </c>
      <c r="D17" s="64">
        <f t="shared" si="1"/>
        <v>4099</v>
      </c>
      <c r="E17" s="64">
        <f t="shared" si="1"/>
        <v>4703</v>
      </c>
      <c r="F17" s="64">
        <f t="shared" si="1"/>
        <v>4722</v>
      </c>
      <c r="G17" s="64">
        <f t="shared" si="1"/>
        <v>4773</v>
      </c>
      <c r="H17" s="64">
        <f t="shared" si="1"/>
        <v>4995</v>
      </c>
      <c r="I17" s="64">
        <f t="shared" si="1"/>
        <v>5228</v>
      </c>
      <c r="J17" s="64">
        <f t="shared" si="1"/>
        <v>5472</v>
      </c>
      <c r="K17" s="64">
        <f t="shared" si="1"/>
        <v>5729</v>
      </c>
      <c r="L17" s="64">
        <f t="shared" si="1"/>
        <v>5998</v>
      </c>
      <c r="M17" s="64">
        <f t="shared" si="1"/>
        <v>6280</v>
      </c>
    </row>
    <row r="18" spans="1:13" ht="15">
      <c r="A18" s="57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</row>
    <row r="19" spans="1:13" ht="15">
      <c r="A19" s="57" t="s">
        <v>163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</row>
    <row r="20" spans="1:13" ht="15">
      <c r="A20" s="57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</row>
  </sheetData>
  <printOptions/>
  <pageMargins left="0.5" right="0.21388888888888888" top="0.5" bottom="0.2" header="0" footer="0"/>
  <pageSetup orientation="landscape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