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521" windowWidth="5355" windowHeight="6450" activeTab="0"/>
  </bookViews>
  <sheets>
    <sheet name="Gaps" sheetId="1" r:id="rId1"/>
  </sheets>
  <definedNames>
    <definedName name="_xlnm.Print_Area" localSheetId="0">'Gaps'!$A$1:$W$31</definedName>
  </definedNames>
  <calcPr fullCalcOnLoad="1"/>
</workbook>
</file>

<file path=xl/sharedStrings.xml><?xml version="1.0" encoding="utf-8"?>
<sst xmlns="http://schemas.openxmlformats.org/spreadsheetml/2006/main" count="45" uniqueCount="41">
  <si>
    <t>VISN</t>
  </si>
  <si>
    <t>Acute Available Beds</t>
  </si>
  <si>
    <t>Total</t>
  </si>
  <si>
    <t>SCI LTC Staffed Beds</t>
  </si>
  <si>
    <t>SCI LTC Available Beds</t>
  </si>
  <si>
    <t>FY01 SCI Estimated LTC Beds</t>
  </si>
  <si>
    <t>Acute Bed Levels Projected</t>
  </si>
  <si>
    <t>FY01 SCI Estimated Acute Beds</t>
  </si>
  <si>
    <t>New Center</t>
  </si>
  <si>
    <t>Continue to use VISN 6</t>
  </si>
  <si>
    <t>Continue to use VISNs 10, 12</t>
  </si>
  <si>
    <t>VISN 19 will draw from VISN 20</t>
  </si>
  <si>
    <t>824*</t>
  </si>
  <si>
    <t>Desig-nated LTC for SCI</t>
  </si>
  <si>
    <t>Offset decr. acute with LTC</t>
  </si>
  <si>
    <t>Total Gaps</t>
  </si>
  <si>
    <t xml:space="preserve"> **LTC SCI beds are projected to include the mandated, designated, and NHCU bed projections for SCI/D patients.</t>
  </si>
  <si>
    <r>
      <t xml:space="preserve">Acute Staffed Beds </t>
    </r>
    <r>
      <rPr>
        <b/>
        <i/>
        <sz val="11"/>
        <rFont val="Arial"/>
        <family val="2"/>
      </rPr>
      <t>(Ref only)*</t>
    </r>
  </si>
  <si>
    <r>
      <t xml:space="preserve">Acute Bed Gaps
</t>
    </r>
    <r>
      <rPr>
        <b/>
        <sz val="10"/>
        <rFont val="Arial"/>
        <family val="2"/>
      </rPr>
      <t>(Projected - Available)</t>
    </r>
  </si>
  <si>
    <r>
      <t xml:space="preserve">LTC Bed Gaps*** </t>
    </r>
    <r>
      <rPr>
        <b/>
        <sz val="10"/>
        <rFont val="Arial"/>
        <family val="2"/>
      </rPr>
      <t>[(Projected - (Available + Designated)]</t>
    </r>
  </si>
  <si>
    <r>
      <t xml:space="preserve">Total Projections </t>
    </r>
    <r>
      <rPr>
        <b/>
        <sz val="10"/>
        <rFont val="Arial"/>
        <family val="2"/>
      </rPr>
      <t>(Acute + LTC)</t>
    </r>
  </si>
  <si>
    <t xml:space="preserve">  *Capacity Requirement (Source:  VHA Directive 2000-022, P.L. 107-135, and P.L. 104-262); "acute" = 'acute' + 'sustaining'</t>
  </si>
  <si>
    <t>New Center or refer to VISN 3</t>
  </si>
  <si>
    <t>SCI LTC Bed Levels</t>
  </si>
  <si>
    <t>LTC Bed Levels Projected**</t>
  </si>
  <si>
    <t>***LTC Gaps will be reconciled with Long Term Care NHCU Projections -- some of the "gaps" may represent beds available in NHCUs.</t>
  </si>
  <si>
    <t>Develop VISN22  30 beds</t>
  </si>
  <si>
    <t xml:space="preserve">Develop Tampa 30 beds </t>
  </si>
  <si>
    <t>Develop Memphis 20 beds</t>
  </si>
  <si>
    <t>Acute &amp; Sustaining Bed Levels (2001)</t>
  </si>
  <si>
    <t>125*</t>
  </si>
  <si>
    <t>260*</t>
  </si>
  <si>
    <r>
      <t xml:space="preserve">    </t>
    </r>
    <r>
      <rPr>
        <b/>
        <sz val="10"/>
        <rFont val="Arial"/>
        <family val="2"/>
      </rPr>
      <t>Approximately 800 ADC of NHCU-LTC is devoted to SCI/D patients.</t>
    </r>
  </si>
  <si>
    <t>Acute &amp; Sustaining SCI Bed Planning Initiatives</t>
  </si>
  <si>
    <t>LTC SCI Planning Initiatives</t>
  </si>
  <si>
    <t>=PIs</t>
  </si>
  <si>
    <t>Add'l beds at Augusta</t>
  </si>
  <si>
    <t>SCI&amp;D Planning Recommenations</t>
  </si>
  <si>
    <t>Work with VISNs 2, 3, 4 RE: plan</t>
  </si>
  <si>
    <r>
      <t xml:space="preserve">    See </t>
    </r>
    <r>
      <rPr>
        <b/>
        <sz val="10"/>
        <color indexed="18"/>
        <rFont val="Arial"/>
        <family val="2"/>
      </rPr>
      <t>CARES SCI_LTC_censuspolicy_changes.xls</t>
    </r>
    <r>
      <rPr>
        <b/>
        <sz val="10"/>
        <rFont val="Arial"/>
        <family val="2"/>
      </rPr>
      <t xml:space="preserve"> for SCI-LTC projections.</t>
    </r>
  </si>
  <si>
    <r>
      <t xml:space="preserve">    Refer to </t>
    </r>
    <r>
      <rPr>
        <b/>
        <sz val="10"/>
        <color indexed="18"/>
        <rFont val="Arial"/>
        <family val="2"/>
      </rPr>
      <t>EXHIBIT 2b in CARES SCI_v7_censuspolicy_changes.xls</t>
    </r>
    <r>
      <rPr>
        <b/>
        <sz val="10"/>
        <rFont val="Arial"/>
        <family val="2"/>
      </rPr>
      <t xml:space="preserve"> for bed projections.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</si>
</sst>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1" fillId="2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3" xfId="0" applyFont="1" applyBorder="1" applyAlignment="1">
      <alignment/>
    </xf>
    <xf numFmtId="1" fontId="0" fillId="0" borderId="9" xfId="0" applyNumberForma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9" fontId="2" fillId="4" borderId="4" xfId="0" applyNumberFormat="1" applyFont="1" applyFill="1" applyBorder="1" applyAlignment="1">
      <alignment horizontal="center" wrapText="1"/>
    </xf>
    <xf numFmtId="9" fontId="2" fillId="4" borderId="10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1" fillId="4" borderId="1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2" fillId="0" borderId="0" xfId="0" applyFont="1" applyAlignment="1" quotePrefix="1">
      <alignment/>
    </xf>
    <xf numFmtId="0" fontId="2" fillId="5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5" borderId="13" xfId="0" applyFont="1" applyFill="1" applyBorder="1" applyAlignment="1">
      <alignment horizontal="left" wrapText="1"/>
    </xf>
    <xf numFmtId="1" fontId="0" fillId="0" borderId="14" xfId="0" applyNumberFormat="1" applyFont="1" applyBorder="1" applyAlignment="1">
      <alignment horizontal="left"/>
    </xf>
    <xf numFmtId="3" fontId="1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2" fillId="6" borderId="18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3" fontId="1" fillId="4" borderId="23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workbookViewId="0" topLeftCell="M1">
      <selection activeCell="U5" sqref="U5"/>
    </sheetView>
  </sheetViews>
  <sheetFormatPr defaultColWidth="9.140625" defaultRowHeight="12.75"/>
  <cols>
    <col min="1" max="1" width="7.7109375" style="0" customWidth="1"/>
    <col min="2" max="2" width="10.7109375" style="0" hidden="1" customWidth="1"/>
    <col min="3" max="3" width="8.421875" style="0" bestFit="1" customWidth="1"/>
    <col min="4" max="4" width="10.28125" style="0" bestFit="1" customWidth="1"/>
    <col min="5" max="5" width="5.7109375" style="0" bestFit="1" customWidth="1"/>
    <col min="6" max="6" width="6.00390625" style="0" bestFit="1" customWidth="1"/>
    <col min="7" max="7" width="11.140625" style="0" hidden="1" customWidth="1"/>
    <col min="8" max="9" width="5.8515625" style="0" bestFit="1" customWidth="1"/>
    <col min="10" max="11" width="9.7109375" style="0" customWidth="1"/>
    <col min="12" max="12" width="10.00390625" style="0" customWidth="1"/>
    <col min="13" max="13" width="5.421875" style="0" customWidth="1"/>
    <col min="14" max="14" width="6.421875" style="0" bestFit="1" customWidth="1"/>
    <col min="15" max="15" width="6.7109375" style="0" customWidth="1"/>
    <col min="16" max="16" width="6.8515625" style="0" customWidth="1"/>
    <col min="17" max="18" width="6.8515625" style="0" bestFit="1" customWidth="1"/>
    <col min="19" max="19" width="5.8515625" style="0" bestFit="1" customWidth="1"/>
    <col min="20" max="20" width="6.421875" style="0" bestFit="1" customWidth="1"/>
    <col min="21" max="21" width="14.7109375" style="0" customWidth="1"/>
    <col min="22" max="22" width="15.7109375" style="0" customWidth="1"/>
    <col min="23" max="23" width="17.57421875" style="0" customWidth="1"/>
  </cols>
  <sheetData>
    <row r="1" spans="1:22" ht="83.25" customHeight="1" thickBot="1">
      <c r="A1" s="70"/>
      <c r="B1" s="70"/>
      <c r="C1" s="68" t="s">
        <v>29</v>
      </c>
      <c r="D1" s="69"/>
      <c r="E1" s="68" t="s">
        <v>6</v>
      </c>
      <c r="F1" s="69"/>
      <c r="G1" s="61"/>
      <c r="H1" s="74" t="s">
        <v>18</v>
      </c>
      <c r="I1" s="75"/>
      <c r="J1" s="71" t="s">
        <v>23</v>
      </c>
      <c r="K1" s="73"/>
      <c r="L1" s="72"/>
      <c r="M1" s="71" t="s">
        <v>24</v>
      </c>
      <c r="N1" s="72"/>
      <c r="O1" s="76" t="s">
        <v>19</v>
      </c>
      <c r="P1" s="77"/>
      <c r="Q1" s="78" t="s">
        <v>20</v>
      </c>
      <c r="R1" s="79"/>
      <c r="S1" s="78" t="s">
        <v>15</v>
      </c>
      <c r="T1" s="79"/>
      <c r="U1" s="13"/>
      <c r="V1" s="13"/>
    </row>
    <row r="2" spans="1:23" ht="75.75" thickBot="1">
      <c r="A2" s="28" t="s">
        <v>0</v>
      </c>
      <c r="B2" s="22" t="s">
        <v>7</v>
      </c>
      <c r="C2" s="22" t="s">
        <v>17</v>
      </c>
      <c r="D2" s="22" t="s">
        <v>1</v>
      </c>
      <c r="E2" s="29">
        <v>2012</v>
      </c>
      <c r="F2" s="29">
        <v>2022</v>
      </c>
      <c r="G2" s="22" t="s">
        <v>5</v>
      </c>
      <c r="H2" s="29">
        <v>2012</v>
      </c>
      <c r="I2" s="29">
        <v>2022</v>
      </c>
      <c r="J2" s="44" t="s">
        <v>3</v>
      </c>
      <c r="K2" s="43" t="s">
        <v>4</v>
      </c>
      <c r="L2" s="43" t="s">
        <v>13</v>
      </c>
      <c r="M2" s="30">
        <v>2012</v>
      </c>
      <c r="N2" s="30">
        <v>2022</v>
      </c>
      <c r="O2" s="30">
        <v>2012</v>
      </c>
      <c r="P2" s="30">
        <v>2022</v>
      </c>
      <c r="Q2" s="31">
        <v>2012</v>
      </c>
      <c r="R2" s="31">
        <v>2022</v>
      </c>
      <c r="S2" s="31">
        <v>2012</v>
      </c>
      <c r="T2" s="31">
        <v>2022</v>
      </c>
      <c r="U2" s="22" t="s">
        <v>33</v>
      </c>
      <c r="V2" s="47" t="s">
        <v>34</v>
      </c>
      <c r="W2" s="67" t="s">
        <v>37</v>
      </c>
    </row>
    <row r="3" spans="1:23" ht="12.75">
      <c r="A3" s="33">
        <v>1</v>
      </c>
      <c r="B3" s="4">
        <v>23.970991136180498</v>
      </c>
      <c r="C3" s="14">
        <v>34</v>
      </c>
      <c r="D3" s="1">
        <v>40</v>
      </c>
      <c r="E3" s="7">
        <v>28.323034689978876</v>
      </c>
      <c r="F3" s="7">
        <v>29.084738098701415</v>
      </c>
      <c r="G3" s="4">
        <v>50.6997299729973</v>
      </c>
      <c r="H3" s="23">
        <f aca="true" t="shared" si="0" ref="H3:H23">E3-D3</f>
        <v>-11.676965310021124</v>
      </c>
      <c r="I3" s="4">
        <f aca="true" t="shared" si="1" ref="I3:I23">F3-D3</f>
        <v>-10.915261901298585</v>
      </c>
      <c r="J3" s="15">
        <v>30</v>
      </c>
      <c r="K3" s="7">
        <v>40</v>
      </c>
      <c r="L3" s="5"/>
      <c r="M3" s="7">
        <v>63.41971874992644</v>
      </c>
      <c r="N3" s="7">
        <v>65.12529219856312</v>
      </c>
      <c r="O3" s="4">
        <f>M3-(K3+L3)</f>
        <v>23.41971874992644</v>
      </c>
      <c r="P3" s="4">
        <f>N3-(K3+L3)</f>
        <v>25.125292198563116</v>
      </c>
      <c r="Q3" s="23">
        <f aca="true" t="shared" si="2" ref="Q3:Q23">E3+M3</f>
        <v>91.74275343990531</v>
      </c>
      <c r="R3" s="23">
        <f aca="true" t="shared" si="3" ref="R3:R23">F3+N3</f>
        <v>94.21003029726452</v>
      </c>
      <c r="S3" s="23">
        <f>H3+O3</f>
        <v>11.742753439905314</v>
      </c>
      <c r="T3" s="23">
        <f>P3+I3</f>
        <v>14.210030297264531</v>
      </c>
      <c r="U3" s="12"/>
      <c r="V3" s="54"/>
      <c r="W3" s="62"/>
    </row>
    <row r="4" spans="1:23" ht="25.5" customHeight="1">
      <c r="A4" s="34">
        <v>2</v>
      </c>
      <c r="B4" s="3">
        <v>6.14665592264303</v>
      </c>
      <c r="C4" s="15"/>
      <c r="D4" s="2"/>
      <c r="E4" s="24">
        <v>20.043658928274766</v>
      </c>
      <c r="F4" s="24">
        <v>19.520174709708495</v>
      </c>
      <c r="G4" s="3">
        <v>23.159135913591356</v>
      </c>
      <c r="H4" s="23">
        <f t="shared" si="0"/>
        <v>20.043658928274766</v>
      </c>
      <c r="I4" s="4">
        <f t="shared" si="1"/>
        <v>19.520174709708495</v>
      </c>
      <c r="J4" s="15"/>
      <c r="K4" s="24"/>
      <c r="L4" s="6">
        <v>6</v>
      </c>
      <c r="M4" s="24">
        <v>28.25087354889508</v>
      </c>
      <c r="N4" s="24">
        <v>27.513039877085</v>
      </c>
      <c r="O4" s="4">
        <f aca="true" t="shared" si="4" ref="O4:O23">M4-(K4+L4)</f>
        <v>22.25087354889508</v>
      </c>
      <c r="P4" s="4">
        <f aca="true" t="shared" si="5" ref="P4:P23">N4-(K4+L4)</f>
        <v>21.513039877085</v>
      </c>
      <c r="Q4" s="20">
        <f t="shared" si="2"/>
        <v>48.294532477169845</v>
      </c>
      <c r="R4" s="20">
        <f t="shared" si="3"/>
        <v>47.03321458679349</v>
      </c>
      <c r="S4" s="20">
        <f aca="true" t="shared" si="6" ref="S4:S23">H4+O4</f>
        <v>42.294532477169845</v>
      </c>
      <c r="T4" s="20">
        <f aca="true" t="shared" si="7" ref="T4:T23">P4+I4</f>
        <v>41.03321458679349</v>
      </c>
      <c r="U4" s="48" t="s">
        <v>8</v>
      </c>
      <c r="V4" s="55"/>
      <c r="W4" s="63" t="s">
        <v>38</v>
      </c>
    </row>
    <row r="5" spans="1:23" ht="24.75" customHeight="1">
      <c r="A5" s="34">
        <v>3</v>
      </c>
      <c r="B5" s="3">
        <v>43.49395648670427</v>
      </c>
      <c r="C5" s="15">
        <v>65</v>
      </c>
      <c r="D5" s="2">
        <v>76</v>
      </c>
      <c r="E5" s="24">
        <v>46.56526362413231</v>
      </c>
      <c r="F5" s="24">
        <v>44.77149664372618</v>
      </c>
      <c r="G5" s="3">
        <v>39.015841584158416</v>
      </c>
      <c r="H5" s="23">
        <f t="shared" si="0"/>
        <v>-29.434736375867693</v>
      </c>
      <c r="I5" s="4">
        <f t="shared" si="1"/>
        <v>-31.22850335627382</v>
      </c>
      <c r="J5" s="15">
        <v>15</v>
      </c>
      <c r="K5" s="24">
        <v>20</v>
      </c>
      <c r="L5" s="6"/>
      <c r="M5" s="24">
        <v>45.344035479023574</v>
      </c>
      <c r="N5" s="24">
        <v>43.59731212194838</v>
      </c>
      <c r="O5" s="4">
        <f t="shared" si="4"/>
        <v>25.344035479023574</v>
      </c>
      <c r="P5" s="4">
        <f t="shared" si="5"/>
        <v>23.597312121948377</v>
      </c>
      <c r="Q5" s="20">
        <f t="shared" si="2"/>
        <v>91.90929910315589</v>
      </c>
      <c r="R5" s="20">
        <f t="shared" si="3"/>
        <v>88.36880876567456</v>
      </c>
      <c r="S5" s="20">
        <f t="shared" si="6"/>
        <v>-4.090700896844119</v>
      </c>
      <c r="T5" s="20">
        <f t="shared" si="7"/>
        <v>-7.631191234325442</v>
      </c>
      <c r="U5" s="2"/>
      <c r="V5" s="56"/>
      <c r="W5" s="63" t="s">
        <v>38</v>
      </c>
    </row>
    <row r="6" spans="1:23" ht="24.75" customHeight="1">
      <c r="A6" s="34">
        <v>4</v>
      </c>
      <c r="B6" s="3">
        <v>19.842062852538277</v>
      </c>
      <c r="C6" s="15"/>
      <c r="D6" s="2"/>
      <c r="E6" s="24">
        <v>44.54879677618615</v>
      </c>
      <c r="F6" s="24">
        <v>46.868773268133246</v>
      </c>
      <c r="G6" s="3">
        <v>40.8936093609361</v>
      </c>
      <c r="H6" s="23">
        <f t="shared" si="0"/>
        <v>44.54879677618615</v>
      </c>
      <c r="I6" s="4">
        <f t="shared" si="1"/>
        <v>46.868773268133246</v>
      </c>
      <c r="J6" s="15"/>
      <c r="K6" s="24"/>
      <c r="L6" s="6">
        <v>9</v>
      </c>
      <c r="M6" s="24">
        <v>62.66954983175571</v>
      </c>
      <c r="N6" s="24">
        <v>65.93320436099096</v>
      </c>
      <c r="O6" s="4">
        <f t="shared" si="4"/>
        <v>53.66954983175571</v>
      </c>
      <c r="P6" s="4">
        <f t="shared" si="5"/>
        <v>56.933204360990956</v>
      </c>
      <c r="Q6" s="20">
        <f t="shared" si="2"/>
        <v>107.21834660794187</v>
      </c>
      <c r="R6" s="20">
        <f t="shared" si="3"/>
        <v>112.8019776291242</v>
      </c>
      <c r="S6" s="20">
        <f t="shared" si="6"/>
        <v>98.21834660794187</v>
      </c>
      <c r="T6" s="20">
        <f t="shared" si="7"/>
        <v>103.8019776291242</v>
      </c>
      <c r="U6" s="2"/>
      <c r="V6" s="57"/>
      <c r="W6" s="64" t="s">
        <v>22</v>
      </c>
    </row>
    <row r="7" spans="1:23" ht="24.75" customHeight="1">
      <c r="A7" s="34">
        <v>5</v>
      </c>
      <c r="B7" s="3">
        <v>17.56970185334408</v>
      </c>
      <c r="C7" s="15"/>
      <c r="D7" s="2"/>
      <c r="E7" s="24">
        <v>29.469874148400592</v>
      </c>
      <c r="F7" s="24">
        <v>34.35233773226144</v>
      </c>
      <c r="G7" s="3">
        <v>27.053765376537655</v>
      </c>
      <c r="H7" s="23">
        <f t="shared" si="0"/>
        <v>29.469874148400592</v>
      </c>
      <c r="I7" s="4">
        <f t="shared" si="1"/>
        <v>34.35233773226144</v>
      </c>
      <c r="J7" s="15"/>
      <c r="K7" s="24"/>
      <c r="L7" s="6">
        <v>9</v>
      </c>
      <c r="M7" s="24">
        <v>40.078399741842354</v>
      </c>
      <c r="N7" s="24">
        <v>46.718445988853</v>
      </c>
      <c r="O7" s="4">
        <f t="shared" si="4"/>
        <v>31.078399741842354</v>
      </c>
      <c r="P7" s="4">
        <f t="shared" si="5"/>
        <v>37.718445988853</v>
      </c>
      <c r="Q7" s="20">
        <f t="shared" si="2"/>
        <v>69.54827389024294</v>
      </c>
      <c r="R7" s="20">
        <f t="shared" si="3"/>
        <v>81.07078372111444</v>
      </c>
      <c r="S7" s="20">
        <f t="shared" si="6"/>
        <v>60.548273890242946</v>
      </c>
      <c r="T7" s="20">
        <f t="shared" si="7"/>
        <v>72.07078372111444</v>
      </c>
      <c r="U7" s="2"/>
      <c r="V7" s="57"/>
      <c r="W7" s="64" t="s">
        <v>9</v>
      </c>
    </row>
    <row r="8" spans="1:23" ht="12.75">
      <c r="A8" s="34">
        <v>6</v>
      </c>
      <c r="B8" s="3">
        <v>39.37792103142627</v>
      </c>
      <c r="C8" s="15">
        <v>68</v>
      </c>
      <c r="D8" s="2">
        <v>100</v>
      </c>
      <c r="E8" s="24">
        <v>54.30672530578589</v>
      </c>
      <c r="F8" s="24">
        <v>64.6583728305224</v>
      </c>
      <c r="G8" s="3">
        <v>61.131773177317726</v>
      </c>
      <c r="H8" s="23">
        <f t="shared" si="0"/>
        <v>-45.69327469421411</v>
      </c>
      <c r="I8" s="4">
        <f t="shared" si="1"/>
        <v>-35.341627169477604</v>
      </c>
      <c r="J8" s="15">
        <v>50</v>
      </c>
      <c r="K8" s="24">
        <v>64</v>
      </c>
      <c r="L8" s="6"/>
      <c r="M8" s="24">
        <v>85.6139449106838</v>
      </c>
      <c r="N8" s="24">
        <v>101.93320142868244</v>
      </c>
      <c r="O8" s="4">
        <f t="shared" si="4"/>
        <v>21.6139449106838</v>
      </c>
      <c r="P8" s="4">
        <f t="shared" si="5"/>
        <v>37.93320142868244</v>
      </c>
      <c r="Q8" s="20">
        <f t="shared" si="2"/>
        <v>139.9206702164697</v>
      </c>
      <c r="R8" s="20">
        <f t="shared" si="3"/>
        <v>166.59157425920483</v>
      </c>
      <c r="S8" s="20">
        <f t="shared" si="6"/>
        <v>-24.079329783530312</v>
      </c>
      <c r="T8" s="20">
        <f t="shared" si="7"/>
        <v>2.591574259204833</v>
      </c>
      <c r="U8" s="11"/>
      <c r="V8" s="58"/>
      <c r="W8" s="62"/>
    </row>
    <row r="9" spans="1:23" ht="25.5" customHeight="1">
      <c r="A9" s="34">
        <v>7</v>
      </c>
      <c r="B9" s="3">
        <v>53.466559226430306</v>
      </c>
      <c r="C9" s="15">
        <v>55</v>
      </c>
      <c r="D9" s="2">
        <v>60</v>
      </c>
      <c r="E9" s="24">
        <v>70.53457269965197</v>
      </c>
      <c r="F9" s="24">
        <v>86.18664627782682</v>
      </c>
      <c r="G9" s="3">
        <v>73.65022502250224</v>
      </c>
      <c r="H9" s="23">
        <f t="shared" si="0"/>
        <v>10.534572699651974</v>
      </c>
      <c r="I9" s="4">
        <f t="shared" si="1"/>
        <v>26.186646277826824</v>
      </c>
      <c r="J9" s="15"/>
      <c r="K9" s="24"/>
      <c r="L9" s="6">
        <v>10</v>
      </c>
      <c r="M9" s="24">
        <v>99.15703036146579</v>
      </c>
      <c r="N9" s="24">
        <v>121.16061067121984</v>
      </c>
      <c r="O9" s="4">
        <f t="shared" si="4"/>
        <v>89.15703036146579</v>
      </c>
      <c r="P9" s="4">
        <f t="shared" si="5"/>
        <v>111.16061067121984</v>
      </c>
      <c r="Q9" s="20">
        <f t="shared" si="2"/>
        <v>169.69160306111775</v>
      </c>
      <c r="R9" s="20">
        <f t="shared" si="3"/>
        <v>207.34725694904665</v>
      </c>
      <c r="S9" s="20">
        <f t="shared" si="6"/>
        <v>99.69160306111776</v>
      </c>
      <c r="T9" s="20">
        <f t="shared" si="7"/>
        <v>137.34725694904665</v>
      </c>
      <c r="U9" s="52" t="s">
        <v>36</v>
      </c>
      <c r="V9" s="57"/>
      <c r="W9" s="62"/>
    </row>
    <row r="10" spans="1:23" ht="25.5" customHeight="1">
      <c r="A10" s="34">
        <v>8</v>
      </c>
      <c r="B10" s="3">
        <v>89.63738920225624</v>
      </c>
      <c r="C10" s="15">
        <v>108</v>
      </c>
      <c r="D10" s="2">
        <v>126</v>
      </c>
      <c r="E10" s="24">
        <v>90.18574944755565</v>
      </c>
      <c r="F10" s="24">
        <v>105.28706289505065</v>
      </c>
      <c r="G10" s="3">
        <v>114.75247524752476</v>
      </c>
      <c r="H10" s="23">
        <f t="shared" si="0"/>
        <v>-35.81425055244435</v>
      </c>
      <c r="I10" s="4">
        <f t="shared" si="1"/>
        <v>-20.712937104949347</v>
      </c>
      <c r="J10" s="15"/>
      <c r="K10" s="24"/>
      <c r="L10" s="6">
        <v>68</v>
      </c>
      <c r="M10" s="24">
        <v>124.23306702049551</v>
      </c>
      <c r="N10" s="24">
        <v>145.0354942012013</v>
      </c>
      <c r="O10" s="4">
        <f t="shared" si="4"/>
        <v>56.23306702049551</v>
      </c>
      <c r="P10" s="4">
        <f t="shared" si="5"/>
        <v>77.03549420120129</v>
      </c>
      <c r="Q10" s="20">
        <f t="shared" si="2"/>
        <v>214.41881646805115</v>
      </c>
      <c r="R10" s="20">
        <f t="shared" si="3"/>
        <v>250.32255709625196</v>
      </c>
      <c r="S10" s="20">
        <f t="shared" si="6"/>
        <v>20.418816468051162</v>
      </c>
      <c r="T10" s="20">
        <f t="shared" si="7"/>
        <v>56.32255709625194</v>
      </c>
      <c r="U10" s="11"/>
      <c r="V10" s="59" t="s">
        <v>27</v>
      </c>
      <c r="W10" s="62"/>
    </row>
    <row r="11" spans="1:23" ht="25.5" customHeight="1">
      <c r="A11" s="34">
        <v>9</v>
      </c>
      <c r="B11" s="3">
        <v>46.58823529411765</v>
      </c>
      <c r="C11" s="15">
        <v>60</v>
      </c>
      <c r="D11" s="2">
        <v>70</v>
      </c>
      <c r="E11" s="24">
        <v>53.91143583682599</v>
      </c>
      <c r="F11" s="24">
        <v>63.17351178327949</v>
      </c>
      <c r="G11" s="3">
        <v>55.28982898289829</v>
      </c>
      <c r="H11" s="23">
        <f t="shared" si="0"/>
        <v>-16.088564163174013</v>
      </c>
      <c r="I11" s="4">
        <f t="shared" si="1"/>
        <v>-6.826488216720513</v>
      </c>
      <c r="J11" s="15"/>
      <c r="K11" s="24"/>
      <c r="L11" s="6">
        <v>20</v>
      </c>
      <c r="M11" s="24">
        <v>66.15965927529446</v>
      </c>
      <c r="N11" s="24">
        <v>77.52600074417975</v>
      </c>
      <c r="O11" s="4">
        <f t="shared" si="4"/>
        <v>46.15965927529446</v>
      </c>
      <c r="P11" s="4">
        <f t="shared" si="5"/>
        <v>57.526000744179754</v>
      </c>
      <c r="Q11" s="20">
        <f t="shared" si="2"/>
        <v>120.07109511212045</v>
      </c>
      <c r="R11" s="20">
        <f t="shared" si="3"/>
        <v>140.69951252745923</v>
      </c>
      <c r="S11" s="20">
        <f t="shared" si="6"/>
        <v>30.071095112120446</v>
      </c>
      <c r="T11" s="20">
        <f t="shared" si="7"/>
        <v>50.69951252745924</v>
      </c>
      <c r="U11" s="11"/>
      <c r="V11" s="59" t="s">
        <v>28</v>
      </c>
      <c r="W11" s="62"/>
    </row>
    <row r="12" spans="1:23" ht="12.75">
      <c r="A12" s="34">
        <v>10</v>
      </c>
      <c r="B12" s="3">
        <v>22.49153908138598</v>
      </c>
      <c r="C12" s="15">
        <v>32</v>
      </c>
      <c r="D12" s="2">
        <v>38</v>
      </c>
      <c r="E12" s="24">
        <v>20.96840658149486</v>
      </c>
      <c r="F12" s="24">
        <v>23.550399704851362</v>
      </c>
      <c r="G12" s="3">
        <v>44.510051005100514</v>
      </c>
      <c r="H12" s="23">
        <f t="shared" si="0"/>
        <v>-17.03159341850514</v>
      </c>
      <c r="I12" s="4">
        <f t="shared" si="1"/>
        <v>-14.449600295148638</v>
      </c>
      <c r="J12" s="15"/>
      <c r="K12" s="24"/>
      <c r="L12" s="6">
        <v>10</v>
      </c>
      <c r="M12" s="24">
        <v>42.97329080605847</v>
      </c>
      <c r="N12" s="24">
        <v>48.26490611874342</v>
      </c>
      <c r="O12" s="4">
        <f t="shared" si="4"/>
        <v>32.97329080605847</v>
      </c>
      <c r="P12" s="4">
        <f t="shared" si="5"/>
        <v>38.26490611874342</v>
      </c>
      <c r="Q12" s="20">
        <f t="shared" si="2"/>
        <v>63.94169738755333</v>
      </c>
      <c r="R12" s="20">
        <f t="shared" si="3"/>
        <v>71.81530582359478</v>
      </c>
      <c r="S12" s="20">
        <f t="shared" si="6"/>
        <v>15.941697387553333</v>
      </c>
      <c r="T12" s="20">
        <f t="shared" si="7"/>
        <v>23.81530582359478</v>
      </c>
      <c r="U12" s="11"/>
      <c r="V12" s="58"/>
      <c r="W12" s="62"/>
    </row>
    <row r="13" spans="1:25" ht="25.5">
      <c r="A13" s="34">
        <v>11</v>
      </c>
      <c r="B13" s="3">
        <v>16.82836422240129</v>
      </c>
      <c r="C13" s="15"/>
      <c r="D13" s="2"/>
      <c r="E13" s="24">
        <v>38.451544630617974</v>
      </c>
      <c r="F13" s="24">
        <v>43.52478600409563</v>
      </c>
      <c r="G13" s="3">
        <v>40.406780678067804</v>
      </c>
      <c r="H13" s="23">
        <f t="shared" si="0"/>
        <v>38.451544630617974</v>
      </c>
      <c r="I13" s="4">
        <f t="shared" si="1"/>
        <v>43.52478600409563</v>
      </c>
      <c r="J13" s="15"/>
      <c r="K13" s="24"/>
      <c r="L13" s="6">
        <v>9</v>
      </c>
      <c r="M13" s="24">
        <v>52.909095988953304</v>
      </c>
      <c r="N13" s="24">
        <v>59.88984584914803</v>
      </c>
      <c r="O13" s="4">
        <f t="shared" si="4"/>
        <v>43.909095988953304</v>
      </c>
      <c r="P13" s="4">
        <f t="shared" si="5"/>
        <v>50.88984584914803</v>
      </c>
      <c r="Q13" s="20">
        <f t="shared" si="2"/>
        <v>91.36064061957129</v>
      </c>
      <c r="R13" s="20">
        <f t="shared" si="3"/>
        <v>103.41463185324366</v>
      </c>
      <c r="S13" s="20">
        <f t="shared" si="6"/>
        <v>82.36064061957129</v>
      </c>
      <c r="T13" s="20">
        <f t="shared" si="7"/>
        <v>94.41463185324366</v>
      </c>
      <c r="U13" s="17"/>
      <c r="V13" s="57"/>
      <c r="W13" s="64" t="s">
        <v>10</v>
      </c>
      <c r="X13" s="46"/>
      <c r="Y13" s="46"/>
    </row>
    <row r="14" spans="1:25" ht="12.75">
      <c r="A14" s="34">
        <v>12</v>
      </c>
      <c r="B14" s="3">
        <v>77.10878323932312</v>
      </c>
      <c r="C14" s="15">
        <v>90</v>
      </c>
      <c r="D14" s="2">
        <v>106</v>
      </c>
      <c r="E14" s="24">
        <v>59.673405784628144</v>
      </c>
      <c r="F14" s="24">
        <v>65.88690221774249</v>
      </c>
      <c r="G14" s="3">
        <v>55.568016801680166</v>
      </c>
      <c r="H14" s="23">
        <f t="shared" si="0"/>
        <v>-46.326594215371856</v>
      </c>
      <c r="I14" s="4">
        <f t="shared" si="1"/>
        <v>-40.11309778225751</v>
      </c>
      <c r="J14" s="15">
        <v>30</v>
      </c>
      <c r="K14" s="24">
        <v>30</v>
      </c>
      <c r="L14" s="6">
        <v>10</v>
      </c>
      <c r="M14" s="24">
        <v>44.501469902098144</v>
      </c>
      <c r="N14" s="24">
        <v>49.135187734510865</v>
      </c>
      <c r="O14" s="4">
        <f t="shared" si="4"/>
        <v>4.501469902098144</v>
      </c>
      <c r="P14" s="4">
        <f t="shared" si="5"/>
        <v>9.135187734510865</v>
      </c>
      <c r="Q14" s="20">
        <f t="shared" si="2"/>
        <v>104.1748756867263</v>
      </c>
      <c r="R14" s="20">
        <f t="shared" si="3"/>
        <v>115.02208995225335</v>
      </c>
      <c r="S14" s="20">
        <f t="shared" si="6"/>
        <v>-41.82512431327371</v>
      </c>
      <c r="T14" s="20">
        <f t="shared" si="7"/>
        <v>-30.977910047746647</v>
      </c>
      <c r="U14" s="9"/>
      <c r="V14" s="57"/>
      <c r="W14" s="65"/>
      <c r="X14" s="46"/>
      <c r="Y14" s="46"/>
    </row>
    <row r="15" spans="1:25" ht="12.75">
      <c r="A15" s="34">
        <v>15</v>
      </c>
      <c r="B15" s="3">
        <v>24.203062046736502</v>
      </c>
      <c r="C15" s="15">
        <v>27</v>
      </c>
      <c r="D15" s="2">
        <v>32</v>
      </c>
      <c r="E15" s="24">
        <v>23.271387576388747</v>
      </c>
      <c r="F15" s="24">
        <v>25.668944191930834</v>
      </c>
      <c r="G15" s="3">
        <v>47.22238223822382</v>
      </c>
      <c r="H15" s="23">
        <f t="shared" si="0"/>
        <v>-8.728612423611253</v>
      </c>
      <c r="I15" s="4">
        <f t="shared" si="1"/>
        <v>-6.331055808069166</v>
      </c>
      <c r="J15" s="15"/>
      <c r="K15" s="24"/>
      <c r="L15" s="6">
        <v>9</v>
      </c>
      <c r="M15" s="24">
        <v>47.13245637121041</v>
      </c>
      <c r="N15" s="24">
        <v>51.988322065020505</v>
      </c>
      <c r="O15" s="4">
        <f t="shared" si="4"/>
        <v>38.13245637121041</v>
      </c>
      <c r="P15" s="4">
        <f t="shared" si="5"/>
        <v>42.988322065020505</v>
      </c>
      <c r="Q15" s="20">
        <f t="shared" si="2"/>
        <v>70.40384394759916</v>
      </c>
      <c r="R15" s="20">
        <f t="shared" si="3"/>
        <v>77.65726625695135</v>
      </c>
      <c r="S15" s="20">
        <f t="shared" si="6"/>
        <v>29.403843947599157</v>
      </c>
      <c r="T15" s="20">
        <f t="shared" si="7"/>
        <v>36.65726625695134</v>
      </c>
      <c r="U15" s="11"/>
      <c r="V15" s="58"/>
      <c r="W15" s="65"/>
      <c r="X15" s="46"/>
      <c r="Y15" s="46"/>
    </row>
    <row r="16" spans="1:25" ht="12.75">
      <c r="A16" s="34">
        <v>16</v>
      </c>
      <c r="B16" s="3">
        <v>64.290088638195</v>
      </c>
      <c r="C16" s="15">
        <v>34</v>
      </c>
      <c r="D16" s="2">
        <v>40</v>
      </c>
      <c r="E16" s="24">
        <v>74.32516382166334</v>
      </c>
      <c r="F16" s="24">
        <v>89.76142143489767</v>
      </c>
      <c r="G16" s="3">
        <v>107.45004500450044</v>
      </c>
      <c r="H16" s="23">
        <f t="shared" si="0"/>
        <v>34.32516382166334</v>
      </c>
      <c r="I16" s="4">
        <f t="shared" si="1"/>
        <v>49.76142143489767</v>
      </c>
      <c r="J16" s="15"/>
      <c r="K16" s="24"/>
      <c r="L16" s="6">
        <v>9</v>
      </c>
      <c r="M16" s="24">
        <v>128.28377877631078</v>
      </c>
      <c r="N16" s="24">
        <v>154.92645744623826</v>
      </c>
      <c r="O16" s="4">
        <f t="shared" si="4"/>
        <v>119.28377877631078</v>
      </c>
      <c r="P16" s="4">
        <f t="shared" si="5"/>
        <v>145.92645744623826</v>
      </c>
      <c r="Q16" s="20">
        <f t="shared" si="2"/>
        <v>202.60894259797413</v>
      </c>
      <c r="R16" s="20">
        <f t="shared" si="3"/>
        <v>244.68787888113593</v>
      </c>
      <c r="S16" s="20">
        <f t="shared" si="6"/>
        <v>153.60894259797413</v>
      </c>
      <c r="T16" s="20">
        <f t="shared" si="7"/>
        <v>195.68787888113593</v>
      </c>
      <c r="U16" s="48" t="s">
        <v>8</v>
      </c>
      <c r="V16" s="56"/>
      <c r="W16" s="65"/>
      <c r="X16" s="46"/>
      <c r="Y16" s="46"/>
    </row>
    <row r="17" spans="1:25" ht="12.75">
      <c r="A17" s="34">
        <v>17</v>
      </c>
      <c r="B17" s="3">
        <v>48.77356970185335</v>
      </c>
      <c r="C17" s="15">
        <v>52</v>
      </c>
      <c r="D17" s="2">
        <v>60</v>
      </c>
      <c r="E17" s="24">
        <v>55.79880683253537</v>
      </c>
      <c r="F17" s="24">
        <v>66.37027290483891</v>
      </c>
      <c r="G17" s="3">
        <v>65.37413741374138</v>
      </c>
      <c r="H17" s="23">
        <f t="shared" si="0"/>
        <v>-4.201193167464631</v>
      </c>
      <c r="I17" s="4">
        <f t="shared" si="1"/>
        <v>6.370272904838913</v>
      </c>
      <c r="J17" s="15"/>
      <c r="K17" s="24"/>
      <c r="L17" s="6">
        <v>9</v>
      </c>
      <c r="M17" s="24">
        <v>78.23048073039568</v>
      </c>
      <c r="N17" s="24">
        <v>93.0517810378273</v>
      </c>
      <c r="O17" s="4">
        <f t="shared" si="4"/>
        <v>69.23048073039568</v>
      </c>
      <c r="P17" s="4">
        <f t="shared" si="5"/>
        <v>84.0517810378273</v>
      </c>
      <c r="Q17" s="20">
        <f t="shared" si="2"/>
        <v>134.02928756293105</v>
      </c>
      <c r="R17" s="20">
        <f t="shared" si="3"/>
        <v>159.4220539426662</v>
      </c>
      <c r="S17" s="20">
        <f t="shared" si="6"/>
        <v>65.02928756293105</v>
      </c>
      <c r="T17" s="20">
        <f t="shared" si="7"/>
        <v>90.42205394266621</v>
      </c>
      <c r="U17" s="11"/>
      <c r="V17" s="58"/>
      <c r="W17" s="65"/>
      <c r="X17" s="46"/>
      <c r="Y17" s="46"/>
    </row>
    <row r="18" spans="1:25" ht="12.75">
      <c r="A18" s="34">
        <v>18</v>
      </c>
      <c r="B18" s="3">
        <v>28.438356164383563</v>
      </c>
      <c r="C18" s="15">
        <v>26</v>
      </c>
      <c r="D18" s="2">
        <v>30</v>
      </c>
      <c r="E18" s="24">
        <v>30.452685701431534</v>
      </c>
      <c r="F18" s="24">
        <v>35.516145081534226</v>
      </c>
      <c r="G18" s="3">
        <v>55.35937593759376</v>
      </c>
      <c r="H18" s="23">
        <f t="shared" si="0"/>
        <v>0.45268570143153397</v>
      </c>
      <c r="I18" s="4">
        <f t="shared" si="1"/>
        <v>5.516145081534226</v>
      </c>
      <c r="J18" s="15"/>
      <c r="K18" s="24"/>
      <c r="L18" s="6">
        <v>9</v>
      </c>
      <c r="M18" s="24">
        <v>62.935798187310425</v>
      </c>
      <c r="N18" s="24">
        <v>73.40032209827723</v>
      </c>
      <c r="O18" s="4">
        <f t="shared" si="4"/>
        <v>53.935798187310425</v>
      </c>
      <c r="P18" s="4">
        <f t="shared" si="5"/>
        <v>64.40032209827723</v>
      </c>
      <c r="Q18" s="20">
        <f t="shared" si="2"/>
        <v>93.38848388874196</v>
      </c>
      <c r="R18" s="20">
        <f t="shared" si="3"/>
        <v>108.91646717981146</v>
      </c>
      <c r="S18" s="20">
        <f t="shared" si="6"/>
        <v>54.38848388874196</v>
      </c>
      <c r="T18" s="20">
        <f t="shared" si="7"/>
        <v>69.91646717981146</v>
      </c>
      <c r="U18" s="11"/>
      <c r="V18" s="58"/>
      <c r="W18" s="65"/>
      <c r="X18" s="46"/>
      <c r="Y18" s="46"/>
    </row>
    <row r="19" spans="1:25" ht="12.75">
      <c r="A19" s="34">
        <v>19</v>
      </c>
      <c r="B19" s="3">
        <v>12.428686543110395</v>
      </c>
      <c r="C19" s="15"/>
      <c r="D19" s="2"/>
      <c r="E19" s="24">
        <v>34.26674405843558</v>
      </c>
      <c r="F19" s="24">
        <v>41.55618768907326</v>
      </c>
      <c r="G19" s="3">
        <v>28.931533153315332</v>
      </c>
      <c r="H19" s="23">
        <f t="shared" si="0"/>
        <v>34.26674405843558</v>
      </c>
      <c r="I19" s="4">
        <f t="shared" si="1"/>
        <v>41.55618768907326</v>
      </c>
      <c r="J19" s="15"/>
      <c r="K19" s="24"/>
      <c r="L19" s="6">
        <v>9</v>
      </c>
      <c r="M19" s="24">
        <v>46.3550663157101</v>
      </c>
      <c r="N19" s="24">
        <v>56.21601611375949</v>
      </c>
      <c r="O19" s="4">
        <f t="shared" si="4"/>
        <v>37.3550663157101</v>
      </c>
      <c r="P19" s="4">
        <f t="shared" si="5"/>
        <v>47.21601611375949</v>
      </c>
      <c r="Q19" s="20">
        <f t="shared" si="2"/>
        <v>80.62181037414567</v>
      </c>
      <c r="R19" s="20">
        <f t="shared" si="3"/>
        <v>97.77220380283275</v>
      </c>
      <c r="S19" s="20">
        <f t="shared" si="6"/>
        <v>71.62181037414567</v>
      </c>
      <c r="T19" s="20">
        <f t="shared" si="7"/>
        <v>88.77220380283275</v>
      </c>
      <c r="U19" s="48" t="s">
        <v>8</v>
      </c>
      <c r="V19" s="56"/>
      <c r="W19" s="65"/>
      <c r="X19" s="46"/>
      <c r="Y19" s="46"/>
    </row>
    <row r="20" spans="1:25" ht="25.5">
      <c r="A20" s="34">
        <v>20</v>
      </c>
      <c r="B20" s="3">
        <v>26.58823529411765</v>
      </c>
      <c r="C20" s="15">
        <v>32</v>
      </c>
      <c r="D20" s="2">
        <v>38</v>
      </c>
      <c r="E20" s="24">
        <v>52.41486659271157</v>
      </c>
      <c r="F20" s="24">
        <v>60.011487493954625</v>
      </c>
      <c r="G20" s="3">
        <v>39.85040504050406</v>
      </c>
      <c r="H20" s="23">
        <f t="shared" si="0"/>
        <v>14.414866592711569</v>
      </c>
      <c r="I20" s="4">
        <f t="shared" si="1"/>
        <v>22.011487493954625</v>
      </c>
      <c r="J20" s="15"/>
      <c r="K20" s="24"/>
      <c r="L20" s="6">
        <v>9</v>
      </c>
      <c r="M20" s="24">
        <v>79.17749182536394</v>
      </c>
      <c r="N20" s="24">
        <v>90.65288856694794</v>
      </c>
      <c r="O20" s="4">
        <f t="shared" si="4"/>
        <v>70.17749182536394</v>
      </c>
      <c r="P20" s="4">
        <f t="shared" si="5"/>
        <v>81.65288856694794</v>
      </c>
      <c r="Q20" s="20">
        <f t="shared" si="2"/>
        <v>131.59235841807552</v>
      </c>
      <c r="R20" s="20">
        <f t="shared" si="3"/>
        <v>150.66437606090255</v>
      </c>
      <c r="S20" s="20">
        <f t="shared" si="6"/>
        <v>84.59235841807552</v>
      </c>
      <c r="T20" s="20">
        <f t="shared" si="7"/>
        <v>103.66437606090255</v>
      </c>
      <c r="U20" s="17"/>
      <c r="V20" s="57"/>
      <c r="W20" s="64" t="s">
        <v>11</v>
      </c>
      <c r="X20" s="46"/>
      <c r="Y20" s="46"/>
    </row>
    <row r="21" spans="1:25" ht="12.75">
      <c r="A21" s="34">
        <v>21</v>
      </c>
      <c r="B21" s="3">
        <v>39.900080580177274</v>
      </c>
      <c r="C21" s="15">
        <v>43</v>
      </c>
      <c r="D21" s="2">
        <v>43</v>
      </c>
      <c r="E21" s="24">
        <v>44.072438282016805</v>
      </c>
      <c r="F21" s="24">
        <v>45.97547919976193</v>
      </c>
      <c r="G21" s="3">
        <v>56.05484548454846</v>
      </c>
      <c r="H21" s="23">
        <f t="shared" si="0"/>
        <v>1.0724382820168046</v>
      </c>
      <c r="I21" s="4">
        <f t="shared" si="1"/>
        <v>2.975479199761928</v>
      </c>
      <c r="J21" s="15"/>
      <c r="K21" s="24"/>
      <c r="L21" s="6">
        <v>10</v>
      </c>
      <c r="M21" s="24">
        <v>64.43304678154325</v>
      </c>
      <c r="N21" s="24">
        <v>67.21525555555374</v>
      </c>
      <c r="O21" s="4">
        <f t="shared" si="4"/>
        <v>54.433046781543254</v>
      </c>
      <c r="P21" s="4">
        <f t="shared" si="5"/>
        <v>57.21525555555374</v>
      </c>
      <c r="Q21" s="20">
        <f t="shared" si="2"/>
        <v>108.50548506356006</v>
      </c>
      <c r="R21" s="20">
        <f t="shared" si="3"/>
        <v>113.19073475531567</v>
      </c>
      <c r="S21" s="20">
        <f t="shared" si="6"/>
        <v>55.50548506356006</v>
      </c>
      <c r="T21" s="20">
        <f t="shared" si="7"/>
        <v>60.19073475531567</v>
      </c>
      <c r="U21" s="10"/>
      <c r="V21" s="55"/>
      <c r="W21" s="65"/>
      <c r="X21" s="46"/>
      <c r="Y21" s="46"/>
    </row>
    <row r="22" spans="1:25" ht="25.5" customHeight="1">
      <c r="A22" s="34">
        <v>22</v>
      </c>
      <c r="B22" s="3">
        <v>85.14746172441579</v>
      </c>
      <c r="C22" s="15">
        <v>98</v>
      </c>
      <c r="D22" s="2">
        <v>115</v>
      </c>
      <c r="E22" s="24">
        <v>67.93496902735941</v>
      </c>
      <c r="F22" s="24">
        <v>70.55153262979564</v>
      </c>
      <c r="G22" s="3">
        <v>81.23084308430843</v>
      </c>
      <c r="H22" s="23">
        <f t="shared" si="0"/>
        <v>-47.065030972640585</v>
      </c>
      <c r="I22" s="4">
        <f t="shared" si="1"/>
        <v>-44.448467370204355</v>
      </c>
      <c r="J22" s="15"/>
      <c r="K22" s="24"/>
      <c r="L22" s="6">
        <v>30</v>
      </c>
      <c r="M22" s="24">
        <v>68.18442981727435</v>
      </c>
      <c r="N22" s="24">
        <v>70.81060157928543</v>
      </c>
      <c r="O22" s="4">
        <f t="shared" si="4"/>
        <v>38.18442981727435</v>
      </c>
      <c r="P22" s="4">
        <f t="shared" si="5"/>
        <v>40.81060157928543</v>
      </c>
      <c r="Q22" s="20">
        <f t="shared" si="2"/>
        <v>136.11939884463376</v>
      </c>
      <c r="R22" s="20">
        <f t="shared" si="3"/>
        <v>141.3621342090811</v>
      </c>
      <c r="S22" s="20">
        <f t="shared" si="6"/>
        <v>-8.880601155366236</v>
      </c>
      <c r="T22" s="20">
        <f t="shared" si="7"/>
        <v>-3.637865790918923</v>
      </c>
      <c r="U22" s="11"/>
      <c r="V22" s="59" t="s">
        <v>26</v>
      </c>
      <c r="W22" s="64" t="s">
        <v>14</v>
      </c>
      <c r="X22" s="53"/>
      <c r="Y22" s="53"/>
    </row>
    <row r="23" spans="1:23" ht="13.5" thickBot="1">
      <c r="A23" s="35">
        <v>23</v>
      </c>
      <c r="B23" s="8">
        <v>16.341659951651895</v>
      </c>
      <c r="C23" s="36"/>
      <c r="D23" s="37"/>
      <c r="E23" s="25">
        <v>41.368945366479664</v>
      </c>
      <c r="F23" s="25">
        <v>46.523316525178025</v>
      </c>
      <c r="G23" s="8">
        <v>51.395199519951994</v>
      </c>
      <c r="H23" s="38">
        <f t="shared" si="0"/>
        <v>41.368945366479664</v>
      </c>
      <c r="I23" s="8">
        <f t="shared" si="1"/>
        <v>46.523316525178025</v>
      </c>
      <c r="J23" s="36"/>
      <c r="K23" s="25"/>
      <c r="L23" s="39">
        <v>15</v>
      </c>
      <c r="M23" s="25">
        <v>57.776919335754165</v>
      </c>
      <c r="N23" s="25">
        <v>64.97564495045056</v>
      </c>
      <c r="O23" s="40">
        <f t="shared" si="4"/>
        <v>42.776919335754165</v>
      </c>
      <c r="P23" s="40">
        <f t="shared" si="5"/>
        <v>49.97564495045056</v>
      </c>
      <c r="Q23" s="21">
        <f t="shared" si="2"/>
        <v>99.14586470223384</v>
      </c>
      <c r="R23" s="21">
        <f t="shared" si="3"/>
        <v>111.49896147562859</v>
      </c>
      <c r="S23" s="21">
        <f t="shared" si="6"/>
        <v>84.14586470223384</v>
      </c>
      <c r="T23" s="21">
        <f t="shared" si="7"/>
        <v>96.49896147562859</v>
      </c>
      <c r="U23" s="49" t="s">
        <v>8</v>
      </c>
      <c r="V23" s="60"/>
      <c r="W23" s="66"/>
    </row>
    <row r="24" spans="1:22" ht="12.75">
      <c r="A24" s="27" t="s">
        <v>2</v>
      </c>
      <c r="B24" s="27">
        <v>802.6333601933924</v>
      </c>
      <c r="C24" s="19" t="s">
        <v>12</v>
      </c>
      <c r="D24" s="27">
        <v>974</v>
      </c>
      <c r="E24" s="27">
        <f aca="true" t="shared" si="8" ref="E24:K24">SUM(E3:E23)</f>
        <v>980.8884757125552</v>
      </c>
      <c r="F24" s="26">
        <f t="shared" si="8"/>
        <v>1108.7999893168644</v>
      </c>
      <c r="G24" s="27">
        <f t="shared" si="8"/>
        <v>1159</v>
      </c>
      <c r="H24" s="26">
        <f t="shared" si="8"/>
        <v>6.888475712555191</v>
      </c>
      <c r="I24" s="27">
        <f t="shared" si="8"/>
        <v>134.79998931686475</v>
      </c>
      <c r="J24" s="19" t="s">
        <v>30</v>
      </c>
      <c r="K24" s="26">
        <f t="shared" si="8"/>
        <v>154</v>
      </c>
      <c r="L24" s="45" t="s">
        <v>31</v>
      </c>
      <c r="M24" s="26">
        <f aca="true" t="shared" si="9" ref="M24:T24">SUM(M3:M23)</f>
        <v>1387.8196037573655</v>
      </c>
      <c r="N24" s="26">
        <f t="shared" si="9"/>
        <v>1575.0698307084865</v>
      </c>
      <c r="O24" s="26">
        <f t="shared" si="9"/>
        <v>973.8196037573658</v>
      </c>
      <c r="P24" s="26">
        <f t="shared" si="9"/>
        <v>1161.0698307084863</v>
      </c>
      <c r="Q24" s="26">
        <f t="shared" si="9"/>
        <v>2368.7080794699214</v>
      </c>
      <c r="R24" s="26">
        <f t="shared" si="9"/>
        <v>2683.8698200253516</v>
      </c>
      <c r="S24" s="26">
        <f t="shared" si="9"/>
        <v>980.7080794699207</v>
      </c>
      <c r="T24" s="26">
        <f t="shared" si="9"/>
        <v>1295.8698200253511</v>
      </c>
      <c r="U24" s="32"/>
      <c r="V24" s="18"/>
    </row>
    <row r="25" spans="21:22" ht="12.75">
      <c r="U25" s="17"/>
      <c r="V25" s="17"/>
    </row>
    <row r="26" spans="1:2" ht="12.75">
      <c r="A26" s="16" t="s">
        <v>21</v>
      </c>
      <c r="B26" s="16"/>
    </row>
    <row r="27" spans="1:2" ht="12.75">
      <c r="A27" s="16" t="s">
        <v>40</v>
      </c>
      <c r="B27" s="16"/>
    </row>
    <row r="28" ht="12.75">
      <c r="A28" s="16" t="s">
        <v>16</v>
      </c>
    </row>
    <row r="29" ht="12.75">
      <c r="A29" s="16" t="s">
        <v>39</v>
      </c>
    </row>
    <row r="30" ht="12.75">
      <c r="A30" s="16" t="s">
        <v>25</v>
      </c>
    </row>
    <row r="31" spans="1:13" ht="12.75">
      <c r="A31" s="41" t="s">
        <v>32</v>
      </c>
      <c r="B31" s="42"/>
      <c r="C31" s="42"/>
      <c r="D31" s="42"/>
      <c r="E31" s="42"/>
      <c r="F31" s="42"/>
      <c r="G31" s="42"/>
      <c r="L31" s="50"/>
      <c r="M31" s="51" t="s">
        <v>35</v>
      </c>
    </row>
    <row r="32" spans="1:8" ht="12.75">
      <c r="A32" s="80"/>
      <c r="B32" s="80"/>
      <c r="C32" s="80"/>
      <c r="D32" s="80"/>
      <c r="E32" s="80"/>
      <c r="F32" s="80"/>
      <c r="G32" s="80"/>
      <c r="H32" s="80"/>
    </row>
  </sheetData>
  <mergeCells count="10">
    <mergeCell ref="O1:P1"/>
    <mergeCell ref="Q1:R1"/>
    <mergeCell ref="S1:T1"/>
    <mergeCell ref="A32:H32"/>
    <mergeCell ref="E1:F1"/>
    <mergeCell ref="C1:D1"/>
    <mergeCell ref="A1:B1"/>
    <mergeCell ref="M1:N1"/>
    <mergeCell ref="J1:L1"/>
    <mergeCell ref="H1:I1"/>
  </mergeCells>
  <printOptions verticalCentered="1"/>
  <pageMargins left="0.23" right="0.21" top="0.9" bottom="0.48" header="0.51" footer="0.19"/>
  <pageSetup fitToHeight="1" fitToWidth="1" horizontalDpi="600" verticalDpi="600" orientation="landscape" scale="76" r:id="rId1"/>
  <headerFooter alignWithMargins="0">
    <oddHeader>&amp;L&amp;"Arial,Bold"CARES Phase II&amp;C&amp;20SCI/D Planning Initiatives</oddHeader>
    <oddFooter>&amp;L&amp;F&amp;CMarch 3, 2003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VAPSHCS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VHAPUGHENDRR</dc:creator>
  <cp:keywords/>
  <dc:description/>
  <cp:lastModifiedBy>vhacochangb</cp:lastModifiedBy>
  <cp:lastPrinted>2003-03-04T17:22:33Z</cp:lastPrinted>
  <dcterms:created xsi:type="dcterms:W3CDTF">2003-01-22T18:08:37Z</dcterms:created>
  <dcterms:modified xsi:type="dcterms:W3CDTF">2003-03-04T18:21:40Z</dcterms:modified>
  <cp:category/>
  <cp:version/>
  <cp:contentType/>
  <cp:contentStatus/>
</cp:coreProperties>
</file>