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9096" activeTab="0"/>
  </bookViews>
  <sheets>
    <sheet name="Cover Letter" sheetId="1" r:id="rId1"/>
    <sheet name="Table 1" sheetId="2" r:id="rId2"/>
    <sheet name="Table 2" sheetId="3" r:id="rId3"/>
    <sheet name="Table 3" sheetId="4" r:id="rId4"/>
    <sheet name="Table 4a" sheetId="5" r:id="rId5"/>
    <sheet name="Table 4b" sheetId="6" r:id="rId6"/>
    <sheet name="Table 5" sheetId="7" r:id="rId7"/>
  </sheets>
  <definedNames>
    <definedName name="/">'Table 1'!$A$4:$A$4</definedName>
    <definedName name="CS">'Table 1'!$A$4:$A$4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<sst xmlns="http://schemas.openxmlformats.org/spreadsheetml/2006/main" count="1256" uniqueCount="512">
  <si>
    <t xml:space="preserve">U.S. Census Bureau          </t>
  </si>
  <si>
    <t xml:space="preserve">Knit Fabric Production - 2002    </t>
  </si>
  <si>
    <t xml:space="preserve">MA313K(02)       </t>
  </si>
  <si>
    <t xml:space="preserve">Issued July 2003       </t>
  </si>
  <si>
    <t xml:space="preserve">See the PDF document for information regarding the scope of the survey, obtaining      </t>
  </si>
  <si>
    <t xml:space="preserve">reports, and other pertinent information about this publication.       </t>
  </si>
  <si>
    <t xml:space="preserve">Address inquiries concerning these data to Consumer Goods Industries Branch, U.S.      </t>
  </si>
  <si>
    <t xml:space="preserve">Department of Commerce, Census Bureau, Manufacturing and Construction Division,       </t>
  </si>
  <si>
    <t xml:space="preserve">Washington, DC 20233-6900, or call Phil Brown, 301-763-4740.          </t>
  </si>
  <si>
    <t xml:space="preserve">Table 1.  Summary of Knit Fabrics Production:  1997 to 2002       </t>
  </si>
  <si>
    <t xml:space="preserve">[Millions of pounds]      </t>
  </si>
  <si>
    <t xml:space="preserve">Year </t>
  </si>
  <si>
    <t>Total</t>
  </si>
  <si>
    <t>Warp knit</t>
  </si>
  <si>
    <t>Weft knit</t>
  </si>
  <si>
    <t>2002...................................................................................................</t>
  </si>
  <si>
    <t>2001......................................................................................................</t>
  </si>
  <si>
    <t>2000...............................................................................................................</t>
  </si>
  <si>
    <t>1999...........................................................................................................</t>
  </si>
  <si>
    <t>1998..................................................................................................................</t>
  </si>
  <si>
    <t>1997 1/..........................................................................................................</t>
  </si>
  <si>
    <t xml:space="preserve">      1/For 1997, a number of companies were added based on information in the      </t>
  </si>
  <si>
    <t/>
  </si>
  <si>
    <t xml:space="preserve">1997 Economic Census, Manufacturing sector.  Data were received from these    </t>
  </si>
  <si>
    <t xml:space="preserve">establishments for 1997; therefore, the information shown for years prior to     </t>
  </si>
  <si>
    <t xml:space="preserve">1997 may not be directly comparable.  These changes represent approximately    </t>
  </si>
  <si>
    <t xml:space="preserve">7.8 percent of the total knit frabric production.    </t>
  </si>
  <si>
    <t xml:space="preserve">      Note:  Detail may not add because of independent rounding.          </t>
  </si>
  <si>
    <t>{edit}. . . . . . . . . . . . . . . . . . . . . . . . . . . . . . . . . . . . . . . . . . . . . . . . ~{down}</t>
  </si>
  <si>
    <t xml:space="preserve">Table 2.   Production of Knit Fabrics Off Knitting Machine by Type:  2002 and 2001       </t>
  </si>
  <si>
    <t xml:space="preserve">Table 4.  SHIPMENTS, EXPORTS, IMPORTS, AND APPARENT CONSUMPTION OF KNIT FABRIC: 1989     </t>
  </si>
  <si>
    <t xml:space="preserve">[Thousands of pounds]         </t>
  </si>
  <si>
    <t>2002</t>
  </si>
  <si>
    <t>2001</t>
  </si>
  <si>
    <t xml:space="preserve">                               (Quantity in thousands of pounds; value in thousands of dollars)</t>
  </si>
  <si>
    <t>Product description</t>
  </si>
  <si>
    <t>Number of</t>
  </si>
  <si>
    <t>Number</t>
  </si>
  <si>
    <t xml:space="preserve">Product </t>
  </si>
  <si>
    <t>knitting</t>
  </si>
  <si>
    <t>Percent</t>
  </si>
  <si>
    <t xml:space="preserve">code </t>
  </si>
  <si>
    <t>machines 1/</t>
  </si>
  <si>
    <t>production</t>
  </si>
  <si>
    <t>Production</t>
  </si>
  <si>
    <t>Exports of</t>
  </si>
  <si>
    <t>exports to</t>
  </si>
  <si>
    <t>Imports for</t>
  </si>
  <si>
    <t>imports to</t>
  </si>
  <si>
    <t>Knit fabrics production, excluding narrow knit fabrics</t>
  </si>
  <si>
    <t xml:space="preserve"> </t>
  </si>
  <si>
    <t>merchandise</t>
  </si>
  <si>
    <t>shipments</t>
  </si>
  <si>
    <t xml:space="preserve">   and knit garment lengths, trimmings, and collars. . . . . . . . . . . . . . . . . . . . . . . . . . . . . . . . . . . . </t>
  </si>
  <si>
    <t>Value</t>
  </si>
  <si>
    <t xml:space="preserve">     Warp knit fabrics yard goods (over 12 inches in width). . . . . . . . . . . . . . . . . . . . . . . . . . . . . . . . . . . . . . . . . . . . . . . . . . . . . . . . . . . </t>
  </si>
  <si>
    <t>3132491121</t>
  </si>
  <si>
    <t xml:space="preserve">         Pile fabrics (raschel and raschel crochet). . . . . . . . . . . . . . . . . . . . . . . . . . . . . . . . . . . . . . . . . . . . . . . . . . . . . . . . </t>
  </si>
  <si>
    <t>b/</t>
  </si>
  <si>
    <t>b/r/</t>
  </si>
  <si>
    <t>pile fabrics. (1100+2100). . . . . . . . . . . . . . . . . . . . . . . . . . . . .</t>
  </si>
  <si>
    <t>NA</t>
  </si>
  <si>
    <t>3132491122</t>
  </si>
  <si>
    <t xml:space="preserve">            Long pile fabrics. . . . . . . . . . . . . . . . . . . . . . . . . . . . . . . . . . . . . . . . . . . . . . . . . . . . . . . . </t>
  </si>
  <si>
    <t>(X)</t>
  </si>
  <si>
    <t xml:space="preserve">  Long pile fabrics. (1101+2101) (01). . . . . . . . . . . . . . . . . . . . . . . . . . . . . . . . . . . . . . </t>
  </si>
  <si>
    <t>-</t>
  </si>
  <si>
    <t>3132491123</t>
  </si>
  <si>
    <t xml:space="preserve">                All acrylic or modacrylic and chiefly acrylic or    </t>
  </si>
  <si>
    <t xml:space="preserve">  Looped pile fabrics. (1111+2111). . . . . . . . . . . . . . . . . . . . . . . . . . . . . . . . . . . . . . </t>
  </si>
  <si>
    <t xml:space="preserve">                  modacrylic. . . . . . . . . . . . . . . . . . . . . . . . . . . . . . . . . . . . . . . . . . . . . . . . . . . . . . . . </t>
  </si>
  <si>
    <t>(D)</t>
  </si>
  <si>
    <t xml:space="preserve">    Of cotton fibers. (1113+2113) (02). . . . . . . . . . . . . . . . . . . . . . . . . . . . . . . . . . . . . . </t>
  </si>
  <si>
    <t>3132491125</t>
  </si>
  <si>
    <t xml:space="preserve">                All polyester and chiefly polyester. . . . . . . . . . . . . . . . . . . . . . . . . . . . . . . . . . . . . . . . . . . . . . . . . . . . . . . . </t>
  </si>
  <si>
    <t xml:space="preserve">    Of manmade fibers. (1115+2115) (03). . . . . . . . . . . . . . . . . . . . . . . . . . . . . . . . . . . . . . </t>
  </si>
  <si>
    <t>3132491129</t>
  </si>
  <si>
    <t xml:space="preserve">                All other fibers. . . . . . . . . . . . . . . . . . . . . . . . . . . . . . . . . . . . . . . . . . . . . . . . . . . . . . . . </t>
  </si>
  <si>
    <t xml:space="preserve">    Of other fibers. (1117+2117) (04). . . . . . . . . . . . . . . . . . . . . . . . . . . . . . . . . . . . . . </t>
  </si>
  <si>
    <t>d</t>
  </si>
  <si>
    <t xml:space="preserve">(NA) </t>
  </si>
  <si>
    <t>3132491131</t>
  </si>
  <si>
    <t xml:space="preserve">            Looped pile fabrics (terry cloth). . . . . . . . . . . . . . . . . . . . . . . . . . . . . . . . . . . . . . . . . . . . . . . . . . . . . . . . . . . </t>
  </si>
  <si>
    <t>a/</t>
  </si>
  <si>
    <t xml:space="preserve">    Of cotton fibers. (1123+2123) (05). . . . . . . . . . . . . . . . . . . . . . . . . . . . . . . . . . . . . . </t>
  </si>
  <si>
    <t>3132491132</t>
  </si>
  <si>
    <t xml:space="preserve">                All cotton and chiefly cotton. . . . . . . . . . . . . . . . . . . . . . . . . . . . . . . . . . . . . . . . . . . . . . . . . . . . . . . . . . . </t>
  </si>
  <si>
    <t>(S)</t>
  </si>
  <si>
    <t xml:space="preserve">    Of manmade fibers. (1125+2125) (06). . . . . . . . . . . . . . . . . . . . . . . . . . . . . . . . . . . . . . </t>
  </si>
  <si>
    <t>3132491135</t>
  </si>
  <si>
    <t xml:space="preserve">                All manmade and chiefly manmade. . . . . . . . . . . . . . . . . . . . . . . . . . . . . . . . . . . . . . . . . . . . . . . . . . . . . . . . . . . </t>
  </si>
  <si>
    <t xml:space="preserve">    Of other fibers. (1127+2127) (07). . . . . . . . . . . . . . . . . . . . . . . . . . . . . . . . . . . . . . </t>
  </si>
  <si>
    <t>3132491139</t>
  </si>
  <si>
    <t xml:space="preserve">                All other fibers. . . . . . . . . . . . . . . . . . . . . . . . . . . . . . . . . . . . . . . . . . . . . . . . . . . . . . . . . . . </t>
  </si>
  <si>
    <t>3132491141</t>
  </si>
  <si>
    <t xml:space="preserve">            All other pile fabrics (velour, etc.). . . . . . . . . . . . . . . . . . . . . . . . . . . . . . . . . . . . . . . . . . . . . . . . . . . . . . . . . . . </t>
  </si>
  <si>
    <t xml:space="preserve">  12 inches or less in width. (2601+1401) (08). . . . . . . . . . . . . . . . . . . . . . . . . . . . . . . . . . . . . . </t>
  </si>
  <si>
    <t>3132491143</t>
  </si>
  <si>
    <t xml:space="preserve">               All cotton and chiefly cotton. . . . . . . . . . . . . . . . . . . . . . . . . . . . . . . . . . . . . . . . . . . . . . . . . . . . . . . . . . . </t>
  </si>
  <si>
    <t xml:space="preserve">  Over 12 inches in width. (2603+1403) (13). . . . . . . . . . . . . . . . . . . . . . . . . . . . . . . . . . . . . . </t>
  </si>
  <si>
    <t xml:space="preserve">d </t>
  </si>
  <si>
    <t>3132491146</t>
  </si>
  <si>
    <t xml:space="preserve">               All manmade and chiefly manmade. . . . . . . . . . . . . . . . . . . . . . . . . . . . . . . . . . . . . . . . . . . . . . . . . . . . . . . . . . . </t>
  </si>
  <si>
    <t>3132491149</t>
  </si>
  <si>
    <t xml:space="preserve">               All other fibers. . . . . . . . . . . . . . . . . . . . . . . . . . . . . . . . . . . . . . . . . . . . . . . . . . . . . . . . . . . </t>
  </si>
  <si>
    <t xml:space="preserve">Other warp knit fabrics. (1300+1200). . . . . . . . . . . . . . . . . . . . . . . . . . . . . . . . . . . . . . </t>
  </si>
  <si>
    <t>3132491151</t>
  </si>
  <si>
    <t xml:space="preserve">         Elastic fabrics (containing by weight 5 percent or more   </t>
  </si>
  <si>
    <t xml:space="preserve">  Of other fibers. (1317) (12). . . . . . . . . . . . . . . . . . . . . . . . . . . . . . . . . . . . . . </t>
  </si>
  <si>
    <t>(NA)</t>
  </si>
  <si>
    <t xml:space="preserve">           elastomeric yarn or rubber thread). . . . . . . . . . . . . . . . . . . . . . . . . . . . . . . . . . . . . . . . . . . . . . . . . . . . . . . . . . . </t>
  </si>
  <si>
    <t xml:space="preserve">Other narrow knit fabrics. (1403+2603) (14). . . . . . . . . . . . . . . . . . . . . . . . . . . . . . . . . . . . . . </t>
  </si>
  <si>
    <t>3132491161</t>
  </si>
  <si>
    <t xml:space="preserve">         All other warp knit fabrics. . . . . . . . . . . . . . . . . . . . . . . . . . . . . . . . . . . . . . . . . . . . . . . . . . . . . . . . . . . </t>
  </si>
  <si>
    <t xml:space="preserve">            By type:</t>
  </si>
  <si>
    <t xml:space="preserve">Other knit fabrics. (2200+2300+2400+2500). . . . . . . . . . . . . . . . . . . . . . . . . . . . . . . . . . . . . . </t>
  </si>
  <si>
    <t>3132491163</t>
  </si>
  <si>
    <t xml:space="preserve">                Tricot, simplex, and milanese. . . . . . . . . . . . . . . . . . . . . . . . . . . . . . . . . . . . . . . . . . . . . . . . . . . . . . . . . . . </t>
  </si>
  <si>
    <t xml:space="preserve">  Of cotton fibers. (2320+2401+2511) (15). . . . . . . . . . . . . . . . . . . . . . . . . . . . . . . . . . . . . . </t>
  </si>
  <si>
    <t>3132491169</t>
  </si>
  <si>
    <t xml:space="preserve">                All other. . . . . . . . . . . . . . . . . . . . . . . . . . . . . . . . . . . . . . . . . . . . . . . . . . . . . . . . . . . </t>
  </si>
  <si>
    <t xml:space="preserve">  Of wool fibers. (2322+2403+2513) (16). . . . . . . . . . . . . . . . . . . . . . . . . . . . . . . . . . . . . . </t>
  </si>
  <si>
    <t xml:space="preserve">            By fiber:</t>
  </si>
  <si>
    <t xml:space="preserve">    Double knit or interlock. (2405) (17). . . . . . . . . . . . . . . . . . . . . . . . . . . . . . . . . . . . . . </t>
  </si>
  <si>
    <t>3132491171</t>
  </si>
  <si>
    <t xml:space="preserve">    Other. (2324+2326+2328+2515) (19). . . . . . . . . . . . . . . . . . . . . . . . . . . . . . . . . . . . . . </t>
  </si>
  <si>
    <t>3132491174</t>
  </si>
  <si>
    <t xml:space="preserve">                All wool and chiefly wool. . . . . . . . . . . . . . . . . . . . . . . . . . . . . . . . . . . . . . . . . . . . . . . . . . . . . . . . . . . </t>
  </si>
  <si>
    <t xml:space="preserve">  </t>
  </si>
  <si>
    <t xml:space="preserve">  Of other fibers. (2330+2407+2517) (20). . . . . . . . . . . . . . . . . . . . . . . . . . . . . . . . . . . . . . </t>
  </si>
  <si>
    <t>3132491175</t>
  </si>
  <si>
    <t>3132491179</t>
  </si>
  <si>
    <t>{edit}. . . . . . . . . . . . . . . . . . . . . . . . . . . . . . . . . . . . . . . ~{down}</t>
  </si>
  <si>
    <t xml:space="preserve">     Weft knit yard goods (over 12 inches in width). . . . . . . . . . . . . . . . . . . . . . . . . . . . . . . . . . . . . . . . . . . . . . . . . . . . . . . . . . . </t>
  </si>
  <si>
    <t>3132411221</t>
  </si>
  <si>
    <t xml:space="preserve">         Pile fabrics. . . . . . . . . . . . . . . . . . . . . . . . . . . . . . . . . . . . . . . . . . . . . . . . . . . . . . . . . . . </t>
  </si>
  <si>
    <t>3132411223</t>
  </si>
  <si>
    <t xml:space="preserve">            Long pile fabrics, including sliver knit. . . . . . . . . . . . . . . . . . . . . . . . . . . . . . . . . . . . . . . . . . . . . . . . . . . . . . . . . . . </t>
  </si>
  <si>
    <t>r/</t>
  </si>
  <si>
    <t>3132411224</t>
  </si>
  <si>
    <t xml:space="preserve">                  modacrylic. . . . . . . . . . . . . . . . . . . . . . . . . . . . . . . . . . . . . . . . . . . . . . . . . . . . . . </t>
  </si>
  <si>
    <t>3132411225</t>
  </si>
  <si>
    <t xml:space="preserve">                All polyester and chiefly polyester. . . . . . . . . . . . . . . . . . . . . . . . . . . . . . . . . . . . . . . . . . . . . . . . . . . . . . . . . . . </t>
  </si>
  <si>
    <t>3132411226</t>
  </si>
  <si>
    <t>3132411229</t>
  </si>
  <si>
    <t>3132411231</t>
  </si>
  <si>
    <t>3132411233</t>
  </si>
  <si>
    <t>3132411235</t>
  </si>
  <si>
    <t>3132411237</t>
  </si>
  <si>
    <t>3132411239</t>
  </si>
  <si>
    <t>3132411241</t>
  </si>
  <si>
    <t xml:space="preserve">                All manmade and chiefly manmade. . . . . . . . . . . . . . . . . . . . . . . . . . . . . . . . .</t>
  </si>
  <si>
    <t>3132411243</t>
  </si>
  <si>
    <t>3132411246</t>
  </si>
  <si>
    <t xml:space="preserve">         Elastic fabrics (containing by weight 5 percent or more  </t>
  </si>
  <si>
    <t xml:space="preserve">          elastomeric yarn or rubber thread). . . . . . . . . . . . . . . . . . . . . . . . . . . . . . . . . . . . . . . . . . . . . . . . . . . . . . . . . . . </t>
  </si>
  <si>
    <t>3132411251</t>
  </si>
  <si>
    <t xml:space="preserve">         Single circular knit (except pile and elastic). . . . . . . . . . . . . . . . . . . . . . . . . . </t>
  </si>
  <si>
    <t>3132411253</t>
  </si>
  <si>
    <t xml:space="preserve">                Fleece or flannel. . . . . . . . . . . . . . . . . . . . . . . . . . . . . . . . . . . . . . . . . . . . . . . . . . . . . . . . . . . </t>
  </si>
  <si>
    <t>3132411255</t>
  </si>
  <si>
    <t xml:space="preserve">                Underwear and nightwear. . . . . . . . . . . . . . . . . . . . . . . . . . . . . . . . . . . . . . . . . . . . . . . . . . . . . . . . . . . </t>
  </si>
  <si>
    <t>3132411257</t>
  </si>
  <si>
    <t xml:space="preserve">                All other apparel uses. . . . . . . . . . . . . . . . . . . . . . . . . . . . . . . . . . . . . . . . . . . . . . . . . . . . . . . . . . . </t>
  </si>
  <si>
    <t>3132411259</t>
  </si>
  <si>
    <t xml:space="preserve">                All other uses. . . . . . . . . . . . . . . . . . . . . . . . . . . . . . . . . . . . . . . . . . . . . . . . . . . . . . . . . . . </t>
  </si>
  <si>
    <t>3132411261</t>
  </si>
  <si>
    <t>3132411263</t>
  </si>
  <si>
    <t>3132411264</t>
  </si>
  <si>
    <t xml:space="preserve">                All nylon and chiefly nylon. . . . . . . . . . . . . . . . . . . . . . . . . . . . . . . . . . . . . . . . . . . . . . . . . . . . . . . . . . . </t>
  </si>
  <si>
    <t>3132411265</t>
  </si>
  <si>
    <t>3132411267</t>
  </si>
  <si>
    <t>3132411269</t>
  </si>
  <si>
    <t>3132411271</t>
  </si>
  <si>
    <t xml:space="preserve">         Double knit and interlock. . . . . . . . . . . . . . . . . . . . . . . . . . . . . . . . . . . . . . . . . . . . . . . . . . . . . . . . . . . </t>
  </si>
  <si>
    <t xml:space="preserve">             By fiber:</t>
  </si>
  <si>
    <t>3132411272</t>
  </si>
  <si>
    <t>3132411274</t>
  </si>
  <si>
    <t>3132411276</t>
  </si>
  <si>
    <t>3132411279</t>
  </si>
  <si>
    <t xml:space="preserve">             By type:</t>
  </si>
  <si>
    <t>3132411281</t>
  </si>
  <si>
    <t xml:space="preserve">                Outerwear apparel, other than shirts. . . . . . . . . . . . . . . . . . . . . . . . . . . . . . . . . . . . . . . . . . . . . . . . . . . . . . . . . . . </t>
  </si>
  <si>
    <t>3132411283</t>
  </si>
  <si>
    <t xml:space="preserve">                Outer shirts, blouses, and tops. . . . . . . . . . . . . . . . . . . . . . . . . . . . . . . . . . . . . . . . . . . . . . . . . . . . . . . . . . . </t>
  </si>
  <si>
    <t>3132411289</t>
  </si>
  <si>
    <t>a/r/</t>
  </si>
  <si>
    <t>3132411291</t>
  </si>
  <si>
    <t xml:space="preserve">         Rib other than double knit and interlock. . . . . . . . . . . . . . . . . . . . . . . . . . . . . . . . . . . . . . . . . . . . . . . . . . . . . . . . . . . </t>
  </si>
  <si>
    <t>3132411292</t>
  </si>
  <si>
    <t xml:space="preserve">            All cotton and chiefly cotton. . . . . . . . . . . . . . . . . . . . . . . . . . . . . . . . . . . . . . . . . . . . . . . . . . . . . . . . . . . </t>
  </si>
  <si>
    <t>3132411293</t>
  </si>
  <si>
    <t xml:space="preserve">            All wool and chiefly wool. . . . . . . . . . . . . . . . . . . . . . . . . . . . . . . . . . . . . . . . . . . . . . . . . . . . . . . . . . . </t>
  </si>
  <si>
    <t>3132411294</t>
  </si>
  <si>
    <t xml:space="preserve">            All manmade and chiefly manmade. . . . . . . . . . . . . . . . . . . . . . . . . . . . . . . . . . . . . . . . . . . . . . . . . . . . . . . . . . . </t>
  </si>
  <si>
    <t>3132411298</t>
  </si>
  <si>
    <t xml:space="preserve">            All other fibers. . . . . . . . . . . . . . . . . . . . . . . . . . . . . . . . . . . . . . . . . . . . . . . . . . . . . . . . . . . </t>
  </si>
  <si>
    <t xml:space="preserve">Narrow knit fabrics production. . . . . . . . . . . . . . . . . . . . . . . . . . . . . . . . . . . . . . . . . . . . . . . . . . . . . . . . . . . . </t>
  </si>
  <si>
    <t xml:space="preserve">    Narrow warp knit yard goods (12 inches or less in </t>
  </si>
  <si>
    <t xml:space="preserve">      width). . . . . . . . . . . . . . . . . . . . . . . . . . . . . . . . . . . . . . . . . . . . . . . . . . . . . . . . . . . </t>
  </si>
  <si>
    <t>3132491113</t>
  </si>
  <si>
    <t xml:space="preserve">        Elastic fabrics. . . . . . . . . . . . . . . . . . . . . . . . . . . . . . . . . . . . . . . . . . . . . . . . . . . . . . . . . . . </t>
  </si>
  <si>
    <t>3132491116</t>
  </si>
  <si>
    <t xml:space="preserve">        All other narrow warp knit fabrics . . . . . . . . . . . . . . . . . . . . . . . . . . . . . . . . . . . . . . . . . . . . . . . . . . . . . . . . . . </t>
  </si>
  <si>
    <t xml:space="preserve">    Narrow weft knit fabrics yard goods (12 inches or less</t>
  </si>
  <si>
    <t xml:space="preserve">       in width). . . . . . . . . . . . . . . . . . . . . . . . . . . . . . . . . . . . . . . . . . . . . . . . . . . . . . . . . . . </t>
  </si>
  <si>
    <t>3132411113</t>
  </si>
  <si>
    <t>3132411115</t>
  </si>
  <si>
    <t xml:space="preserve">        All other narrow knit fabrics. . . . . . . . . . . . . . . . . . . . . . . . . . . . . . . . . . . . . . . . . . . . . . . . . . . . . . . . . . . </t>
  </si>
  <si>
    <t xml:space="preserve">Knit garment lengths, trimmings, and collars 2/. . . . . . . . . . . . . . . . . . . . . . . . . . . . . . . . . . . . . . . . . . . . . . . . . . . . . . . . . . . </t>
  </si>
  <si>
    <t xml:space="preserve">    Knit garment lengths, made on sweater, strip, V-bed, </t>
  </si>
  <si>
    <t xml:space="preserve">       and full-fashioned machines. . . . . . . . . . . . . . . . . . . . . . . . . . . . . . . . . . . . . . . . . . . . . . . . . . . . . . . . . . . </t>
  </si>
  <si>
    <t xml:space="preserve">    Knit trimmings and collars. . . . . . . . . . . . . . . . . . . . . . . . . . . . . . . . . . . . . . . . . . . . . . . . . . . . . . . . . . . </t>
  </si>
  <si>
    <t xml:space="preserve">      - Represents zero.      D  Withheld to avoid disclosing data for individual companies.      r/Revised by 5 percent or more from previously published          </t>
  </si>
  <si>
    <t xml:space="preserve">data.      S  Does not meet publication standards.      X  Not applicable.          </t>
  </si>
  <si>
    <t xml:space="preserve">      1/Knitting machines operating on the last working day of the year.         </t>
  </si>
  <si>
    <t xml:space="preserve">      2/Quantity produced in thousands of dozens.        </t>
  </si>
  <si>
    <t xml:space="preserve">      Note:  Percent of estimation for each item is indicated as follows:  a/10 to 25 percent of this item is estimated.      b/26 to 50 percent of this item </t>
  </si>
  <si>
    <t xml:space="preserve">is estimated.      c/Over 50 percent of this item is estimated.          </t>
  </si>
  <si>
    <t xml:space="preserve">Table 3.  Production of Knit Fabrics Off Knitting Machine by Method of Distribution:  2002 and 2001     </t>
  </si>
  <si>
    <t xml:space="preserve">[Thousands of pounds]        </t>
  </si>
  <si>
    <t>Produced</t>
  </si>
  <si>
    <t>Produced on</t>
  </si>
  <si>
    <t>for own use</t>
  </si>
  <si>
    <t>for sale</t>
  </si>
  <si>
    <t>commission</t>
  </si>
  <si>
    <t xml:space="preserve">Knit fabrics production, excluding narrow knit   </t>
  </si>
  <si>
    <t xml:space="preserve">   fabrics and knit garment lengths, trimmings,    </t>
  </si>
  <si>
    <t xml:space="preserve">   and collars....................................................................................................</t>
  </si>
  <si>
    <t xml:space="preserve">      Warp knit fabrics yard goods (over 12 inches </t>
  </si>
  <si>
    <t xml:space="preserve">         in width)..................................................................................................</t>
  </si>
  <si>
    <t xml:space="preserve">           Pile fabrics (raschel and raschel crochet).............................................</t>
  </si>
  <si>
    <t xml:space="preserve">           Elastic fabrics (containing by weight 5 percent    </t>
  </si>
  <si>
    <t xml:space="preserve">             or more elastomeric yarn or rubber thread)..............................................</t>
  </si>
  <si>
    <t xml:space="preserve">           All other warp knit fabrics........................................................................</t>
  </si>
  <si>
    <t xml:space="preserve">      Weft knit fabrics yard goods (over 12 inches </t>
  </si>
  <si>
    <t xml:space="preserve">         in width)...................................................................................................</t>
  </si>
  <si>
    <t xml:space="preserve">           Pile fabrics...............................................................................................</t>
  </si>
  <si>
    <t xml:space="preserve">           Elastic fabrics (containing by weight 5 percent   </t>
  </si>
  <si>
    <t xml:space="preserve">             or more elastomeric yarn or rubber thread........................................</t>
  </si>
  <si>
    <t xml:space="preserve">           Single circular knit (except pile and elastic).................................................</t>
  </si>
  <si>
    <t xml:space="preserve">           Double knit and interlock..............................................................................</t>
  </si>
  <si>
    <t xml:space="preserve">           Rib other than double knit and interlock.......................................................</t>
  </si>
  <si>
    <t>Narrow knit fabrics production................................................................................</t>
  </si>
  <si>
    <t xml:space="preserve">    Narrow warp knit fabrics yard goods (12 inches </t>
  </si>
  <si>
    <t xml:space="preserve">       or less in width)............................................................................................</t>
  </si>
  <si>
    <t xml:space="preserve">         Elastic fabrics.............................................................................................</t>
  </si>
  <si>
    <t xml:space="preserve">         All other narrow warp knit fabrics..................................................................</t>
  </si>
  <si>
    <t xml:space="preserve">    Narrow weft knit fabrics yard goods (12 inches   </t>
  </si>
  <si>
    <t xml:space="preserve">       or less in width)..............................................................................................</t>
  </si>
  <si>
    <t xml:space="preserve">         Elastic fabrics............................................................................................</t>
  </si>
  <si>
    <t xml:space="preserve">         All other narrow weft knit fabrics................................................................</t>
  </si>
  <si>
    <t>Knit garment lengths, trimmings, and collars 1/............................................</t>
  </si>
  <si>
    <t xml:space="preserve">    Knit garment lengths, made on sweater, strip,  </t>
  </si>
  <si>
    <t xml:space="preserve">       V-bed, and full-fashioned machines...........................................................</t>
  </si>
  <si>
    <t xml:space="preserve">    Knit trimmings and collars...................................................................................</t>
  </si>
  <si>
    <t xml:space="preserve">      - Represents zero.      D  Withheld to avoid disclosing data for individual companies.      r/Revised by 5 percent or more from previously published data.       S  Does not</t>
  </si>
  <si>
    <t xml:space="preserve">not meet publication standards.         </t>
  </si>
  <si>
    <t xml:space="preserve">      1/Quantity produced in thousands of  dozens.           </t>
  </si>
  <si>
    <t xml:space="preserve">      Note:  Percent of estimation for each item is indicated as follows:  a/10 to 25 percent of this item is estimated.     b/26 to 50 percent of this item is estimated.     c/Over </t>
  </si>
  <si>
    <t xml:space="preserve">50 percent of this item is estimated.           </t>
  </si>
  <si>
    <t xml:space="preserve">Table 4a.  Shipments, Exports, Imports, and Apparent Consumption of Knit Fabrics:  2002     </t>
  </si>
  <si>
    <t xml:space="preserve">[Quantity in thousands of kilograms.  Value in thousands of dollars]       </t>
  </si>
  <si>
    <t>Exports of domestic</t>
  </si>
  <si>
    <t xml:space="preserve">   Imports for</t>
  </si>
  <si>
    <t xml:space="preserve">  merchandise 1/</t>
  </si>
  <si>
    <t>manufac-</t>
  </si>
  <si>
    <t xml:space="preserve">   consumption 2/</t>
  </si>
  <si>
    <t>domestic</t>
  </si>
  <si>
    <t>Domestic</t>
  </si>
  <si>
    <t>turers'</t>
  </si>
  <si>
    <t>merchan-</t>
  </si>
  <si>
    <t>dise</t>
  </si>
  <si>
    <t>Apparent</t>
  </si>
  <si>
    <t>(quantity)</t>
  </si>
  <si>
    <t>Quantity</t>
  </si>
  <si>
    <t>at port</t>
  </si>
  <si>
    <t>Value 3/</t>
  </si>
  <si>
    <t>consumption</t>
  </si>
  <si>
    <t xml:space="preserve">            Total......................................................................</t>
  </si>
  <si>
    <t>Pile fabrics.......................................................................</t>
  </si>
  <si>
    <t xml:space="preserve">   Long pile fabrics.............................................................</t>
  </si>
  <si>
    <t xml:space="preserve">   Looped pile fabrics.......................................................</t>
  </si>
  <si>
    <t xml:space="preserve">       Of cotton fibers...........................................................</t>
  </si>
  <si>
    <t xml:space="preserve">       Of manmade fibers...............................................................</t>
  </si>
  <si>
    <t xml:space="preserve">       Of other fibers..........................................................</t>
  </si>
  <si>
    <t xml:space="preserve">   Other pile fabrics..........................................................</t>
  </si>
  <si>
    <t xml:space="preserve">       Of cotton fibers.........................................................</t>
  </si>
  <si>
    <t xml:space="preserve">       Of manmade fibers......................................................</t>
  </si>
  <si>
    <t xml:space="preserve">       Of other fibers................................................................</t>
  </si>
  <si>
    <t>Elastic fabrics.....................................................................</t>
  </si>
  <si>
    <t xml:space="preserve">   12 inches or less in width.................................................</t>
  </si>
  <si>
    <t xml:space="preserve">   Over 12 inches in width................................................</t>
  </si>
  <si>
    <t>Other warp knit fabrics...................................................</t>
  </si>
  <si>
    <t xml:space="preserve">    Of cotton fibers...........................................................</t>
  </si>
  <si>
    <t xml:space="preserve">    Of wool fibers..............................................................</t>
  </si>
  <si>
    <t xml:space="preserve">    Of manmade fibers....................................................</t>
  </si>
  <si>
    <t xml:space="preserve">    Of other fibers............................................................</t>
  </si>
  <si>
    <t>Other narrow knit fabrics...............................................</t>
  </si>
  <si>
    <t>Other knit fabrics................................................................</t>
  </si>
  <si>
    <t xml:space="preserve">    Of wool fibers.................................................................</t>
  </si>
  <si>
    <t xml:space="preserve">    Of manmade fibers.................................................................</t>
  </si>
  <si>
    <t xml:space="preserve">        Double knit and interlock 4/................................................</t>
  </si>
  <si>
    <t xml:space="preserve">        Other 4/..................................................................</t>
  </si>
  <si>
    <t xml:space="preserve">    Of other fibers.................................................................</t>
  </si>
  <si>
    <t xml:space="preserve">      - Represents zero.     D  Withheld to avoid disclosing data for individual companies.      NA  Not available.     S  Does not meet      </t>
  </si>
  <si>
    <t xml:space="preserve">publication standards.         </t>
  </si>
  <si>
    <t xml:space="preserve">      1/Source:  U.S. Census Bureau report EM 545, U.S. Exports.      </t>
  </si>
  <si>
    <t xml:space="preserve">      2/Source:  U.S. Census Bureau report IM 145, U.S. Imports for Consumption.      </t>
  </si>
  <si>
    <t xml:space="preserve">      3/Dollar value represents the c.i.f. (cost, insurance, and freight) value at first port of entry in the United States plus import duties.             </t>
  </si>
  <si>
    <t xml:space="preserve">      4/Individual export data are not available for these products; however, export data are available on a total basis.        </t>
  </si>
  <si>
    <t xml:space="preserve">Table 4b.  Shipments, Exports, Imports, and Apparent Consumption of Knit Fabrics:  2001     </t>
  </si>
  <si>
    <t xml:space="preserve">[Quantity in thousands of kilograms. Value in thousands of dollars]      </t>
  </si>
  <si>
    <t>merchandise 1/</t>
  </si>
  <si>
    <t xml:space="preserve">r/   25,546 </t>
  </si>
  <si>
    <t xml:space="preserve">      - Represents zero.     D  Withheld to avoid disclosing data for individual companies.      NA  Not available.     r/Revised by 5 percent or    </t>
  </si>
  <si>
    <t xml:space="preserve">more from previously published data.       S  Does not meet publications standards.        </t>
  </si>
  <si>
    <t xml:space="preserve">      3/Dollar value represents the c.i.f. (cost, insurance, and freight) value at first port of entry in the United States plus import duties.           </t>
  </si>
  <si>
    <t xml:space="preserve">      4/Individual export data are not available for these products; however, export data are available on a total basis.            </t>
  </si>
  <si>
    <t xml:space="preserve">Table 5.  Comparison of North American Industry Classification System (NAICS)-Based Product Codes with           </t>
  </si>
  <si>
    <t xml:space="preserve">    Product</t>
  </si>
  <si>
    <t>Export</t>
  </si>
  <si>
    <t>Import</t>
  </si>
  <si>
    <t xml:space="preserve">       code</t>
  </si>
  <si>
    <t>code 1/</t>
  </si>
  <si>
    <t>code 2/</t>
  </si>
  <si>
    <t>3132411223,</t>
  </si>
  <si>
    <t xml:space="preserve">Long pile fabrics. . . . . . . . . . . . . . . . . . . . . . . . . . . . . . . . . . . . . . . . . . . . . . . . . . . . . . </t>
  </si>
  <si>
    <t>6001.10.0000</t>
  </si>
  <si>
    <t>6001.10.2000</t>
  </si>
  <si>
    <t xml:space="preserve">  3132491122</t>
  </si>
  <si>
    <t>6001.10.6000</t>
  </si>
  <si>
    <t>3132411231,</t>
  </si>
  <si>
    <t xml:space="preserve">Cotton looped pile fabrics. . . . . . . . . . . . . . . . . . . . . . . . . . . . . . . . . . . . . . . . . . . . . . . . . . . </t>
  </si>
  <si>
    <t>6001.21.0000</t>
  </si>
  <si>
    <t xml:space="preserve">  3132491132</t>
  </si>
  <si>
    <t>3132411233,</t>
  </si>
  <si>
    <t xml:space="preserve">Manmade looped pile fabrics. . . . . . . . . . . . . . . . . . . . . . . . . . . . . . . . . . . . . . . . . . . . . . . . . . . . </t>
  </si>
  <si>
    <t>6001.22.0000</t>
  </si>
  <si>
    <t xml:space="preserve">  3132491135</t>
  </si>
  <si>
    <t>3132411235,</t>
  </si>
  <si>
    <t>Other looped pile fabrics. . . . . . . . . . . . . . . . . . . . . . . . . . . . . . . . . . . . . . . . . . . . . . . . . . . . . . .</t>
  </si>
  <si>
    <t>6001.29.0000</t>
  </si>
  <si>
    <t xml:space="preserve">  3132491139</t>
  </si>
  <si>
    <t>3132411239,</t>
  </si>
  <si>
    <t xml:space="preserve">Cotton other pile fabrics. . . . . . . . . . . . . . . . . . . . . . . . . . . . . . . . . . . . . . . . . . . . . . . . . . . . . . </t>
  </si>
  <si>
    <t>6001.91.0000</t>
  </si>
  <si>
    <t>6001.91.0010</t>
  </si>
  <si>
    <t xml:space="preserve">  3132491143</t>
  </si>
  <si>
    <t>6001.91.0020</t>
  </si>
  <si>
    <t>3132411241,</t>
  </si>
  <si>
    <t xml:space="preserve">Manmade other pile fabrics. . . . . . . . . . . . . . . . . . . . . . . . . . . . . . . . . . . . . . . . . . . . . . . . . . </t>
  </si>
  <si>
    <t>6001.92.0000</t>
  </si>
  <si>
    <t>6001.92.0010</t>
  </si>
  <si>
    <t xml:space="preserve">  3132491146</t>
  </si>
  <si>
    <t>6001.92.0020</t>
  </si>
  <si>
    <t>6001.92.0030</t>
  </si>
  <si>
    <t>6001.92.0040</t>
  </si>
  <si>
    <t>3132411243,</t>
  </si>
  <si>
    <t xml:space="preserve">Other pile fabrics (except cotton and manmade). . . . . . . . . . . . . . . . . . . . . . . . . . . . . . . </t>
  </si>
  <si>
    <t>6001.99.0000</t>
  </si>
  <si>
    <t>6001.99.1000</t>
  </si>
  <si>
    <t xml:space="preserve">  3132491149</t>
  </si>
  <si>
    <t>6001.99.9000</t>
  </si>
  <si>
    <t>3132411246,</t>
  </si>
  <si>
    <t xml:space="preserve">Elastic fabrics over 12 inches. . . . . . . . . . . . . . . . . . . . . . . . . . . . . . . . . . . . . . . . . . . . . . . . </t>
  </si>
  <si>
    <t>6004.10.0000</t>
  </si>
  <si>
    <t>6004.10.0010</t>
  </si>
  <si>
    <t xml:space="preserve">  3132491151</t>
  </si>
  <si>
    <t>6004.90.1000</t>
  </si>
  <si>
    <t>6004.90.2010</t>
  </si>
  <si>
    <t>6004.90.9000</t>
  </si>
  <si>
    <t>6004.10.0025</t>
  </si>
  <si>
    <t>6004.90.2025</t>
  </si>
  <si>
    <t>6004.10.0085</t>
  </si>
  <si>
    <t>6004.90.2085</t>
  </si>
  <si>
    <t>3132411113,</t>
  </si>
  <si>
    <t xml:space="preserve">Elastic fabrics 12 inches or less. . . . . . . . . . . . . . . . . . . . . . . . . . . . . . . . . . . . . . . . . . . . . </t>
  </si>
  <si>
    <t>6002.40.4000</t>
  </si>
  <si>
    <t xml:space="preserve">  3132491113</t>
  </si>
  <si>
    <t>6002.40.8000</t>
  </si>
  <si>
    <t>6002.90.4000</t>
  </si>
  <si>
    <t>6002.40.8020</t>
  </si>
  <si>
    <t>6002.90.8000</t>
  </si>
  <si>
    <t>6002.90.8020</t>
  </si>
  <si>
    <t>6002.40.8080</t>
  </si>
  <si>
    <t>6002.90.8080</t>
  </si>
  <si>
    <t xml:space="preserve">Cotton warp knit fabrics. . . . . . . . . . . . . . . . . . . . . . . . . . . . . . . . . . . . . . . . . . . . . . . . . . . . . . </t>
  </si>
  <si>
    <t>6005.21.0000</t>
  </si>
  <si>
    <t>6005.22.0000</t>
  </si>
  <si>
    <t>6005.23.0000</t>
  </si>
  <si>
    <t>6005.24.0000</t>
  </si>
  <si>
    <t xml:space="preserve">Wool warp knit fabrics. . . . . . . . . . . . . . . . . . . . . . . . . . . . . . . . . . . . . . . . . . . . . . . . . . . . . . . </t>
  </si>
  <si>
    <t>6005.10.0000</t>
  </si>
  <si>
    <t xml:space="preserve">Manmade warp knit fabrics. . . . . . . . . . . . . . . . . . . . . . . . . . . . . . . . . . . . . . . . . . . . . . . . . . . </t>
  </si>
  <si>
    <t>6005.31.0000</t>
  </si>
  <si>
    <t>6005.31.0010</t>
  </si>
  <si>
    <t>6005.32.0000</t>
  </si>
  <si>
    <t>6005.32.0010</t>
  </si>
  <si>
    <t>6005.33.0000</t>
  </si>
  <si>
    <t>6005.33.0010</t>
  </si>
  <si>
    <t>6005.34.0000</t>
  </si>
  <si>
    <t>6005.34.0010</t>
  </si>
  <si>
    <t>6005.41.0000</t>
  </si>
  <si>
    <t>6005.41.0010</t>
  </si>
  <si>
    <t>6005.42.0000</t>
  </si>
  <si>
    <t>6005.42.0010</t>
  </si>
  <si>
    <t>6005.43.0000</t>
  </si>
  <si>
    <t>6005.43.0010</t>
  </si>
  <si>
    <t>6005.44.0000</t>
  </si>
  <si>
    <t>6005.44.0010</t>
  </si>
  <si>
    <t>6005.31.0020</t>
  </si>
  <si>
    <t>6005.32.0020</t>
  </si>
  <si>
    <t>6005.33.0020</t>
  </si>
  <si>
    <t>6005.34.0020</t>
  </si>
  <si>
    <t>6005.41.0020</t>
  </si>
  <si>
    <t>6005.42.0020</t>
  </si>
  <si>
    <t>6005.43.0020</t>
  </si>
  <si>
    <t>6005.44.0020</t>
  </si>
  <si>
    <t>6005.31.0080</t>
  </si>
  <si>
    <t>6005.32.0080</t>
  </si>
  <si>
    <t>6005.33.0080</t>
  </si>
  <si>
    <t>6005.34.0080</t>
  </si>
  <si>
    <t>6005.41.0080</t>
  </si>
  <si>
    <t>6005.42.0080</t>
  </si>
  <si>
    <t>6005.43.0080</t>
  </si>
  <si>
    <t>6005.44.0080</t>
  </si>
  <si>
    <t xml:space="preserve">Other warp knit fabrics. . . . . . . . . . . . . . . . . . . . . . . . . . . . . . . . . . . . . . . . . . . . . . . . . . . . . . . </t>
  </si>
  <si>
    <t>6005.90.0000</t>
  </si>
  <si>
    <t>3132411115,</t>
  </si>
  <si>
    <t xml:space="preserve">Other narrow knit fabrics. . . . . . . . . . . . . . . . . . . . . . . . . . . . . . . . . . . . . . . . . . . . . . . . . . . . </t>
  </si>
  <si>
    <t>6003.10.1000</t>
  </si>
  <si>
    <t xml:space="preserve">  3132491116</t>
  </si>
  <si>
    <t>6003.10.9000</t>
  </si>
  <si>
    <t>6003.20.1000</t>
  </si>
  <si>
    <t>6003.20.3000</t>
  </si>
  <si>
    <t>6003.30.1000</t>
  </si>
  <si>
    <t>6003.30.6000</t>
  </si>
  <si>
    <t>6003.40.1000</t>
  </si>
  <si>
    <t>6003.40.6000</t>
  </si>
  <si>
    <t>6003.90.1000</t>
  </si>
  <si>
    <t>6003.90.9000</t>
  </si>
  <si>
    <t>3132411261,</t>
  </si>
  <si>
    <t xml:space="preserve">Cotton other knit fabrics. . . . . . . . . . . . . . . . . . . . . . . . . . . . . . . . . . . . . . . . . . . . . . . . . . . . . </t>
  </si>
  <si>
    <t>6006.21.1000</t>
  </si>
  <si>
    <t xml:space="preserve">  3132411272,</t>
  </si>
  <si>
    <t>6006.21.9020</t>
  </si>
  <si>
    <t xml:space="preserve">  3132411292</t>
  </si>
  <si>
    <t>6006.21.9080</t>
  </si>
  <si>
    <t>6006.22.1000</t>
  </si>
  <si>
    <t>6006.22.9020</t>
  </si>
  <si>
    <t>6006.22.9080</t>
  </si>
  <si>
    <t>6006.23.1000</t>
  </si>
  <si>
    <t>6006.23.9020</t>
  </si>
  <si>
    <t>6006.23.9080</t>
  </si>
  <si>
    <t>6006.24.1000</t>
  </si>
  <si>
    <t>6006.24.9020</t>
  </si>
  <si>
    <t>6006.24.9080</t>
  </si>
  <si>
    <t>3132411263,</t>
  </si>
  <si>
    <t>Wool other knit fabrics. . . . . . . . . . . . . . . . . . . . . . . . . . . . . . . . . . . . . . . . . . . . . . . . . . . . .</t>
  </si>
  <si>
    <t>6006.10.0000</t>
  </si>
  <si>
    <t xml:space="preserve">  3132411274,</t>
  </si>
  <si>
    <t xml:space="preserve">  3132411293</t>
  </si>
  <si>
    <t>3132411264,</t>
  </si>
  <si>
    <t>Manmade other knit fabrics. . . . . . . . . . . . . . . . . . . . . . . . . . . . . . . . . . . . . . . . . . . . . .</t>
  </si>
  <si>
    <t>6006.31.0000</t>
  </si>
  <si>
    <t>6006.31.0020</t>
  </si>
  <si>
    <t xml:space="preserve">  3132411265,</t>
  </si>
  <si>
    <t>6006.32.0000</t>
  </si>
  <si>
    <t>6006.32.0020</t>
  </si>
  <si>
    <t xml:space="preserve">  3132411267,</t>
  </si>
  <si>
    <t>6006.33.0000</t>
  </si>
  <si>
    <t>6006.33.0020</t>
  </si>
  <si>
    <t xml:space="preserve">  3132411276,</t>
  </si>
  <si>
    <t>6006.34.0000</t>
  </si>
  <si>
    <t>6006.34.0020</t>
  </si>
  <si>
    <t xml:space="preserve">  3132411294</t>
  </si>
  <si>
    <t>6006.41.0000</t>
  </si>
  <si>
    <t>6006.31.0040</t>
  </si>
  <si>
    <t>6006.42.0000</t>
  </si>
  <si>
    <t>6006.32.0040</t>
  </si>
  <si>
    <t>6006.43.0000</t>
  </si>
  <si>
    <t>6006.33.0040</t>
  </si>
  <si>
    <t>6006.44.0000</t>
  </si>
  <si>
    <t>6006.34.0040</t>
  </si>
  <si>
    <t>6006.31.0060</t>
  </si>
  <si>
    <t>6006.32.0060</t>
  </si>
  <si>
    <t>6006.33.0060</t>
  </si>
  <si>
    <t>6006.34.0060</t>
  </si>
  <si>
    <t>6006.41.0025</t>
  </si>
  <si>
    <t>6006.42.0025</t>
  </si>
  <si>
    <t>6006.43.0025</t>
  </si>
  <si>
    <t>6006.44.0025</t>
  </si>
  <si>
    <t>6006.31.0080</t>
  </si>
  <si>
    <t>6006.32.0080</t>
  </si>
  <si>
    <t>6006.33.0080</t>
  </si>
  <si>
    <t>6006.34.0080</t>
  </si>
  <si>
    <t>6006.41.0085</t>
  </si>
  <si>
    <t>6006.42.0085</t>
  </si>
  <si>
    <t>6006.43.0085</t>
  </si>
  <si>
    <t>6006.44.0085</t>
  </si>
  <si>
    <t>3132411269,</t>
  </si>
  <si>
    <t xml:space="preserve">Other fibers other knit fabrics. . . . . . . . . . . . . . . . . . . . . . . . . . . . . . . . . . . . . . . . . . . . . . . </t>
  </si>
  <si>
    <t>6006.90.0000</t>
  </si>
  <si>
    <t>6006.90.1000</t>
  </si>
  <si>
    <t xml:space="preserve">  3132411279,</t>
  </si>
  <si>
    <t>6006.90.9000</t>
  </si>
  <si>
    <t xml:space="preserve">  3132411298</t>
  </si>
  <si>
    <t xml:space="preserve">      1/Source:  2002 edition, Harmonized System-based Schedule B, Statistical Classification of Domestic           </t>
  </si>
  <si>
    <t xml:space="preserve">and Foreign Commodities Exported from the United States.        </t>
  </si>
  <si>
    <t xml:space="preserve">      2/Source:  Harmonized Tariff Schedule of the United States, Annotated (2002).       </t>
  </si>
  <si>
    <t xml:space="preserve">                Schedule B Export Codes, and HTSUSA Import Codes:  2002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</si>
</sst>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">
    <font>
      <sz val="12"/>
      <name val="Lucid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76.69921875" style="0" customWidth="1"/>
    <col min="2" max="16384" width="9.69921875" style="0" customWidth="1"/>
  </cols>
  <sheetData>
    <row r="1" ht="13.5" customHeight="1">
      <c r="A1" s="1" t="s">
        <v>0</v>
      </c>
    </row>
    <row r="2" ht="13.5" customHeight="1">
      <c r="A2" s="1" t="s">
        <v>1</v>
      </c>
    </row>
    <row r="3" ht="13.5" customHeight="1">
      <c r="A3" s="1" t="s">
        <v>2</v>
      </c>
    </row>
    <row r="4" ht="13.5" customHeight="1">
      <c r="A4" s="1" t="s">
        <v>3</v>
      </c>
    </row>
    <row r="5" ht="13.5" customHeight="1"/>
    <row r="6" ht="13.5" customHeight="1">
      <c r="A6" s="1" t="s">
        <v>4</v>
      </c>
    </row>
    <row r="7" ht="13.5" customHeight="1">
      <c r="A7" s="1" t="s">
        <v>5</v>
      </c>
    </row>
    <row r="8" ht="13.5" customHeight="1"/>
    <row r="9" ht="13.5" customHeight="1">
      <c r="A9" s="1" t="s">
        <v>6</v>
      </c>
    </row>
    <row r="10" ht="13.5" customHeight="1">
      <c r="A10" s="1" t="s">
        <v>7</v>
      </c>
    </row>
    <row r="11" ht="13.5" customHeight="1">
      <c r="A11" s="1" t="s">
        <v>8</v>
      </c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>
      <c r="A18" s="2"/>
    </row>
    <row r="19" ht="13.5" customHeight="1"/>
    <row r="20" ht="13.5" customHeight="1"/>
    <row r="21" ht="13.5" customHeight="1"/>
    <row r="22" ht="13.5" customHeight="1"/>
    <row r="23" ht="13.5" customHeight="1"/>
  </sheetData>
  <printOptions/>
  <pageMargins left="0.5" right="0.5" top="0.5" bottom="0.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18.69921875" style="0" customWidth="1"/>
    <col min="2" max="2" width="13.69921875" style="0" customWidth="1"/>
    <col min="3" max="3" width="16.69921875" style="0" customWidth="1"/>
    <col min="4" max="4" width="15.69921875" style="0" customWidth="1"/>
    <col min="5" max="5" width="18.69921875" style="0" customWidth="1"/>
    <col min="6" max="16384" width="9.69921875" style="0" customWidth="1"/>
  </cols>
  <sheetData>
    <row r="1" ht="13.5" customHeight="1">
      <c r="A1" s="1" t="s">
        <v>9</v>
      </c>
    </row>
    <row r="2" ht="13.5" customHeight="1">
      <c r="A2" s="1" t="s">
        <v>10</v>
      </c>
    </row>
    <row r="3" ht="13.5" customHeight="1"/>
    <row r="4" spans="1:4" ht="13.5" customHeight="1">
      <c r="A4" s="3" t="s">
        <v>11</v>
      </c>
      <c r="B4" s="4" t="s">
        <v>12</v>
      </c>
      <c r="C4" s="4" t="s">
        <v>13</v>
      </c>
      <c r="D4" s="4" t="s">
        <v>14</v>
      </c>
    </row>
    <row r="5" ht="13.5" customHeight="1"/>
    <row r="6" spans="1:4" ht="13.5" customHeight="1">
      <c r="A6" s="1" t="s">
        <v>15</v>
      </c>
      <c r="B6" s="5">
        <v>1167</v>
      </c>
      <c r="C6">
        <v>197</v>
      </c>
      <c r="D6">
        <v>970</v>
      </c>
    </row>
    <row r="7" spans="1:4" ht="13.5" customHeight="1">
      <c r="A7" s="1" t="s">
        <v>16</v>
      </c>
      <c r="B7" s="5">
        <v>1272</v>
      </c>
      <c r="C7" s="5">
        <v>215</v>
      </c>
      <c r="D7" s="5">
        <v>1057</v>
      </c>
    </row>
    <row r="8" spans="1:4" ht="13.5" customHeight="1">
      <c r="A8" s="1" t="s">
        <v>17</v>
      </c>
      <c r="B8" s="5">
        <v>1594</v>
      </c>
      <c r="C8" s="5">
        <v>322</v>
      </c>
      <c r="D8" s="5">
        <v>1272</v>
      </c>
    </row>
    <row r="9" spans="2:4" ht="13.5" customHeight="1">
      <c r="B9" s="5"/>
      <c r="C9" s="5"/>
      <c r="D9" s="5"/>
    </row>
    <row r="10" spans="1:4" ht="13.5" customHeight="1">
      <c r="A10" s="1" t="s">
        <v>18</v>
      </c>
      <c r="B10" s="5">
        <v>1822</v>
      </c>
      <c r="C10" s="5">
        <v>404</v>
      </c>
      <c r="D10" s="5">
        <v>1418</v>
      </c>
    </row>
    <row r="11" spans="1:4" ht="13.5" customHeight="1">
      <c r="A11" s="1" t="s">
        <v>19</v>
      </c>
      <c r="B11" s="5">
        <v>2016</v>
      </c>
      <c r="C11" s="5">
        <v>497</v>
      </c>
      <c r="D11" s="5">
        <v>1519</v>
      </c>
    </row>
    <row r="12" spans="1:4" ht="13.5" customHeight="1">
      <c r="A12" s="1" t="s">
        <v>20</v>
      </c>
      <c r="B12" s="5">
        <v>2174</v>
      </c>
      <c r="C12" s="5">
        <v>467</v>
      </c>
      <c r="D12" s="5">
        <v>1707</v>
      </c>
    </row>
    <row r="13" spans="2:4" ht="13.5" customHeight="1">
      <c r="B13" s="5"/>
      <c r="C13" s="5"/>
      <c r="D13" s="5"/>
    </row>
    <row r="14" spans="1:6" ht="13.5" customHeight="1">
      <c r="A14" s="1" t="s">
        <v>21</v>
      </c>
      <c r="F14" s="1" t="s">
        <v>22</v>
      </c>
    </row>
    <row r="15" ht="13.5" customHeight="1">
      <c r="A15" s="1" t="s">
        <v>23</v>
      </c>
    </row>
    <row r="16" ht="13.5" customHeight="1">
      <c r="A16" s="1" t="s">
        <v>24</v>
      </c>
    </row>
    <row r="17" ht="13.5" customHeight="1">
      <c r="A17" s="1" t="s">
        <v>25</v>
      </c>
    </row>
    <row r="18" ht="13.5" customHeight="1">
      <c r="A18" s="1" t="s">
        <v>26</v>
      </c>
    </row>
    <row r="19" ht="13.5" customHeight="1"/>
    <row r="20" ht="15">
      <c r="A20" s="1" t="s">
        <v>27</v>
      </c>
    </row>
    <row r="67" ht="15">
      <c r="A67" s="1" t="s">
        <v>28</v>
      </c>
    </row>
  </sheetData>
  <printOptions/>
  <pageMargins left="0.5" right="0.5" top="0.5" bottom="0.5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118"/>
  <sheetViews>
    <sheetView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12.69921875" style="0" customWidth="1"/>
    <col min="2" max="2" width="51.69921875" style="0" customWidth="1"/>
    <col min="3" max="3" width="3.69921875" style="0" customWidth="1"/>
    <col min="4" max="4" width="11.69921875" style="0" customWidth="1"/>
    <col min="5" max="5" width="3.69921875" style="0" customWidth="1"/>
    <col min="6" max="6" width="11.69921875" style="0" customWidth="1"/>
    <col min="7" max="7" width="5.69921875" style="5" customWidth="1"/>
    <col min="8" max="8" width="11.69921875" style="0" customWidth="1"/>
    <col min="9" max="9" width="5.69921875" style="5" customWidth="1"/>
    <col min="10" max="10" width="11.69921875" style="0" customWidth="1"/>
    <col min="11" max="11" width="7.69921875" style="0" customWidth="1"/>
    <col min="12" max="12" width="11.69921875" style="0" customWidth="1"/>
    <col min="13" max="13" width="10.69921875" style="0" customWidth="1"/>
    <col min="14" max="15" width="12.69921875" style="0" customWidth="1"/>
    <col min="16" max="16" width="1.69921875" style="0" customWidth="1"/>
    <col min="17" max="17" width="12.69921875" style="0" customWidth="1"/>
    <col min="18" max="18" width="10.69921875" style="0" customWidth="1"/>
    <col min="19" max="20" width="12.69921875" style="0" customWidth="1"/>
    <col min="21" max="23" width="1.69921875" style="0" customWidth="1"/>
    <col min="24" max="24" width="2.69921875" style="0" customWidth="1"/>
    <col min="25" max="25" width="8.69921875" style="0" customWidth="1"/>
    <col min="26" max="26" width="9.69921875" style="0" customWidth="1"/>
    <col min="27" max="27" width="8.69921875" style="0" customWidth="1"/>
    <col min="28" max="28" width="9.69921875" style="0" customWidth="1"/>
    <col min="29" max="29" width="5.69921875" style="0" customWidth="1"/>
    <col min="30" max="30" width="11.69921875" style="0" customWidth="1"/>
    <col min="31" max="32" width="12.69921875" style="0" customWidth="1"/>
    <col min="33" max="37" width="9.69921875" style="0" customWidth="1"/>
    <col min="38" max="38" width="23.69921875" style="0" customWidth="1"/>
    <col min="39" max="39" width="10.69921875" style="0" customWidth="1"/>
    <col min="40" max="40" width="32.69921875" style="0" customWidth="1"/>
    <col min="41" max="41" width="10.69921875" style="0" customWidth="1"/>
    <col min="42" max="42" width="9.69921875" style="0" customWidth="1"/>
    <col min="43" max="43" width="12.69921875" style="0" customWidth="1"/>
    <col min="44" max="44" width="11.69921875" style="0" customWidth="1"/>
    <col min="45" max="45" width="12.69921875" style="0" customWidth="1"/>
    <col min="46" max="46" width="9.69921875" style="0" customWidth="1"/>
    <col min="47" max="47" width="14.69921875" style="0" customWidth="1"/>
    <col min="48" max="48" width="11.69921875" style="0" customWidth="1"/>
    <col min="49" max="49" width="13.69921875" style="0" customWidth="1"/>
    <col min="50" max="51" width="9.69921875" style="0" customWidth="1"/>
    <col min="52" max="52" width="5.69921875" style="0" customWidth="1"/>
    <col min="53" max="53" width="27.69921875" style="0" customWidth="1"/>
    <col min="54" max="54" width="8.69921875" style="0" customWidth="1"/>
    <col min="55" max="55" width="7.69921875" style="0" customWidth="1"/>
    <col min="56" max="56" width="8.69921875" style="0" customWidth="1"/>
    <col min="57" max="57" width="7.69921875" style="0" customWidth="1"/>
    <col min="58" max="58" width="9.69921875" style="0" customWidth="1"/>
    <col min="59" max="59" width="7.69921875" style="0" customWidth="1"/>
    <col min="60" max="60" width="9.69921875" style="0" customWidth="1"/>
    <col min="61" max="61" width="8.69921875" style="0" customWidth="1"/>
    <col min="62" max="16384" width="9.69921875" style="0" customWidth="1"/>
  </cols>
  <sheetData>
    <row r="1" spans="1:101" ht="13.5" customHeight="1">
      <c r="A1" s="1" t="s">
        <v>29</v>
      </c>
      <c r="K1" s="5"/>
      <c r="CW1" s="1" t="s">
        <v>30</v>
      </c>
    </row>
    <row r="2" ht="13.5" customHeight="1">
      <c r="A2" s="1" t="s">
        <v>31</v>
      </c>
    </row>
    <row r="3" ht="13.5" customHeight="1"/>
    <row r="4" spans="4:101" ht="13.5" customHeight="1">
      <c r="D4" s="15" t="s">
        <v>32</v>
      </c>
      <c r="E4" s="15"/>
      <c r="F4" s="15"/>
      <c r="H4" s="15" t="s">
        <v>33</v>
      </c>
      <c r="I4" s="15"/>
      <c r="J4" s="15"/>
      <c r="CW4" s="1" t="s">
        <v>34</v>
      </c>
    </row>
    <row r="5" ht="13.5" customHeight="1"/>
    <row r="6" spans="2:8" ht="13.5" customHeight="1">
      <c r="B6" s="3" t="s">
        <v>35</v>
      </c>
      <c r="D6" s="4" t="s">
        <v>36</v>
      </c>
      <c r="H6" s="4" t="s">
        <v>37</v>
      </c>
    </row>
    <row r="7" spans="1:114" ht="13.5" customHeight="1">
      <c r="A7" s="3" t="s">
        <v>38</v>
      </c>
      <c r="D7" s="4" t="s">
        <v>39</v>
      </c>
      <c r="F7" s="4" t="s">
        <v>12</v>
      </c>
      <c r="H7" s="4" t="s">
        <v>39</v>
      </c>
      <c r="J7" s="4" t="s">
        <v>12</v>
      </c>
      <c r="DD7" s="3" t="s">
        <v>40</v>
      </c>
      <c r="DJ7" s="3" t="s">
        <v>40</v>
      </c>
    </row>
    <row r="8" spans="1:114" ht="13.5" customHeight="1">
      <c r="A8" s="3" t="s">
        <v>41</v>
      </c>
      <c r="D8" s="4" t="s">
        <v>42</v>
      </c>
      <c r="F8" s="4" t="s">
        <v>43</v>
      </c>
      <c r="H8" s="4" t="s">
        <v>42</v>
      </c>
      <c r="J8" s="4" t="s">
        <v>43</v>
      </c>
      <c r="CX8" s="3" t="s">
        <v>44</v>
      </c>
      <c r="DA8" s="3" t="s">
        <v>45</v>
      </c>
      <c r="DD8" s="3" t="s">
        <v>46</v>
      </c>
      <c r="DG8" s="3" t="s">
        <v>47</v>
      </c>
      <c r="DJ8" s="3" t="s">
        <v>48</v>
      </c>
    </row>
    <row r="9" ht="13.5" customHeight="1"/>
    <row r="10" spans="2:114" ht="13.5" customHeight="1">
      <c r="B10" s="1" t="s">
        <v>49</v>
      </c>
      <c r="D10" s="6" t="s">
        <v>50</v>
      </c>
      <c r="E10" s="5"/>
      <c r="F10" s="5"/>
      <c r="CV10" s="3" t="s">
        <v>35</v>
      </c>
      <c r="DA10" s="3" t="s">
        <v>51</v>
      </c>
      <c r="DD10" s="3" t="s">
        <v>52</v>
      </c>
      <c r="DJ10" s="3" t="s">
        <v>51</v>
      </c>
    </row>
    <row r="11" spans="2:106" ht="13.5" customHeight="1">
      <c r="B11" s="1" t="s">
        <v>53</v>
      </c>
      <c r="C11" s="1" t="s">
        <v>50</v>
      </c>
      <c r="D11" s="5">
        <v>9411</v>
      </c>
      <c r="E11" s="5"/>
      <c r="F11" s="5">
        <v>1121475</v>
      </c>
      <c r="H11" s="5">
        <v>10087</v>
      </c>
      <c r="J11" s="5">
        <v>1227372</v>
      </c>
      <c r="K11" s="5"/>
      <c r="DB11" s="4" t="s">
        <v>54</v>
      </c>
    </row>
    <row r="12" spans="4:11" ht="13.5" customHeight="1">
      <c r="D12" s="5"/>
      <c r="E12" s="5"/>
      <c r="F12" s="5"/>
      <c r="H12" s="5"/>
      <c r="J12" s="5"/>
      <c r="K12" s="5"/>
    </row>
    <row r="13" spans="2:100" ht="13.5" customHeight="1">
      <c r="B13" s="1" t="s">
        <v>55</v>
      </c>
      <c r="C13" s="1" t="s">
        <v>50</v>
      </c>
      <c r="D13" s="5">
        <v>2338</v>
      </c>
      <c r="E13" s="5"/>
      <c r="F13" s="5">
        <v>183135</v>
      </c>
      <c r="H13" s="5">
        <v>2422</v>
      </c>
      <c r="J13" s="5">
        <v>202046</v>
      </c>
      <c r="K13" s="5"/>
      <c r="CV13" s="1" t="s">
        <v>50</v>
      </c>
    </row>
    <row r="14" spans="1:115" ht="13.5" customHeight="1">
      <c r="A14" s="1" t="s">
        <v>56</v>
      </c>
      <c r="B14" s="1" t="s">
        <v>57</v>
      </c>
      <c r="C14" s="4" t="s">
        <v>58</v>
      </c>
      <c r="D14" s="5">
        <v>519</v>
      </c>
      <c r="E14" s="7" t="s">
        <v>58</v>
      </c>
      <c r="F14" s="5">
        <v>43063</v>
      </c>
      <c r="G14" s="7" t="s">
        <v>59</v>
      </c>
      <c r="H14" s="5">
        <v>538</v>
      </c>
      <c r="I14" s="7" t="s">
        <v>58</v>
      </c>
      <c r="J14" s="5">
        <v>57511</v>
      </c>
      <c r="K14" s="5"/>
      <c r="BF14" s="5"/>
      <c r="BH14" s="5"/>
      <c r="BJ14" s="8"/>
      <c r="BL14" s="5"/>
      <c r="BN14" s="8"/>
      <c r="CV14" s="1" t="s">
        <v>60</v>
      </c>
      <c r="CW14">
        <f>59149+58284</f>
        <v>117433</v>
      </c>
      <c r="CY14" s="4" t="s">
        <v>61</v>
      </c>
      <c r="CZ14" t="e">
        <f>CZ15+CZ16+#REF!</f>
        <v>#REF!</v>
      </c>
      <c r="DB14" t="e">
        <f>DB15+DB16+#REF!</f>
        <v>#REF!</v>
      </c>
      <c r="DC14" s="8" t="e">
        <f aca="true" t="shared" si="0" ref="DC14:DC22">CZ14/CW14*100</f>
        <v>#REF!</v>
      </c>
      <c r="DE14" s="4" t="s">
        <v>61</v>
      </c>
      <c r="DF14" t="e">
        <f>DF15+DF16+#REF!</f>
        <v>#REF!</v>
      </c>
      <c r="DH14" t="e">
        <f>DH15+DH16+#REF!</f>
        <v>#REF!</v>
      </c>
      <c r="DI14" s="8" t="e">
        <f>DF14/CW14*100</f>
        <v>#REF!</v>
      </c>
      <c r="DK14" s="4" t="s">
        <v>61</v>
      </c>
    </row>
    <row r="15" spans="1:115" ht="13.5" customHeight="1">
      <c r="A15" s="1" t="s">
        <v>62</v>
      </c>
      <c r="B15" s="1" t="s">
        <v>63</v>
      </c>
      <c r="C15" s="1" t="s">
        <v>50</v>
      </c>
      <c r="D15" s="7" t="s">
        <v>64</v>
      </c>
      <c r="E15" s="7" t="s">
        <v>58</v>
      </c>
      <c r="F15" s="5">
        <v>27934</v>
      </c>
      <c r="H15" s="7" t="s">
        <v>64</v>
      </c>
      <c r="I15" s="7" t="s">
        <v>58</v>
      </c>
      <c r="J15" s="5">
        <v>37714</v>
      </c>
      <c r="K15" s="5"/>
      <c r="BF15" s="5"/>
      <c r="BG15" s="5"/>
      <c r="BH15" s="5"/>
      <c r="BI15" s="5"/>
      <c r="BJ15" s="8"/>
      <c r="BK15" s="5"/>
      <c r="BL15" s="5"/>
      <c r="BM15" s="5"/>
      <c r="BN15" s="8"/>
      <c r="BO15" s="5"/>
      <c r="CV15" s="1" t="s">
        <v>65</v>
      </c>
      <c r="CW15" s="5">
        <f>11016+29402</f>
        <v>40418</v>
      </c>
      <c r="CY15" s="7" t="s">
        <v>61</v>
      </c>
      <c r="CZ15" s="5">
        <v>731</v>
      </c>
      <c r="DB15" s="5">
        <v>1965</v>
      </c>
      <c r="DC15" s="8">
        <f t="shared" si="0"/>
        <v>1.8086001286555495</v>
      </c>
      <c r="DE15" s="7" t="s">
        <v>61</v>
      </c>
      <c r="DF15" s="5">
        <v>350</v>
      </c>
      <c r="DH15" s="5">
        <v>1350</v>
      </c>
      <c r="DI15" s="9" t="s">
        <v>66</v>
      </c>
      <c r="DK15" s="7" t="s">
        <v>61</v>
      </c>
    </row>
    <row r="16" spans="1:115" ht="13.5" customHeight="1">
      <c r="A16" s="1" t="s">
        <v>67</v>
      </c>
      <c r="B16" s="1" t="s">
        <v>68</v>
      </c>
      <c r="D16" s="5"/>
      <c r="E16" s="5"/>
      <c r="F16" s="5"/>
      <c r="H16" s="5"/>
      <c r="J16" s="5"/>
      <c r="K16" s="5"/>
      <c r="AJ16" s="5"/>
      <c r="AZ16" s="5"/>
      <c r="BA16" s="5"/>
      <c r="BB16" s="5"/>
      <c r="BC16" s="5"/>
      <c r="BD16" s="5"/>
      <c r="BF16" s="5"/>
      <c r="BG16" s="5"/>
      <c r="BH16" s="5"/>
      <c r="BI16" s="5"/>
      <c r="BJ16" s="8"/>
      <c r="BK16" s="5"/>
      <c r="BL16" s="5"/>
      <c r="BM16" s="5"/>
      <c r="BN16" s="8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V16" s="1" t="s">
        <v>69</v>
      </c>
      <c r="CW16" s="5">
        <f>22306+21433</f>
        <v>43739</v>
      </c>
      <c r="CY16" s="7" t="s">
        <v>61</v>
      </c>
      <c r="CZ16" s="5">
        <f>SUM(CZ17:CZ19)</f>
        <v>19185</v>
      </c>
      <c r="DB16" s="5">
        <f>SUM(DB17:DB19)</f>
        <v>35389</v>
      </c>
      <c r="DC16" s="8">
        <f t="shared" si="0"/>
        <v>43.86245684629278</v>
      </c>
      <c r="DE16" s="7" t="s">
        <v>61</v>
      </c>
      <c r="DF16" s="5">
        <f>SUM(DF17:DF19)</f>
        <v>5862</v>
      </c>
      <c r="DH16" s="5">
        <f>SUM(DH17:DH19)</f>
        <v>18716</v>
      </c>
      <c r="DI16" s="8">
        <f>DF16/CW16*100</f>
        <v>13.402226845606895</v>
      </c>
      <c r="DK16" s="7" t="s">
        <v>61</v>
      </c>
    </row>
    <row r="17" spans="2:115" ht="13.5" customHeight="1">
      <c r="B17" s="1" t="s">
        <v>70</v>
      </c>
      <c r="C17" s="1" t="s">
        <v>50</v>
      </c>
      <c r="D17" s="7" t="s">
        <v>64</v>
      </c>
      <c r="E17" s="5"/>
      <c r="F17" s="7" t="s">
        <v>71</v>
      </c>
      <c r="H17" s="7" t="s">
        <v>64</v>
      </c>
      <c r="J17" s="7" t="s">
        <v>71</v>
      </c>
      <c r="K17" s="5"/>
      <c r="AJ17" s="5"/>
      <c r="AZ17" s="5"/>
      <c r="BA17" s="5"/>
      <c r="BB17" s="5"/>
      <c r="BC17" s="5"/>
      <c r="BD17" s="5"/>
      <c r="BF17" s="5"/>
      <c r="BG17" s="5"/>
      <c r="BH17" s="5"/>
      <c r="BI17" s="5"/>
      <c r="BJ17" s="8"/>
      <c r="BK17" s="5"/>
      <c r="BL17" s="5"/>
      <c r="BM17" s="5"/>
      <c r="BN17" s="8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V17" s="1" t="s">
        <v>72</v>
      </c>
      <c r="CW17" s="5">
        <f>3098+15334</f>
        <v>18432</v>
      </c>
      <c r="CY17" s="7" t="s">
        <v>61</v>
      </c>
      <c r="CZ17" s="5">
        <v>306</v>
      </c>
      <c r="DB17" s="5">
        <v>589</v>
      </c>
      <c r="DC17" s="8">
        <f t="shared" si="0"/>
        <v>1.66015625</v>
      </c>
      <c r="DE17" s="7" t="s">
        <v>61</v>
      </c>
      <c r="DF17" s="5">
        <v>2005</v>
      </c>
      <c r="DH17" s="5">
        <v>7452</v>
      </c>
      <c r="DI17" s="8">
        <f>DF17/CW17*100</f>
        <v>10.877821180555555</v>
      </c>
      <c r="DK17" s="7" t="s">
        <v>61</v>
      </c>
    </row>
    <row r="18" spans="1:115" ht="13.5" customHeight="1">
      <c r="A18" s="1" t="s">
        <v>73</v>
      </c>
      <c r="B18" s="1" t="s">
        <v>74</v>
      </c>
      <c r="C18" s="1" t="s">
        <v>50</v>
      </c>
      <c r="D18" s="7" t="s">
        <v>64</v>
      </c>
      <c r="E18" s="7" t="s">
        <v>58</v>
      </c>
      <c r="F18" s="5">
        <v>26455</v>
      </c>
      <c r="H18" s="7" t="s">
        <v>64</v>
      </c>
      <c r="I18" s="7" t="s">
        <v>58</v>
      </c>
      <c r="J18" s="5">
        <v>32808</v>
      </c>
      <c r="K18" s="5"/>
      <c r="AJ18" s="5"/>
      <c r="AZ18" s="5"/>
      <c r="BA18" s="5"/>
      <c r="BB18" s="5"/>
      <c r="BC18" s="5"/>
      <c r="BD18" s="5"/>
      <c r="BF18" s="5"/>
      <c r="BG18" s="5"/>
      <c r="BH18" s="5"/>
      <c r="BI18" s="5"/>
      <c r="BJ18" s="8"/>
      <c r="BK18" s="5"/>
      <c r="BL18" s="5"/>
      <c r="BM18" s="5"/>
      <c r="BN18" s="8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V18" s="1" t="s">
        <v>75</v>
      </c>
      <c r="CW18" s="5">
        <f>20428+3626</f>
        <v>24054</v>
      </c>
      <c r="CY18" s="7" t="s">
        <v>61</v>
      </c>
      <c r="CZ18" s="5">
        <v>18713</v>
      </c>
      <c r="DB18" s="5">
        <v>34483</v>
      </c>
      <c r="DC18" s="8">
        <f t="shared" si="0"/>
        <v>77.79579279953438</v>
      </c>
      <c r="DE18" s="7" t="s">
        <v>61</v>
      </c>
      <c r="DF18" s="5">
        <v>3857</v>
      </c>
      <c r="DH18" s="5">
        <v>11264</v>
      </c>
      <c r="DI18" s="8">
        <f>DF18/CW18*100</f>
        <v>16.034755134281202</v>
      </c>
      <c r="DK18" s="7" t="s">
        <v>61</v>
      </c>
    </row>
    <row r="19" spans="1:115" ht="13.5" customHeight="1">
      <c r="A19" s="1" t="s">
        <v>76</v>
      </c>
      <c r="B19" s="1" t="s">
        <v>77</v>
      </c>
      <c r="C19" s="1" t="s">
        <v>50</v>
      </c>
      <c r="D19" s="7" t="s">
        <v>64</v>
      </c>
      <c r="E19" s="5"/>
      <c r="F19" s="7" t="s">
        <v>71</v>
      </c>
      <c r="H19" s="7" t="s">
        <v>64</v>
      </c>
      <c r="J19" s="7" t="s">
        <v>71</v>
      </c>
      <c r="K19" s="5"/>
      <c r="AJ19" s="5"/>
      <c r="AZ19" s="5"/>
      <c r="BA19" s="5"/>
      <c r="BB19" s="5"/>
      <c r="BC19" s="5"/>
      <c r="BD19" s="5"/>
      <c r="BF19" s="5"/>
      <c r="BG19" s="5"/>
      <c r="BH19" s="5"/>
      <c r="BI19" s="5"/>
      <c r="BJ19" s="8"/>
      <c r="BK19" s="5"/>
      <c r="BL19" s="5"/>
      <c r="BM19" s="5"/>
      <c r="BN19" s="8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V19" s="1" t="s">
        <v>78</v>
      </c>
      <c r="CW19" s="5">
        <f>365+3175</f>
        <v>3540</v>
      </c>
      <c r="CX19" s="6" t="s">
        <v>79</v>
      </c>
      <c r="CY19" s="7" t="s">
        <v>61</v>
      </c>
      <c r="CZ19" s="5">
        <v>166</v>
      </c>
      <c r="DB19" s="5">
        <v>317</v>
      </c>
      <c r="DC19" s="8">
        <f t="shared" si="0"/>
        <v>4.689265536723164</v>
      </c>
      <c r="DD19" s="1" t="s">
        <v>79</v>
      </c>
      <c r="DE19" s="7" t="s">
        <v>61</v>
      </c>
      <c r="DF19" s="7" t="s">
        <v>80</v>
      </c>
      <c r="DH19" s="7" t="s">
        <v>80</v>
      </c>
      <c r="DI19" s="9" t="s">
        <v>71</v>
      </c>
      <c r="DK19" s="7" t="s">
        <v>61</v>
      </c>
    </row>
    <row r="20" spans="1:115" ht="13.5" customHeight="1">
      <c r="A20" s="1" t="s">
        <v>81</v>
      </c>
      <c r="B20" s="1" t="s">
        <v>82</v>
      </c>
      <c r="C20" s="1" t="s">
        <v>50</v>
      </c>
      <c r="D20" s="7" t="s">
        <v>64</v>
      </c>
      <c r="E20" s="7" t="s">
        <v>83</v>
      </c>
      <c r="F20" s="5">
        <v>3585</v>
      </c>
      <c r="H20" s="7" t="s">
        <v>64</v>
      </c>
      <c r="J20" s="5">
        <v>9484</v>
      </c>
      <c r="K20" s="5"/>
      <c r="AJ20" s="5"/>
      <c r="AZ20" s="5"/>
      <c r="BA20" s="5"/>
      <c r="BB20" s="5"/>
      <c r="BC20" s="5"/>
      <c r="BD20" s="5"/>
      <c r="BF20" s="5"/>
      <c r="BG20" s="5"/>
      <c r="BH20" s="5"/>
      <c r="BI20" s="5"/>
      <c r="BJ20" s="8"/>
      <c r="BK20" s="5"/>
      <c r="BL20" s="5"/>
      <c r="BM20" s="5"/>
      <c r="BN20" s="8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V20" s="1" t="s">
        <v>84</v>
      </c>
      <c r="CW20" s="5">
        <f>1701+3253</f>
        <v>4954</v>
      </c>
      <c r="CX20" s="6" t="s">
        <v>79</v>
      </c>
      <c r="CY20" s="7" t="s">
        <v>61</v>
      </c>
      <c r="CZ20" s="5">
        <v>3575</v>
      </c>
      <c r="DB20" s="5">
        <v>5329</v>
      </c>
      <c r="DC20" s="8">
        <f t="shared" si="0"/>
        <v>72.16390795316916</v>
      </c>
      <c r="DD20" s="1" t="s">
        <v>79</v>
      </c>
      <c r="DE20" s="7" t="s">
        <v>61</v>
      </c>
      <c r="DF20" s="5">
        <v>382</v>
      </c>
      <c r="DH20" s="5">
        <v>1906</v>
      </c>
      <c r="DI20" s="9" t="s">
        <v>71</v>
      </c>
      <c r="DK20" s="7" t="s">
        <v>61</v>
      </c>
    </row>
    <row r="21" spans="1:115" ht="13.5" customHeight="1">
      <c r="A21" s="1" t="s">
        <v>85</v>
      </c>
      <c r="B21" s="1" t="s">
        <v>86</v>
      </c>
      <c r="C21" s="1" t="s">
        <v>50</v>
      </c>
      <c r="D21" s="7" t="s">
        <v>64</v>
      </c>
      <c r="E21" s="5"/>
      <c r="F21" s="7" t="s">
        <v>87</v>
      </c>
      <c r="H21" s="7" t="s">
        <v>64</v>
      </c>
      <c r="J21" s="7" t="s">
        <v>87</v>
      </c>
      <c r="K21" s="5"/>
      <c r="AJ21" s="5"/>
      <c r="AZ21" s="5"/>
      <c r="BA21" s="5"/>
      <c r="BB21" s="5"/>
      <c r="BC21" s="5"/>
      <c r="BD21" s="5"/>
      <c r="BF21" s="5"/>
      <c r="BG21" s="5"/>
      <c r="BH21" s="5"/>
      <c r="BI21" s="5"/>
      <c r="BJ21" s="8"/>
      <c r="BK21" s="5"/>
      <c r="BL21" s="5"/>
      <c r="BM21" s="5"/>
      <c r="BN21" s="8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V21" s="1" t="s">
        <v>88</v>
      </c>
      <c r="CW21" s="5">
        <f>15036+2534</f>
        <v>17570</v>
      </c>
      <c r="CY21" s="7" t="s">
        <v>61</v>
      </c>
      <c r="CZ21" s="5">
        <v>5305</v>
      </c>
      <c r="DB21" s="5">
        <v>25225</v>
      </c>
      <c r="DC21" s="8">
        <f t="shared" si="0"/>
        <v>30.19351166761525</v>
      </c>
      <c r="DE21" s="7" t="s">
        <v>61</v>
      </c>
      <c r="DF21" s="5">
        <v>1403</v>
      </c>
      <c r="DH21" s="5">
        <v>6126</v>
      </c>
      <c r="DI21" s="8">
        <f>DF21/CW21*100</f>
        <v>7.985202048947068</v>
      </c>
      <c r="DK21" s="7" t="s">
        <v>61</v>
      </c>
    </row>
    <row r="22" spans="1:115" ht="13.5" customHeight="1">
      <c r="A22" s="1" t="s">
        <v>89</v>
      </c>
      <c r="B22" s="1" t="s">
        <v>90</v>
      </c>
      <c r="C22" s="1" t="s">
        <v>50</v>
      </c>
      <c r="D22" s="7" t="s">
        <v>64</v>
      </c>
      <c r="E22" s="5"/>
      <c r="F22" s="5">
        <v>2536</v>
      </c>
      <c r="H22" s="7" t="s">
        <v>64</v>
      </c>
      <c r="J22" s="5">
        <v>8494</v>
      </c>
      <c r="K22" s="5"/>
      <c r="AJ22" s="5"/>
      <c r="AZ22" s="5"/>
      <c r="BA22" s="5"/>
      <c r="BB22" s="5"/>
      <c r="BC22" s="5"/>
      <c r="BD22" s="5"/>
      <c r="BF22" s="5"/>
      <c r="BG22" s="5"/>
      <c r="BH22" s="5"/>
      <c r="BI22" s="5"/>
      <c r="BJ22" s="8"/>
      <c r="BK22" s="5"/>
      <c r="BL22" s="5"/>
      <c r="BM22" s="5"/>
      <c r="BN22" s="8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V22" s="1" t="s">
        <v>91</v>
      </c>
      <c r="CW22" s="5">
        <f>2628+1086</f>
        <v>3714</v>
      </c>
      <c r="CX22" s="6" t="s">
        <v>79</v>
      </c>
      <c r="CY22" s="7" t="s">
        <v>61</v>
      </c>
      <c r="CZ22" s="5">
        <v>13395</v>
      </c>
      <c r="DB22" s="5">
        <v>32200</v>
      </c>
      <c r="DC22" s="8">
        <f t="shared" si="0"/>
        <v>360.66235864297255</v>
      </c>
      <c r="DD22" s="1" t="s">
        <v>79</v>
      </c>
      <c r="DE22" s="7" t="s">
        <v>61</v>
      </c>
      <c r="DF22" s="5">
        <v>1</v>
      </c>
      <c r="DH22" s="5">
        <v>29</v>
      </c>
      <c r="DI22" s="9" t="s">
        <v>71</v>
      </c>
      <c r="DK22" s="7" t="s">
        <v>61</v>
      </c>
    </row>
    <row r="23" spans="1:86" ht="13.5" customHeight="1">
      <c r="A23" s="1" t="s">
        <v>92</v>
      </c>
      <c r="B23" s="1" t="s">
        <v>93</v>
      </c>
      <c r="C23" s="1" t="s">
        <v>50</v>
      </c>
      <c r="D23" s="7" t="s">
        <v>64</v>
      </c>
      <c r="E23" s="5"/>
      <c r="F23" s="7" t="s">
        <v>66</v>
      </c>
      <c r="H23" s="7" t="s">
        <v>64</v>
      </c>
      <c r="J23" s="7" t="s">
        <v>66</v>
      </c>
      <c r="K23" s="5"/>
      <c r="AJ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</row>
    <row r="24" spans="1:115" ht="13.5" customHeight="1">
      <c r="A24" s="1" t="s">
        <v>94</v>
      </c>
      <c r="B24" s="1" t="s">
        <v>95</v>
      </c>
      <c r="C24" s="1" t="s">
        <v>50</v>
      </c>
      <c r="D24" s="7" t="s">
        <v>64</v>
      </c>
      <c r="E24" s="7" t="s">
        <v>83</v>
      </c>
      <c r="F24" s="5">
        <v>11544</v>
      </c>
      <c r="H24" s="7" t="s">
        <v>64</v>
      </c>
      <c r="I24" s="7" t="s">
        <v>83</v>
      </c>
      <c r="J24" s="5">
        <v>10313</v>
      </c>
      <c r="K24" s="5"/>
      <c r="AJ24" s="5"/>
      <c r="AZ24" s="5"/>
      <c r="BA24" s="5"/>
      <c r="BB24" s="5"/>
      <c r="BC24" s="5"/>
      <c r="BD24" s="5"/>
      <c r="BF24" s="5"/>
      <c r="BG24" s="5"/>
      <c r="BH24" s="5"/>
      <c r="BI24" s="5"/>
      <c r="BJ24" s="8"/>
      <c r="BK24" s="5"/>
      <c r="BL24" s="5"/>
      <c r="BM24" s="5"/>
      <c r="BN24" s="8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V24" s="1" t="s">
        <v>96</v>
      </c>
      <c r="CW24" s="5">
        <f>6075+16410</f>
        <v>22485</v>
      </c>
      <c r="CY24" s="7" t="s">
        <v>61</v>
      </c>
      <c r="CZ24" s="5">
        <v>2209</v>
      </c>
      <c r="DB24" s="5">
        <v>14794</v>
      </c>
      <c r="DC24" s="8">
        <f>CZ24/CW24*100</f>
        <v>9.824327329330664</v>
      </c>
      <c r="DE24" s="7" t="s">
        <v>61</v>
      </c>
      <c r="DF24" s="5">
        <v>10122</v>
      </c>
      <c r="DH24" s="5">
        <v>73244</v>
      </c>
      <c r="DI24" s="8">
        <f>DF24/CW24*100</f>
        <v>45.016677785190126</v>
      </c>
      <c r="DK24" s="7" t="s">
        <v>61</v>
      </c>
    </row>
    <row r="25" spans="1:115" ht="13.5" customHeight="1">
      <c r="A25" s="1" t="s">
        <v>97</v>
      </c>
      <c r="B25" s="1" t="s">
        <v>98</v>
      </c>
      <c r="C25" s="1" t="s">
        <v>50</v>
      </c>
      <c r="D25" s="7" t="s">
        <v>64</v>
      </c>
      <c r="E25" s="5"/>
      <c r="F25" s="7" t="s">
        <v>66</v>
      </c>
      <c r="H25" s="7" t="s">
        <v>64</v>
      </c>
      <c r="J25" s="7" t="s">
        <v>66</v>
      </c>
      <c r="K25" s="5"/>
      <c r="AJ25" s="5"/>
      <c r="AZ25" s="5"/>
      <c r="BA25" s="5"/>
      <c r="BB25" s="5"/>
      <c r="BC25" s="5"/>
      <c r="BD25" s="5"/>
      <c r="BF25" s="5"/>
      <c r="BG25" s="5"/>
      <c r="BH25" s="5"/>
      <c r="BI25" s="5"/>
      <c r="BJ25" s="8"/>
      <c r="BK25" s="5"/>
      <c r="BL25" s="5"/>
      <c r="BM25" s="5"/>
      <c r="BN25" s="8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V25" s="1" t="s">
        <v>99</v>
      </c>
      <c r="CW25" s="5">
        <f>1327+1642</f>
        <v>2969</v>
      </c>
      <c r="CX25" s="6" t="s">
        <v>100</v>
      </c>
      <c r="CY25" s="7" t="s">
        <v>61</v>
      </c>
      <c r="CZ25" s="5">
        <v>5556</v>
      </c>
      <c r="DB25" s="5">
        <v>19707</v>
      </c>
      <c r="DC25" s="8">
        <f>CZ25/CW25*100</f>
        <v>187.13371505557427</v>
      </c>
      <c r="DD25" s="1" t="s">
        <v>79</v>
      </c>
      <c r="DE25" s="7" t="s">
        <v>61</v>
      </c>
      <c r="DF25" s="5">
        <v>295</v>
      </c>
      <c r="DH25" s="5">
        <v>2156</v>
      </c>
      <c r="DI25" s="8">
        <f>DF25/CW25*100</f>
        <v>9.936005389019872</v>
      </c>
      <c r="DJ25" s="1" t="s">
        <v>79</v>
      </c>
      <c r="DK25" s="7" t="s">
        <v>61</v>
      </c>
    </row>
    <row r="26" spans="1:86" ht="13.5" customHeight="1">
      <c r="A26" s="1" t="s">
        <v>101</v>
      </c>
      <c r="B26" s="1" t="s">
        <v>102</v>
      </c>
      <c r="C26" s="1" t="s">
        <v>50</v>
      </c>
      <c r="D26" s="7" t="s">
        <v>64</v>
      </c>
      <c r="E26" s="5"/>
      <c r="F26" s="7" t="s">
        <v>71</v>
      </c>
      <c r="H26" s="7" t="s">
        <v>64</v>
      </c>
      <c r="J26" s="7" t="s">
        <v>71</v>
      </c>
      <c r="K26" s="5"/>
      <c r="AJ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</row>
    <row r="27" spans="1:115" ht="13.5" customHeight="1">
      <c r="A27" s="1" t="s">
        <v>103</v>
      </c>
      <c r="B27" s="1" t="s">
        <v>104</v>
      </c>
      <c r="C27" s="1" t="s">
        <v>50</v>
      </c>
      <c r="D27" s="7" t="s">
        <v>64</v>
      </c>
      <c r="E27" s="5"/>
      <c r="F27" s="7" t="s">
        <v>71</v>
      </c>
      <c r="H27" s="7" t="s">
        <v>64</v>
      </c>
      <c r="J27" s="7" t="s">
        <v>71</v>
      </c>
      <c r="K27" s="5"/>
      <c r="AJ27" s="5"/>
      <c r="AZ27" s="5"/>
      <c r="BA27" s="5"/>
      <c r="BB27" s="5"/>
      <c r="BC27" s="5"/>
      <c r="BD27" s="5"/>
      <c r="BF27" s="5"/>
      <c r="BG27" s="5"/>
      <c r="BH27" s="5"/>
      <c r="BI27" s="5"/>
      <c r="BJ27" s="8"/>
      <c r="BK27" s="5"/>
      <c r="BL27" s="5"/>
      <c r="BM27" s="5"/>
      <c r="BN27" s="8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V27" s="1" t="s">
        <v>105</v>
      </c>
      <c r="CW27" s="5">
        <v>210025</v>
      </c>
      <c r="CX27" s="6" t="s">
        <v>50</v>
      </c>
      <c r="CY27" s="7" t="s">
        <v>61</v>
      </c>
      <c r="CZ27" s="5">
        <f>SUM(CZ28:CZ29)</f>
        <v>142</v>
      </c>
      <c r="DB27" s="5">
        <f>SUM(DB28:DB29)</f>
        <v>691</v>
      </c>
      <c r="DC27" s="8">
        <f>CZ27/CW27*100</f>
        <v>0.06761099869063207</v>
      </c>
      <c r="DE27" s="7" t="s">
        <v>61</v>
      </c>
      <c r="DF27" s="5">
        <f>SUM(DF28:DF29)</f>
        <v>0</v>
      </c>
      <c r="DH27" s="5">
        <f>SUM(DH28:DH29)</f>
        <v>0</v>
      </c>
      <c r="DI27" s="8">
        <f>DF27/CW27*100</f>
        <v>0</v>
      </c>
      <c r="DK27" s="7" t="s">
        <v>61</v>
      </c>
    </row>
    <row r="28" spans="4:115" ht="13.5" customHeight="1">
      <c r="D28" s="5"/>
      <c r="E28" s="5"/>
      <c r="F28" s="5"/>
      <c r="H28" s="5"/>
      <c r="J28" s="5"/>
      <c r="K28" s="5"/>
      <c r="AJ28" s="5"/>
      <c r="AZ28" s="5"/>
      <c r="BA28" s="5"/>
      <c r="BB28" s="5"/>
      <c r="BC28" s="5"/>
      <c r="BD28" s="5"/>
      <c r="BF28" s="5"/>
      <c r="BG28" s="5"/>
      <c r="BH28" s="5"/>
      <c r="BI28" s="5"/>
      <c r="BJ28" s="8"/>
      <c r="BK28" s="5"/>
      <c r="BL28" s="5"/>
      <c r="BM28" s="5"/>
      <c r="BN28" s="8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W28" s="5"/>
      <c r="CX28" s="5"/>
      <c r="CY28" s="5"/>
      <c r="CZ28" s="5"/>
      <c r="DB28" s="5"/>
      <c r="DC28" s="8"/>
      <c r="DE28" s="5"/>
      <c r="DF28" s="5"/>
      <c r="DH28" s="5"/>
      <c r="DI28" s="8"/>
      <c r="DK28" s="5"/>
    </row>
    <row r="29" spans="1:115" ht="13.5" customHeight="1">
      <c r="A29" s="1" t="s">
        <v>106</v>
      </c>
      <c r="B29" s="1" t="s">
        <v>107</v>
      </c>
      <c r="D29" s="5"/>
      <c r="E29" s="5"/>
      <c r="F29" s="5"/>
      <c r="H29" s="5"/>
      <c r="J29" s="5"/>
      <c r="K29" s="5"/>
      <c r="AJ29" s="5"/>
      <c r="AZ29" s="5"/>
      <c r="BA29" s="5"/>
      <c r="BB29" s="5"/>
      <c r="BC29" s="5"/>
      <c r="BD29" s="5"/>
      <c r="BF29" s="5"/>
      <c r="BG29" s="5"/>
      <c r="BH29" s="5"/>
      <c r="BI29" s="5"/>
      <c r="BJ29" s="8"/>
      <c r="BK29" s="5"/>
      <c r="BL29" s="5"/>
      <c r="BM29" s="5"/>
      <c r="BN29" s="8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V29" s="1" t="s">
        <v>108</v>
      </c>
      <c r="CW29" s="5">
        <v>81</v>
      </c>
      <c r="CX29" s="6" t="s">
        <v>79</v>
      </c>
      <c r="CY29" s="7" t="s">
        <v>61</v>
      </c>
      <c r="CZ29" s="5">
        <v>142</v>
      </c>
      <c r="DB29" s="5">
        <v>691</v>
      </c>
      <c r="DC29" s="8">
        <f>CZ29/CW29*100</f>
        <v>175.30864197530863</v>
      </c>
      <c r="DD29" s="1" t="s">
        <v>79</v>
      </c>
      <c r="DE29" s="7" t="s">
        <v>61</v>
      </c>
      <c r="DF29" s="7" t="s">
        <v>109</v>
      </c>
      <c r="DH29" s="7" t="s">
        <v>109</v>
      </c>
      <c r="DI29" s="8" t="e">
        <f>DF29/CW29*100</f>
        <v>#VALUE!</v>
      </c>
      <c r="DJ29" s="1" t="s">
        <v>79</v>
      </c>
      <c r="DK29" s="7" t="s">
        <v>61</v>
      </c>
    </row>
    <row r="30" spans="2:86" ht="13.5" customHeight="1">
      <c r="B30" s="1" t="s">
        <v>110</v>
      </c>
      <c r="C30" s="4" t="s">
        <v>58</v>
      </c>
      <c r="D30" s="5">
        <v>512</v>
      </c>
      <c r="E30" s="7" t="s">
        <v>58</v>
      </c>
      <c r="F30" s="5">
        <v>30481</v>
      </c>
      <c r="G30" s="7" t="s">
        <v>58</v>
      </c>
      <c r="H30" s="5">
        <v>528</v>
      </c>
      <c r="I30" s="7" t="s">
        <v>58</v>
      </c>
      <c r="J30" s="5">
        <v>27744</v>
      </c>
      <c r="K30" s="5"/>
      <c r="AJ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</row>
    <row r="31" spans="2:115" ht="13.5" customHeight="1">
      <c r="B31" s="1" t="s">
        <v>50</v>
      </c>
      <c r="D31" s="5"/>
      <c r="E31" s="5"/>
      <c r="F31" s="5"/>
      <c r="H31" s="5"/>
      <c r="J31" s="5"/>
      <c r="K31" s="5"/>
      <c r="AJ31" s="5"/>
      <c r="AZ31" s="5"/>
      <c r="BA31" s="5"/>
      <c r="BB31" s="5"/>
      <c r="BC31" s="5"/>
      <c r="BD31" s="5"/>
      <c r="BF31" s="5"/>
      <c r="BG31" s="5"/>
      <c r="BH31" s="5"/>
      <c r="BI31" s="5"/>
      <c r="BJ31" s="8"/>
      <c r="BK31" s="5"/>
      <c r="BL31" s="5"/>
      <c r="BM31" s="5"/>
      <c r="BN31" s="8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V31" s="1" t="s">
        <v>111</v>
      </c>
      <c r="CW31" s="5">
        <f>1642+1327</f>
        <v>2969</v>
      </c>
      <c r="CY31" s="7" t="s">
        <v>61</v>
      </c>
      <c r="CZ31" s="5">
        <v>1159</v>
      </c>
      <c r="DB31" s="5">
        <v>5388</v>
      </c>
      <c r="DC31" s="8">
        <f>CZ31/CW31*100</f>
        <v>39.03671269787807</v>
      </c>
      <c r="DE31" s="7" t="s">
        <v>61</v>
      </c>
      <c r="DF31" s="5">
        <v>611</v>
      </c>
      <c r="DH31" s="5">
        <v>3491</v>
      </c>
      <c r="DI31" s="8">
        <f>DF31/CW31*100</f>
        <v>20.57931963624116</v>
      </c>
      <c r="DK31" s="7" t="s">
        <v>61</v>
      </c>
    </row>
    <row r="32" spans="1:86" ht="13.5" customHeight="1">
      <c r="A32" s="1" t="s">
        <v>112</v>
      </c>
      <c r="B32" s="1" t="s">
        <v>113</v>
      </c>
      <c r="C32" s="4" t="s">
        <v>83</v>
      </c>
      <c r="D32" s="5">
        <v>1307</v>
      </c>
      <c r="E32" s="7" t="s">
        <v>83</v>
      </c>
      <c r="F32" s="5">
        <v>109591</v>
      </c>
      <c r="G32" s="7" t="s">
        <v>83</v>
      </c>
      <c r="H32" s="5">
        <v>1356</v>
      </c>
      <c r="I32" s="7" t="s">
        <v>83</v>
      </c>
      <c r="J32" s="5">
        <v>116791</v>
      </c>
      <c r="K32" s="5"/>
      <c r="AJ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</row>
    <row r="33" spans="2:115" ht="13.5" customHeight="1">
      <c r="B33" s="1" t="s">
        <v>114</v>
      </c>
      <c r="D33" s="5"/>
      <c r="E33" s="5"/>
      <c r="F33" s="5"/>
      <c r="H33" s="5"/>
      <c r="J33" s="5"/>
      <c r="K33" s="5"/>
      <c r="AJ33" s="5"/>
      <c r="AZ33" s="5"/>
      <c r="BA33" s="5"/>
      <c r="BB33" s="5"/>
      <c r="BC33" s="5"/>
      <c r="BD33" s="5"/>
      <c r="BF33" s="5"/>
      <c r="BG33" s="5"/>
      <c r="BH33" s="5"/>
      <c r="BI33" s="5"/>
      <c r="BJ33" s="8"/>
      <c r="BK33" s="5"/>
      <c r="BL33" s="5"/>
      <c r="BM33" s="5"/>
      <c r="BN33" s="8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V33" s="1" t="s">
        <v>115</v>
      </c>
      <c r="CW33" s="5">
        <f>6749+1291455+272686+113568</f>
        <v>1684458</v>
      </c>
      <c r="CY33" s="7" t="s">
        <v>61</v>
      </c>
      <c r="CZ33" s="5" t="e">
        <f>CZ34+CZ35+#REF!+CZ38</f>
        <v>#REF!</v>
      </c>
      <c r="DB33" s="5" t="e">
        <f>DB34+DB35+#REF!+DB38</f>
        <v>#REF!</v>
      </c>
      <c r="DC33" s="8" t="e">
        <f>CZ33/CW33*100</f>
        <v>#REF!</v>
      </c>
      <c r="DE33" s="7" t="s">
        <v>61</v>
      </c>
      <c r="DF33" s="5" t="e">
        <f>DF34+DF35+#REF!+DF38</f>
        <v>#REF!</v>
      </c>
      <c r="DH33" s="5" t="e">
        <f>DH34+DH35+#REF!+DH38</f>
        <v>#REF!</v>
      </c>
      <c r="DI33" s="8" t="e">
        <f>DF33/CW33*100</f>
        <v>#REF!</v>
      </c>
      <c r="DK33" s="7" t="s">
        <v>61</v>
      </c>
    </row>
    <row r="34" spans="1:115" ht="13.5" customHeight="1">
      <c r="A34" s="1" t="s">
        <v>116</v>
      </c>
      <c r="B34" s="1" t="s">
        <v>117</v>
      </c>
      <c r="C34" s="1" t="s">
        <v>50</v>
      </c>
      <c r="D34" s="7" t="s">
        <v>64</v>
      </c>
      <c r="E34" s="7" t="s">
        <v>83</v>
      </c>
      <c r="F34" s="5">
        <v>46005</v>
      </c>
      <c r="H34" s="7" t="s">
        <v>64</v>
      </c>
      <c r="I34" s="7" t="s">
        <v>83</v>
      </c>
      <c r="J34" s="5">
        <v>54823</v>
      </c>
      <c r="K34" s="5"/>
      <c r="AJ34" s="5"/>
      <c r="AZ34" s="5"/>
      <c r="BA34" s="5"/>
      <c r="BB34" s="5"/>
      <c r="BC34" s="5"/>
      <c r="BD34" s="5"/>
      <c r="BF34" s="5"/>
      <c r="BG34" s="5"/>
      <c r="BH34" s="5"/>
      <c r="BI34" s="5"/>
      <c r="BJ34" s="8"/>
      <c r="BK34" s="5"/>
      <c r="BL34" s="5"/>
      <c r="BM34" s="5"/>
      <c r="BN34" s="8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V34" s="1" t="s">
        <v>118</v>
      </c>
      <c r="CW34" s="5">
        <f>621058+88637+60029+17126</f>
        <v>786850</v>
      </c>
      <c r="CY34" s="7" t="s">
        <v>61</v>
      </c>
      <c r="CZ34" s="5">
        <v>9819</v>
      </c>
      <c r="DB34" s="5">
        <v>25928</v>
      </c>
      <c r="DC34" s="8">
        <f>CZ34/CW34*100</f>
        <v>1.2478871449450342</v>
      </c>
      <c r="DE34" s="7" t="s">
        <v>61</v>
      </c>
      <c r="DF34" s="5">
        <v>13671</v>
      </c>
      <c r="DH34" s="5">
        <v>44520</v>
      </c>
      <c r="DI34" s="8">
        <f>DF34/CW34*100</f>
        <v>1.7374340725678339</v>
      </c>
      <c r="DK34" s="7" t="s">
        <v>61</v>
      </c>
    </row>
    <row r="35" spans="1:115" ht="13.5" customHeight="1">
      <c r="A35" s="1" t="s">
        <v>119</v>
      </c>
      <c r="B35" s="1" t="s">
        <v>120</v>
      </c>
      <c r="C35" s="1" t="s">
        <v>50</v>
      </c>
      <c r="D35" s="7" t="s">
        <v>64</v>
      </c>
      <c r="E35" s="7" t="s">
        <v>83</v>
      </c>
      <c r="F35" s="5">
        <v>63586</v>
      </c>
      <c r="H35" s="7" t="s">
        <v>64</v>
      </c>
      <c r="J35" s="5">
        <v>61968</v>
      </c>
      <c r="K35" s="5"/>
      <c r="AJ35" s="5"/>
      <c r="AZ35" s="5"/>
      <c r="BA35" s="5"/>
      <c r="BB35" s="5"/>
      <c r="BC35" s="5"/>
      <c r="BD35" s="5"/>
      <c r="BF35" s="5"/>
      <c r="BG35" s="5"/>
      <c r="BH35" s="5"/>
      <c r="BI35" s="5"/>
      <c r="BJ35" s="8"/>
      <c r="BK35" s="5"/>
      <c r="BL35" s="5"/>
      <c r="BM35" s="5"/>
      <c r="BN35" s="8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V35" s="1" t="s">
        <v>121</v>
      </c>
      <c r="CW35" s="5">
        <v>8172</v>
      </c>
      <c r="CY35" s="7" t="s">
        <v>61</v>
      </c>
      <c r="CZ35" s="5">
        <v>172</v>
      </c>
      <c r="DB35" s="5">
        <v>381</v>
      </c>
      <c r="DC35" s="8">
        <f>CZ35/CW35*100</f>
        <v>2.1047479197258934</v>
      </c>
      <c r="DE35" s="7" t="s">
        <v>61</v>
      </c>
      <c r="DF35" s="5">
        <v>115</v>
      </c>
      <c r="DH35" s="5">
        <v>2340</v>
      </c>
      <c r="DI35" s="8">
        <f>DF35/CW35*100</f>
        <v>1.4072442486539403</v>
      </c>
      <c r="DK35" s="7" t="s">
        <v>61</v>
      </c>
    </row>
    <row r="36" spans="2:115" ht="13.5" customHeight="1">
      <c r="B36" s="1" t="s">
        <v>122</v>
      </c>
      <c r="D36" s="5"/>
      <c r="E36" s="5"/>
      <c r="F36" s="5"/>
      <c r="H36" s="5"/>
      <c r="J36" s="5"/>
      <c r="K36" s="5"/>
      <c r="AJ36" s="5"/>
      <c r="AZ36" s="5"/>
      <c r="BA36" s="5"/>
      <c r="BB36" s="5"/>
      <c r="BC36" s="5"/>
      <c r="BD36" s="5"/>
      <c r="BF36" s="5"/>
      <c r="BG36" s="5"/>
      <c r="BH36" s="5"/>
      <c r="BI36" s="5"/>
      <c r="BJ36" s="5"/>
      <c r="BK36" s="5"/>
      <c r="BL36" s="5"/>
      <c r="BM36" s="5"/>
      <c r="BN36" s="8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V36" s="1" t="s">
        <v>123</v>
      </c>
      <c r="CW36" s="5">
        <v>179813</v>
      </c>
      <c r="CY36" s="7" t="s">
        <v>61</v>
      </c>
      <c r="CZ36" s="7" t="s">
        <v>61</v>
      </c>
      <c r="DA36" s="6" t="s">
        <v>50</v>
      </c>
      <c r="DB36" s="7" t="s">
        <v>61</v>
      </c>
      <c r="DC36" s="7" t="s">
        <v>61</v>
      </c>
      <c r="DE36" s="7" t="s">
        <v>61</v>
      </c>
      <c r="DF36" s="5">
        <v>3957</v>
      </c>
      <c r="DH36" s="5">
        <v>21003</v>
      </c>
      <c r="DI36" s="8">
        <f>DF36/CW36*100</f>
        <v>2.200619532514334</v>
      </c>
      <c r="DK36" s="7" t="s">
        <v>61</v>
      </c>
    </row>
    <row r="37" spans="1:115" ht="13.5" customHeight="1">
      <c r="A37" s="1" t="s">
        <v>124</v>
      </c>
      <c r="B37" s="1" t="s">
        <v>86</v>
      </c>
      <c r="C37" s="1" t="s">
        <v>50</v>
      </c>
      <c r="D37" s="7" t="s">
        <v>64</v>
      </c>
      <c r="E37" s="5"/>
      <c r="F37" s="7" t="s">
        <v>71</v>
      </c>
      <c r="H37" s="7" t="s">
        <v>64</v>
      </c>
      <c r="J37" s="7" t="s">
        <v>71</v>
      </c>
      <c r="K37" s="5"/>
      <c r="AJ37" s="5"/>
      <c r="AZ37" s="5"/>
      <c r="BA37" s="5"/>
      <c r="BB37" s="5"/>
      <c r="BC37" s="5"/>
      <c r="BD37" s="5"/>
      <c r="BF37" s="5"/>
      <c r="BG37" s="5"/>
      <c r="BH37" s="5"/>
      <c r="BI37" s="5"/>
      <c r="BJ37" s="5"/>
      <c r="BK37" s="5"/>
      <c r="BL37" s="5"/>
      <c r="BM37" s="5"/>
      <c r="BN37" s="8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V37" s="1" t="s">
        <v>125</v>
      </c>
      <c r="CW37" s="5">
        <f>20200+256238+350811+44976-17126</f>
        <v>655099</v>
      </c>
      <c r="CY37" s="7" t="s">
        <v>61</v>
      </c>
      <c r="CZ37" s="7" t="s">
        <v>61</v>
      </c>
      <c r="DB37" s="7" t="s">
        <v>61</v>
      </c>
      <c r="DC37" s="7" t="s">
        <v>61</v>
      </c>
      <c r="DE37" s="7" t="s">
        <v>61</v>
      </c>
      <c r="DF37" s="5">
        <v>2609</v>
      </c>
      <c r="DH37" s="5">
        <v>14702</v>
      </c>
      <c r="DI37" s="9" t="s">
        <v>66</v>
      </c>
      <c r="DK37" s="7" t="s">
        <v>61</v>
      </c>
    </row>
    <row r="38" spans="1:115" ht="13.5" customHeight="1">
      <c r="A38" s="1" t="s">
        <v>126</v>
      </c>
      <c r="B38" s="1" t="s">
        <v>127</v>
      </c>
      <c r="C38" s="1" t="s">
        <v>128</v>
      </c>
      <c r="D38" s="7" t="s">
        <v>64</v>
      </c>
      <c r="E38" s="5"/>
      <c r="F38" s="7" t="s">
        <v>71</v>
      </c>
      <c r="H38" s="7" t="s">
        <v>64</v>
      </c>
      <c r="J38" s="7" t="s">
        <v>71</v>
      </c>
      <c r="K38" s="5"/>
      <c r="AJ38" s="5"/>
      <c r="AZ38" s="5"/>
      <c r="BA38" s="5"/>
      <c r="BB38" s="5"/>
      <c r="BC38" s="5"/>
      <c r="BD38" s="5"/>
      <c r="BF38" s="5"/>
      <c r="BG38" s="5"/>
      <c r="BH38" s="5"/>
      <c r="BI38" s="5"/>
      <c r="BJ38" s="8"/>
      <c r="BK38" s="5"/>
      <c r="BL38" s="5"/>
      <c r="BM38" s="5"/>
      <c r="BN38" s="8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V38" s="1" t="s">
        <v>129</v>
      </c>
      <c r="CW38" s="5">
        <f>13055+3567+4838</f>
        <v>21460</v>
      </c>
      <c r="CY38" s="7" t="s">
        <v>61</v>
      </c>
      <c r="CZ38" s="5">
        <v>2767</v>
      </c>
      <c r="DB38" s="5">
        <v>10825</v>
      </c>
      <c r="DC38" s="8">
        <f>CZ38/CW38*100</f>
        <v>12.893755824790306</v>
      </c>
      <c r="DE38" s="7" t="s">
        <v>61</v>
      </c>
      <c r="DF38" s="5">
        <v>23</v>
      </c>
      <c r="DH38" s="5">
        <v>282</v>
      </c>
      <c r="DI38" s="9" t="s">
        <v>66</v>
      </c>
      <c r="DK38" s="7" t="s">
        <v>61</v>
      </c>
    </row>
    <row r="39" spans="1:86" ht="13.5" customHeight="1">
      <c r="A39" s="1" t="s">
        <v>130</v>
      </c>
      <c r="B39" s="1" t="s">
        <v>90</v>
      </c>
      <c r="C39" s="1" t="s">
        <v>50</v>
      </c>
      <c r="D39" s="7" t="s">
        <v>64</v>
      </c>
      <c r="E39" s="7" t="s">
        <v>83</v>
      </c>
      <c r="F39" s="5">
        <v>102948</v>
      </c>
      <c r="H39" s="7" t="s">
        <v>64</v>
      </c>
      <c r="J39" s="5">
        <v>110227</v>
      </c>
      <c r="K39" s="5"/>
      <c r="AJ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100" ht="13.5" customHeight="1">
      <c r="A40" s="1" t="s">
        <v>131</v>
      </c>
      <c r="B40" s="1" t="s">
        <v>93</v>
      </c>
      <c r="C40" s="1" t="s">
        <v>50</v>
      </c>
      <c r="D40" s="7" t="s">
        <v>64</v>
      </c>
      <c r="E40" s="5"/>
      <c r="F40" s="7" t="s">
        <v>71</v>
      </c>
      <c r="H40" s="7" t="s">
        <v>64</v>
      </c>
      <c r="J40" s="7" t="s">
        <v>71</v>
      </c>
      <c r="K40" s="5"/>
      <c r="AJ40" s="5"/>
      <c r="AZ40" s="5"/>
      <c r="BA40" s="5"/>
      <c r="BB40" s="5"/>
      <c r="BC40" s="5"/>
      <c r="BD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V40" s="1" t="s">
        <v>132</v>
      </c>
    </row>
    <row r="41" spans="4:86" ht="13.5" customHeight="1">
      <c r="D41" s="5"/>
      <c r="E41" s="5"/>
      <c r="F41" s="5"/>
      <c r="H41" s="5"/>
      <c r="J41" s="5"/>
      <c r="K41" s="5"/>
      <c r="AJ41" s="5"/>
      <c r="AZ41" s="5"/>
      <c r="BA41" s="5"/>
      <c r="BB41" s="5"/>
      <c r="BC41" s="5"/>
      <c r="BD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2:86" ht="13.5" customHeight="1">
      <c r="B42" s="1" t="s">
        <v>133</v>
      </c>
      <c r="C42" s="1" t="s">
        <v>50</v>
      </c>
      <c r="D42" s="5">
        <v>7073</v>
      </c>
      <c r="E42" s="5"/>
      <c r="F42" s="5">
        <v>938340</v>
      </c>
      <c r="H42" s="5">
        <v>7665</v>
      </c>
      <c r="J42" s="5">
        <v>1025326</v>
      </c>
      <c r="K42" s="5"/>
      <c r="AJ42" s="5"/>
      <c r="AZ42" s="5"/>
      <c r="BA42" s="5"/>
      <c r="BB42" s="5"/>
      <c r="BC42" s="5"/>
      <c r="BD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13.5" customHeight="1">
      <c r="A43" s="1" t="s">
        <v>134</v>
      </c>
      <c r="B43" s="1" t="s">
        <v>135</v>
      </c>
      <c r="C43" s="4" t="s">
        <v>58</v>
      </c>
      <c r="D43" s="5">
        <v>343</v>
      </c>
      <c r="E43" s="7" t="s">
        <v>83</v>
      </c>
      <c r="F43" s="5">
        <v>45391</v>
      </c>
      <c r="H43" s="7" t="s">
        <v>87</v>
      </c>
      <c r="J43" s="7" t="s">
        <v>87</v>
      </c>
      <c r="K43" s="5"/>
      <c r="AJ43" s="5"/>
      <c r="AZ43" s="5"/>
      <c r="BA43" s="5"/>
      <c r="BB43" s="5"/>
      <c r="BC43" s="5"/>
      <c r="BD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3.5" customHeight="1">
      <c r="A44" s="1" t="s">
        <v>136</v>
      </c>
      <c r="B44" s="1" t="s">
        <v>137</v>
      </c>
      <c r="C44" s="1" t="s">
        <v>50</v>
      </c>
      <c r="D44" s="7" t="s">
        <v>64</v>
      </c>
      <c r="E44" s="5"/>
      <c r="F44" s="5">
        <v>19141</v>
      </c>
      <c r="H44" s="7" t="s">
        <v>64</v>
      </c>
      <c r="I44" s="7" t="s">
        <v>138</v>
      </c>
      <c r="J44" s="5">
        <v>18606</v>
      </c>
      <c r="K44" s="5"/>
      <c r="AJ44" s="5"/>
      <c r="AZ44" s="5"/>
      <c r="BA44" s="5"/>
      <c r="BB44" s="5"/>
      <c r="BC44" s="5"/>
      <c r="BD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86" ht="13.5" customHeight="1">
      <c r="A45" s="1" t="s">
        <v>139</v>
      </c>
      <c r="B45" s="1" t="s">
        <v>68</v>
      </c>
      <c r="D45" s="5"/>
      <c r="E45" s="5"/>
      <c r="F45" s="5"/>
      <c r="H45" s="5"/>
      <c r="J45" s="5"/>
      <c r="K45" s="6" t="s">
        <v>50</v>
      </c>
      <c r="AJ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</row>
    <row r="46" spans="2:86" ht="13.5" customHeight="1">
      <c r="B46" s="1" t="s">
        <v>140</v>
      </c>
      <c r="C46" s="1" t="s">
        <v>50</v>
      </c>
      <c r="D46" s="7" t="s">
        <v>64</v>
      </c>
      <c r="E46" s="5"/>
      <c r="F46" s="7" t="s">
        <v>71</v>
      </c>
      <c r="H46" s="7" t="s">
        <v>64</v>
      </c>
      <c r="J46" s="7" t="s">
        <v>71</v>
      </c>
      <c r="K46" s="5"/>
      <c r="AJ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</row>
    <row r="47" spans="1:86" ht="13.5" customHeight="1">
      <c r="A47" s="1" t="s">
        <v>141</v>
      </c>
      <c r="B47" s="1" t="s">
        <v>142</v>
      </c>
      <c r="C47" s="1" t="s">
        <v>50</v>
      </c>
      <c r="D47" s="7" t="s">
        <v>64</v>
      </c>
      <c r="E47" s="5"/>
      <c r="F47" s="5">
        <v>14731</v>
      </c>
      <c r="H47" s="7" t="s">
        <v>64</v>
      </c>
      <c r="I47" s="7" t="s">
        <v>138</v>
      </c>
      <c r="J47" s="5">
        <v>14067</v>
      </c>
      <c r="K47" s="5"/>
      <c r="AJ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</row>
    <row r="48" spans="1:86" ht="13.5" customHeight="1">
      <c r="A48" s="1" t="s">
        <v>143</v>
      </c>
      <c r="B48" s="1" t="s">
        <v>93</v>
      </c>
      <c r="C48" s="1" t="s">
        <v>50</v>
      </c>
      <c r="D48" s="7" t="s">
        <v>64</v>
      </c>
      <c r="E48" s="5"/>
      <c r="F48" s="7" t="s">
        <v>71</v>
      </c>
      <c r="H48" s="7" t="s">
        <v>64</v>
      </c>
      <c r="J48" s="7" t="s">
        <v>71</v>
      </c>
      <c r="K48" s="5"/>
      <c r="AJ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</row>
    <row r="49" spans="1:86" ht="13.5" customHeight="1">
      <c r="A49" s="1" t="s">
        <v>144</v>
      </c>
      <c r="B49" s="1" t="s">
        <v>82</v>
      </c>
      <c r="C49" s="1" t="s">
        <v>50</v>
      </c>
      <c r="D49" s="7" t="s">
        <v>64</v>
      </c>
      <c r="E49" s="7" t="s">
        <v>83</v>
      </c>
      <c r="F49" s="5">
        <v>24716</v>
      </c>
      <c r="H49" s="7" t="s">
        <v>64</v>
      </c>
      <c r="J49" s="7" t="s">
        <v>87</v>
      </c>
      <c r="K49" s="5"/>
      <c r="AJ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</row>
    <row r="50" spans="1:86" ht="13.5" customHeight="1">
      <c r="A50" s="1" t="s">
        <v>145</v>
      </c>
      <c r="B50" s="1" t="s">
        <v>86</v>
      </c>
      <c r="C50" s="1" t="s">
        <v>50</v>
      </c>
      <c r="D50" s="7" t="s">
        <v>64</v>
      </c>
      <c r="E50" s="7" t="s">
        <v>83</v>
      </c>
      <c r="F50" s="5">
        <v>18181</v>
      </c>
      <c r="H50" s="7" t="s">
        <v>64</v>
      </c>
      <c r="J50" s="7" t="s">
        <v>87</v>
      </c>
      <c r="K50" s="5"/>
      <c r="AJ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</row>
    <row r="51" spans="1:86" ht="13.5" customHeight="1">
      <c r="A51" s="1" t="s">
        <v>146</v>
      </c>
      <c r="B51" s="1" t="s">
        <v>90</v>
      </c>
      <c r="C51" s="1" t="s">
        <v>50</v>
      </c>
      <c r="D51" s="7" t="s">
        <v>64</v>
      </c>
      <c r="E51" s="7" t="s">
        <v>58</v>
      </c>
      <c r="F51" s="5">
        <v>6535</v>
      </c>
      <c r="H51" s="7" t="s">
        <v>64</v>
      </c>
      <c r="I51" s="7" t="s">
        <v>58</v>
      </c>
      <c r="J51" s="5">
        <v>6661</v>
      </c>
      <c r="K51" s="5"/>
      <c r="AJ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</row>
    <row r="52" spans="1:86" ht="13.5" customHeight="1">
      <c r="A52" s="1" t="s">
        <v>147</v>
      </c>
      <c r="B52" s="1" t="s">
        <v>93</v>
      </c>
      <c r="C52" s="1" t="s">
        <v>50</v>
      </c>
      <c r="D52" s="7" t="s">
        <v>64</v>
      </c>
      <c r="E52" s="5"/>
      <c r="F52" s="7" t="s">
        <v>66</v>
      </c>
      <c r="H52" s="7" t="s">
        <v>64</v>
      </c>
      <c r="J52" s="7" t="s">
        <v>66</v>
      </c>
      <c r="K52" s="5"/>
      <c r="AJ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</row>
    <row r="53" spans="1:86" ht="13.5" customHeight="1">
      <c r="A53" s="1" t="s">
        <v>148</v>
      </c>
      <c r="B53" s="1" t="s">
        <v>95</v>
      </c>
      <c r="C53" s="1" t="s">
        <v>50</v>
      </c>
      <c r="D53" s="7" t="s">
        <v>64</v>
      </c>
      <c r="E53" s="5"/>
      <c r="F53" s="7" t="s">
        <v>87</v>
      </c>
      <c r="H53" s="7" t="s">
        <v>64</v>
      </c>
      <c r="J53" s="7" t="s">
        <v>87</v>
      </c>
      <c r="K53" s="5"/>
      <c r="AJ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</row>
    <row r="54" spans="1:86" ht="13.5" customHeight="1">
      <c r="A54" s="1" t="s">
        <v>149</v>
      </c>
      <c r="B54" s="1" t="s">
        <v>86</v>
      </c>
      <c r="C54" s="1" t="s">
        <v>50</v>
      </c>
      <c r="D54" s="7" t="s">
        <v>64</v>
      </c>
      <c r="E54" s="5"/>
      <c r="F54" s="7" t="s">
        <v>71</v>
      </c>
      <c r="H54" s="7" t="s">
        <v>64</v>
      </c>
      <c r="J54" s="7" t="s">
        <v>71</v>
      </c>
      <c r="K54" s="5"/>
      <c r="AJ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</row>
    <row r="55" spans="1:86" ht="13.5" customHeight="1">
      <c r="A55" s="1" t="s">
        <v>150</v>
      </c>
      <c r="B55" s="1" t="s">
        <v>151</v>
      </c>
      <c r="C55" s="1" t="s">
        <v>50</v>
      </c>
      <c r="D55" s="7" t="s">
        <v>64</v>
      </c>
      <c r="E55" s="5"/>
      <c r="F55" s="7" t="s">
        <v>71</v>
      </c>
      <c r="H55" s="7" t="s">
        <v>64</v>
      </c>
      <c r="J55" s="7" t="s">
        <v>71</v>
      </c>
      <c r="K55" s="5"/>
      <c r="AJ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</row>
    <row r="56" spans="1:86" ht="13.5" customHeight="1">
      <c r="A56" s="1" t="s">
        <v>152</v>
      </c>
      <c r="B56" s="1" t="s">
        <v>93</v>
      </c>
      <c r="C56" s="1" t="s">
        <v>50</v>
      </c>
      <c r="D56" s="7" t="s">
        <v>64</v>
      </c>
      <c r="E56" s="5"/>
      <c r="F56" s="7" t="s">
        <v>71</v>
      </c>
      <c r="H56" s="7" t="s">
        <v>64</v>
      </c>
      <c r="J56" s="7" t="s">
        <v>71</v>
      </c>
      <c r="K56" s="5"/>
      <c r="AJ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</row>
    <row r="57" spans="4:86" ht="13.5" customHeight="1">
      <c r="D57" s="5"/>
      <c r="E57" s="5"/>
      <c r="F57" s="5"/>
      <c r="H57" s="5"/>
      <c r="J57" s="5"/>
      <c r="K57" s="5"/>
      <c r="AJ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</row>
    <row r="58" spans="1:11" ht="13.5" customHeight="1">
      <c r="A58" s="1" t="s">
        <v>153</v>
      </c>
      <c r="B58" s="1" t="s">
        <v>154</v>
      </c>
      <c r="D58" s="5"/>
      <c r="E58" s="5"/>
      <c r="F58" s="5"/>
      <c r="H58" s="5"/>
      <c r="J58" s="5"/>
      <c r="K58" s="5"/>
    </row>
    <row r="59" spans="2:11" ht="13.5" customHeight="1">
      <c r="B59" s="1" t="s">
        <v>155</v>
      </c>
      <c r="C59" s="4" t="s">
        <v>83</v>
      </c>
      <c r="D59" s="5">
        <v>141</v>
      </c>
      <c r="E59" s="7" t="s">
        <v>83</v>
      </c>
      <c r="F59" s="5">
        <v>17726</v>
      </c>
      <c r="G59" s="7" t="s">
        <v>83</v>
      </c>
      <c r="H59" s="5">
        <v>90</v>
      </c>
      <c r="I59" s="7" t="s">
        <v>58</v>
      </c>
      <c r="J59" s="5">
        <v>10058</v>
      </c>
      <c r="K59" s="5"/>
    </row>
    <row r="60" spans="4:11" ht="13.5" customHeight="1">
      <c r="D60" s="5"/>
      <c r="E60" s="5"/>
      <c r="F60" s="5"/>
      <c r="H60" s="5"/>
      <c r="J60" s="5"/>
      <c r="K60" s="5"/>
    </row>
    <row r="61" spans="1:11" ht="13.5" customHeight="1">
      <c r="A61" s="1" t="s">
        <v>156</v>
      </c>
      <c r="B61" s="1" t="s">
        <v>157</v>
      </c>
      <c r="C61" s="4" t="s">
        <v>58</v>
      </c>
      <c r="D61" s="5">
        <v>4533</v>
      </c>
      <c r="E61" s="7" t="s">
        <v>58</v>
      </c>
      <c r="F61" s="5">
        <v>712772</v>
      </c>
      <c r="G61" s="7" t="s">
        <v>83</v>
      </c>
      <c r="H61" s="5">
        <v>5017</v>
      </c>
      <c r="I61" s="7" t="s">
        <v>83</v>
      </c>
      <c r="J61" s="5">
        <v>777929</v>
      </c>
      <c r="K61" s="5"/>
    </row>
    <row r="62" spans="2:11" ht="13.5" customHeight="1">
      <c r="B62" s="1" t="s">
        <v>114</v>
      </c>
      <c r="D62" s="5"/>
      <c r="E62" s="5"/>
      <c r="F62" s="5"/>
      <c r="H62" s="5"/>
      <c r="J62" s="5"/>
      <c r="K62" s="5"/>
    </row>
    <row r="63" spans="1:11" ht="13.5" customHeight="1">
      <c r="A63" s="1" t="s">
        <v>158</v>
      </c>
      <c r="B63" s="1" t="s">
        <v>159</v>
      </c>
      <c r="C63" s="1" t="s">
        <v>50</v>
      </c>
      <c r="D63" s="7" t="s">
        <v>64</v>
      </c>
      <c r="E63" s="7" t="s">
        <v>58</v>
      </c>
      <c r="F63" s="5">
        <v>174897</v>
      </c>
      <c r="H63" s="7" t="s">
        <v>64</v>
      </c>
      <c r="J63" s="5">
        <v>214997</v>
      </c>
      <c r="K63" s="5"/>
    </row>
    <row r="64" spans="1:11" ht="13.5" customHeight="1">
      <c r="A64" s="1" t="s">
        <v>160</v>
      </c>
      <c r="B64" s="1" t="s">
        <v>161</v>
      </c>
      <c r="C64" s="1" t="s">
        <v>50</v>
      </c>
      <c r="D64" s="7" t="s">
        <v>64</v>
      </c>
      <c r="E64" s="7" t="s">
        <v>83</v>
      </c>
      <c r="F64" s="5">
        <v>210413</v>
      </c>
      <c r="H64" s="7" t="s">
        <v>64</v>
      </c>
      <c r="I64" s="7" t="s">
        <v>58</v>
      </c>
      <c r="J64" s="5">
        <v>216280</v>
      </c>
      <c r="K64" s="5"/>
    </row>
    <row r="65" spans="1:11" ht="13.5" customHeight="1">
      <c r="A65" s="1" t="s">
        <v>162</v>
      </c>
      <c r="B65" s="1" t="s">
        <v>163</v>
      </c>
      <c r="C65" s="1" t="s">
        <v>50</v>
      </c>
      <c r="D65" s="7" t="s">
        <v>64</v>
      </c>
      <c r="E65" s="7" t="s">
        <v>58</v>
      </c>
      <c r="F65" s="5">
        <v>275274</v>
      </c>
      <c r="H65" s="7" t="s">
        <v>64</v>
      </c>
      <c r="I65" s="7" t="s">
        <v>83</v>
      </c>
      <c r="J65" s="5">
        <v>287579</v>
      </c>
      <c r="K65" s="5"/>
    </row>
    <row r="66" spans="1:11" ht="13.5" customHeight="1">
      <c r="A66" s="1" t="s">
        <v>164</v>
      </c>
      <c r="B66" s="1" t="s">
        <v>165</v>
      </c>
      <c r="C66" s="1" t="s">
        <v>50</v>
      </c>
      <c r="D66" s="7" t="s">
        <v>64</v>
      </c>
      <c r="E66" s="7" t="s">
        <v>83</v>
      </c>
      <c r="F66" s="5">
        <v>52188</v>
      </c>
      <c r="H66" s="7" t="s">
        <v>64</v>
      </c>
      <c r="I66" s="7" t="s">
        <v>58</v>
      </c>
      <c r="J66" s="5">
        <v>59073</v>
      </c>
      <c r="K66" s="5"/>
    </row>
    <row r="67" spans="2:11" ht="13.5" customHeight="1">
      <c r="B67" s="1" t="s">
        <v>122</v>
      </c>
      <c r="C67" s="1" t="s">
        <v>50</v>
      </c>
      <c r="D67" s="5"/>
      <c r="E67" s="5"/>
      <c r="F67" s="5"/>
      <c r="H67" s="5"/>
      <c r="J67" s="5"/>
      <c r="K67" s="5"/>
    </row>
    <row r="68" spans="1:11" ht="13.5" customHeight="1">
      <c r="A68" s="1" t="s">
        <v>166</v>
      </c>
      <c r="B68" s="1" t="s">
        <v>86</v>
      </c>
      <c r="C68" s="1" t="s">
        <v>50</v>
      </c>
      <c r="D68" s="7" t="s">
        <v>64</v>
      </c>
      <c r="E68" s="7" t="s">
        <v>58</v>
      </c>
      <c r="F68" s="5">
        <v>510152</v>
      </c>
      <c r="H68" s="7" t="s">
        <v>64</v>
      </c>
      <c r="I68" s="7" t="s">
        <v>83</v>
      </c>
      <c r="J68" s="5">
        <v>558265</v>
      </c>
      <c r="K68" s="5"/>
    </row>
    <row r="69" spans="1:11" ht="13.5" customHeight="1">
      <c r="A69" s="1" t="s">
        <v>167</v>
      </c>
      <c r="B69" s="1" t="s">
        <v>127</v>
      </c>
      <c r="C69" s="1" t="s">
        <v>50</v>
      </c>
      <c r="D69" s="7" t="s">
        <v>64</v>
      </c>
      <c r="E69" s="5"/>
      <c r="F69" s="5">
        <v>568</v>
      </c>
      <c r="H69" s="7" t="s">
        <v>64</v>
      </c>
      <c r="J69" s="5">
        <v>865</v>
      </c>
      <c r="K69" s="5"/>
    </row>
    <row r="70" spans="1:11" ht="13.5" customHeight="1">
      <c r="A70" s="1" t="s">
        <v>168</v>
      </c>
      <c r="B70" s="1" t="s">
        <v>169</v>
      </c>
      <c r="C70" s="1" t="s">
        <v>50</v>
      </c>
      <c r="D70" s="7" t="s">
        <v>64</v>
      </c>
      <c r="E70" s="7" t="s">
        <v>58</v>
      </c>
      <c r="F70" s="5">
        <v>5093</v>
      </c>
      <c r="H70" s="7" t="s">
        <v>64</v>
      </c>
      <c r="I70" s="7" t="s">
        <v>58</v>
      </c>
      <c r="J70" s="5">
        <v>5877</v>
      </c>
      <c r="K70" s="5"/>
    </row>
    <row r="71" spans="1:11" ht="13.5" customHeight="1">
      <c r="A71" s="1" t="s">
        <v>170</v>
      </c>
      <c r="B71" s="1" t="s">
        <v>142</v>
      </c>
      <c r="C71" s="1" t="s">
        <v>50</v>
      </c>
      <c r="D71" s="7" t="s">
        <v>64</v>
      </c>
      <c r="E71" s="5"/>
      <c r="F71" s="5">
        <v>43815</v>
      </c>
      <c r="H71" s="7" t="s">
        <v>64</v>
      </c>
      <c r="J71" s="5">
        <v>39374</v>
      </c>
      <c r="K71" s="5"/>
    </row>
    <row r="72" spans="1:11" ht="13.5" customHeight="1">
      <c r="A72" s="1" t="s">
        <v>171</v>
      </c>
      <c r="B72" s="1" t="s">
        <v>90</v>
      </c>
      <c r="C72" s="1" t="s">
        <v>50</v>
      </c>
      <c r="D72" s="7" t="s">
        <v>64</v>
      </c>
      <c r="E72" s="7" t="s">
        <v>83</v>
      </c>
      <c r="F72" s="5">
        <v>147078</v>
      </c>
      <c r="H72" s="7" t="s">
        <v>64</v>
      </c>
      <c r="I72" s="7" t="s">
        <v>83</v>
      </c>
      <c r="J72" s="5">
        <v>167541</v>
      </c>
      <c r="K72" s="5"/>
    </row>
    <row r="73" spans="1:11" ht="13.5" customHeight="1">
      <c r="A73" s="1" t="s">
        <v>172</v>
      </c>
      <c r="B73" s="1" t="s">
        <v>93</v>
      </c>
      <c r="C73" s="1" t="s">
        <v>50</v>
      </c>
      <c r="D73" s="7" t="s">
        <v>64</v>
      </c>
      <c r="E73" s="5"/>
      <c r="F73" s="5">
        <v>6066</v>
      </c>
      <c r="H73" s="7" t="s">
        <v>64</v>
      </c>
      <c r="J73" s="5">
        <v>6007</v>
      </c>
      <c r="K73" s="5"/>
    </row>
    <row r="74" spans="4:10" ht="13.5" customHeight="1">
      <c r="D74" s="5"/>
      <c r="E74" s="5"/>
      <c r="F74" s="5"/>
      <c r="H74" s="5"/>
      <c r="J74" s="5"/>
    </row>
    <row r="75" spans="1:11" ht="13.5" customHeight="1">
      <c r="A75" s="1" t="s">
        <v>173</v>
      </c>
      <c r="B75" s="1" t="s">
        <v>174</v>
      </c>
      <c r="C75" s="4" t="s">
        <v>58</v>
      </c>
      <c r="D75" s="5">
        <v>1015</v>
      </c>
      <c r="E75" s="5"/>
      <c r="F75" s="5">
        <v>95829</v>
      </c>
      <c r="G75" s="7" t="s">
        <v>58</v>
      </c>
      <c r="H75" s="5">
        <v>912</v>
      </c>
      <c r="I75" s="7" t="s">
        <v>83</v>
      </c>
      <c r="J75" s="5">
        <v>111954</v>
      </c>
      <c r="K75" s="5"/>
    </row>
    <row r="76" spans="2:11" ht="13.5" customHeight="1">
      <c r="B76" s="1" t="s">
        <v>175</v>
      </c>
      <c r="D76" s="5"/>
      <c r="E76" s="5"/>
      <c r="F76" s="5"/>
      <c r="H76" s="5"/>
      <c r="J76" s="5"/>
      <c r="K76" s="5"/>
    </row>
    <row r="77" spans="1:11" ht="13.5" customHeight="1">
      <c r="A77" s="1" t="s">
        <v>176</v>
      </c>
      <c r="B77" s="1" t="s">
        <v>86</v>
      </c>
      <c r="C77" s="1" t="s">
        <v>50</v>
      </c>
      <c r="D77" s="7" t="s">
        <v>64</v>
      </c>
      <c r="E77" s="7" t="s">
        <v>58</v>
      </c>
      <c r="F77" s="5">
        <v>24351</v>
      </c>
      <c r="H77" s="7" t="s">
        <v>64</v>
      </c>
      <c r="I77" s="7" t="s">
        <v>83</v>
      </c>
      <c r="J77" s="5">
        <v>34252</v>
      </c>
      <c r="K77" s="5"/>
    </row>
    <row r="78" spans="1:11" ht="13.5" customHeight="1">
      <c r="A78" s="1" t="s">
        <v>177</v>
      </c>
      <c r="B78" s="1" t="s">
        <v>127</v>
      </c>
      <c r="C78" s="1" t="s">
        <v>50</v>
      </c>
      <c r="D78" s="7" t="s">
        <v>64</v>
      </c>
      <c r="E78" s="7" t="s">
        <v>83</v>
      </c>
      <c r="F78" s="5">
        <v>231</v>
      </c>
      <c r="H78" s="7" t="s">
        <v>64</v>
      </c>
      <c r="I78" s="7" t="s">
        <v>83</v>
      </c>
      <c r="J78" s="5">
        <v>279</v>
      </c>
      <c r="K78" s="5"/>
    </row>
    <row r="79" spans="1:11" ht="13.5" customHeight="1">
      <c r="A79" s="1" t="s">
        <v>178</v>
      </c>
      <c r="B79" s="1" t="s">
        <v>90</v>
      </c>
      <c r="C79" s="1" t="s">
        <v>50</v>
      </c>
      <c r="D79" s="7" t="s">
        <v>64</v>
      </c>
      <c r="E79" s="7" t="s">
        <v>83</v>
      </c>
      <c r="F79" s="5">
        <v>70805</v>
      </c>
      <c r="H79" s="7" t="s">
        <v>64</v>
      </c>
      <c r="I79" s="7" t="s">
        <v>83</v>
      </c>
      <c r="J79" s="5">
        <v>71598</v>
      </c>
      <c r="K79" s="5"/>
    </row>
    <row r="80" spans="1:11" ht="13.5" customHeight="1">
      <c r="A80" s="1" t="s">
        <v>179</v>
      </c>
      <c r="B80" s="1" t="s">
        <v>93</v>
      </c>
      <c r="C80" s="1" t="s">
        <v>50</v>
      </c>
      <c r="D80" s="7" t="s">
        <v>64</v>
      </c>
      <c r="E80" s="7" t="s">
        <v>58</v>
      </c>
      <c r="F80" s="5">
        <v>442</v>
      </c>
      <c r="H80" s="7" t="s">
        <v>64</v>
      </c>
      <c r="J80" s="5">
        <v>5825</v>
      </c>
      <c r="K80" s="5"/>
    </row>
    <row r="81" spans="2:11" ht="13.5" customHeight="1">
      <c r="B81" s="1" t="s">
        <v>180</v>
      </c>
      <c r="D81" s="5"/>
      <c r="E81" s="5"/>
      <c r="F81" s="5"/>
      <c r="H81" s="5"/>
      <c r="J81" s="5"/>
      <c r="K81" s="5"/>
    </row>
    <row r="82" spans="1:11" ht="13.5" customHeight="1">
      <c r="A82" s="1" t="s">
        <v>181</v>
      </c>
      <c r="B82" s="1" t="s">
        <v>182</v>
      </c>
      <c r="C82" s="1" t="s">
        <v>50</v>
      </c>
      <c r="D82" s="7" t="s">
        <v>64</v>
      </c>
      <c r="E82" s="7" t="s">
        <v>83</v>
      </c>
      <c r="F82" s="5">
        <v>18326</v>
      </c>
      <c r="H82" s="7" t="s">
        <v>64</v>
      </c>
      <c r="J82" s="5">
        <v>22324</v>
      </c>
      <c r="K82" s="5"/>
    </row>
    <row r="83" spans="1:11" ht="13.5" customHeight="1">
      <c r="A83" s="1" t="s">
        <v>183</v>
      </c>
      <c r="B83" s="1" t="s">
        <v>184</v>
      </c>
      <c r="C83" s="1" t="s">
        <v>50</v>
      </c>
      <c r="D83" s="7" t="s">
        <v>64</v>
      </c>
      <c r="E83" s="7" t="s">
        <v>83</v>
      </c>
      <c r="F83" s="5">
        <v>49579</v>
      </c>
      <c r="H83" s="7" t="s">
        <v>64</v>
      </c>
      <c r="I83" s="7" t="s">
        <v>83</v>
      </c>
      <c r="J83" s="5">
        <v>53507</v>
      </c>
      <c r="K83" s="5"/>
    </row>
    <row r="84" spans="1:11" ht="13.5" customHeight="1">
      <c r="A84" s="1" t="s">
        <v>185</v>
      </c>
      <c r="B84" s="1" t="s">
        <v>165</v>
      </c>
      <c r="C84" s="1" t="s">
        <v>50</v>
      </c>
      <c r="D84" s="7" t="s">
        <v>64</v>
      </c>
      <c r="E84" s="7" t="s">
        <v>58</v>
      </c>
      <c r="F84" s="5">
        <v>27924</v>
      </c>
      <c r="H84" s="7" t="s">
        <v>64</v>
      </c>
      <c r="I84" s="7" t="s">
        <v>186</v>
      </c>
      <c r="J84" s="5">
        <v>36123</v>
      </c>
      <c r="K84" s="5"/>
    </row>
    <row r="85" spans="4:11" ht="13.5" customHeight="1">
      <c r="D85" s="5"/>
      <c r="E85" s="5"/>
      <c r="F85" s="5"/>
      <c r="H85" s="5"/>
      <c r="J85" s="5"/>
      <c r="K85" s="5"/>
    </row>
    <row r="86" spans="1:11" ht="13.5" customHeight="1">
      <c r="A86" s="1" t="s">
        <v>187</v>
      </c>
      <c r="B86" s="1" t="s">
        <v>188</v>
      </c>
      <c r="C86" s="4" t="s">
        <v>83</v>
      </c>
      <c r="D86" s="5">
        <v>1041</v>
      </c>
      <c r="E86" s="7" t="s">
        <v>83</v>
      </c>
      <c r="F86" s="5">
        <v>66622</v>
      </c>
      <c r="G86" s="7" t="s">
        <v>83</v>
      </c>
      <c r="H86" s="5">
        <v>1199</v>
      </c>
      <c r="I86" s="7" t="s">
        <v>83</v>
      </c>
      <c r="J86" s="5">
        <v>67136</v>
      </c>
      <c r="K86" s="5"/>
    </row>
    <row r="87" spans="1:11" ht="13.5" customHeight="1">
      <c r="A87" s="1" t="s">
        <v>189</v>
      </c>
      <c r="B87" s="1" t="s">
        <v>190</v>
      </c>
      <c r="C87" s="1" t="s">
        <v>50</v>
      </c>
      <c r="D87" s="7" t="s">
        <v>64</v>
      </c>
      <c r="E87" s="5"/>
      <c r="F87" s="5">
        <v>35934</v>
      </c>
      <c r="H87" s="7" t="s">
        <v>64</v>
      </c>
      <c r="I87" s="7" t="s">
        <v>83</v>
      </c>
      <c r="J87" s="5">
        <v>31750</v>
      </c>
      <c r="K87" s="5"/>
    </row>
    <row r="88" spans="1:11" ht="13.5" customHeight="1">
      <c r="A88" s="1" t="s">
        <v>191</v>
      </c>
      <c r="B88" s="1" t="s">
        <v>192</v>
      </c>
      <c r="C88" s="1" t="s">
        <v>50</v>
      </c>
      <c r="D88" s="7" t="s">
        <v>64</v>
      </c>
      <c r="E88" s="5"/>
      <c r="F88" s="7" t="s">
        <v>71</v>
      </c>
      <c r="H88" s="7" t="s">
        <v>64</v>
      </c>
      <c r="J88" s="7" t="s">
        <v>71</v>
      </c>
      <c r="K88" s="5"/>
    </row>
    <row r="89" spans="1:11" ht="13.5" customHeight="1">
      <c r="A89" s="1" t="s">
        <v>193</v>
      </c>
      <c r="B89" s="1" t="s">
        <v>194</v>
      </c>
      <c r="C89" s="1" t="s">
        <v>50</v>
      </c>
      <c r="D89" s="7" t="s">
        <v>64</v>
      </c>
      <c r="E89" s="7" t="s">
        <v>58</v>
      </c>
      <c r="F89" s="5">
        <v>19582</v>
      </c>
      <c r="H89" s="7" t="s">
        <v>64</v>
      </c>
      <c r="I89" s="7" t="s">
        <v>138</v>
      </c>
      <c r="J89" s="5">
        <v>26276</v>
      </c>
      <c r="K89" s="5"/>
    </row>
    <row r="90" spans="1:11" ht="13.5" customHeight="1">
      <c r="A90" s="1" t="s">
        <v>195</v>
      </c>
      <c r="B90" s="1" t="s">
        <v>196</v>
      </c>
      <c r="C90" s="1" t="s">
        <v>50</v>
      </c>
      <c r="D90" s="7" t="s">
        <v>64</v>
      </c>
      <c r="E90" s="5"/>
      <c r="F90" s="7" t="s">
        <v>71</v>
      </c>
      <c r="H90" s="7" t="s">
        <v>64</v>
      </c>
      <c r="J90" s="7" t="s">
        <v>71</v>
      </c>
      <c r="K90" s="5"/>
    </row>
    <row r="91" spans="4:11" ht="13.5" customHeight="1">
      <c r="D91" s="5"/>
      <c r="E91" s="5"/>
      <c r="F91" s="5"/>
      <c r="H91" s="5"/>
      <c r="J91" s="5"/>
      <c r="K91" s="5"/>
    </row>
    <row r="92" spans="2:11" ht="13.5" customHeight="1">
      <c r="B92" s="1" t="s">
        <v>197</v>
      </c>
      <c r="C92" s="1" t="s">
        <v>50</v>
      </c>
      <c r="D92" s="5">
        <v>1182</v>
      </c>
      <c r="E92" s="5"/>
      <c r="F92" s="5">
        <v>45357</v>
      </c>
      <c r="G92" s="7" t="s">
        <v>138</v>
      </c>
      <c r="H92" s="5">
        <v>936</v>
      </c>
      <c r="J92" s="5">
        <v>44544</v>
      </c>
      <c r="K92" s="5"/>
    </row>
    <row r="93" spans="2:10" ht="13.5" customHeight="1">
      <c r="B93" s="1" t="s">
        <v>198</v>
      </c>
      <c r="D93" s="5"/>
      <c r="E93" s="5"/>
      <c r="F93" s="5"/>
      <c r="H93" s="5"/>
      <c r="J93" s="5"/>
    </row>
    <row r="94" spans="2:11" ht="13.5" customHeight="1">
      <c r="B94" s="1" t="s">
        <v>199</v>
      </c>
      <c r="C94" s="1" t="s">
        <v>50</v>
      </c>
      <c r="D94" s="5">
        <v>558</v>
      </c>
      <c r="E94" s="5"/>
      <c r="F94" s="5">
        <v>13620</v>
      </c>
      <c r="G94" s="7" t="s">
        <v>138</v>
      </c>
      <c r="H94" s="5">
        <v>569</v>
      </c>
      <c r="J94" s="5">
        <v>12561</v>
      </c>
      <c r="K94" s="5"/>
    </row>
    <row r="95" spans="1:11" ht="13.5" customHeight="1">
      <c r="A95" s="1" t="s">
        <v>200</v>
      </c>
      <c r="B95" s="1" t="s">
        <v>201</v>
      </c>
      <c r="C95" s="1" t="s">
        <v>50</v>
      </c>
      <c r="D95" s="7" t="s">
        <v>71</v>
      </c>
      <c r="E95" s="5"/>
      <c r="F95" s="7" t="s">
        <v>71</v>
      </c>
      <c r="H95" s="7" t="s">
        <v>71</v>
      </c>
      <c r="J95" s="7" t="s">
        <v>71</v>
      </c>
      <c r="K95" s="5"/>
    </row>
    <row r="96" spans="1:11" ht="13.5" customHeight="1">
      <c r="A96" s="1" t="s">
        <v>202</v>
      </c>
      <c r="B96" s="1" t="s">
        <v>203</v>
      </c>
      <c r="C96" s="1" t="s">
        <v>50</v>
      </c>
      <c r="D96" s="7" t="s">
        <v>71</v>
      </c>
      <c r="E96" s="5"/>
      <c r="F96" s="7" t="s">
        <v>71</v>
      </c>
      <c r="H96" s="7" t="s">
        <v>71</v>
      </c>
      <c r="J96" s="7" t="s">
        <v>71</v>
      </c>
      <c r="K96" s="5"/>
    </row>
    <row r="97" spans="4:11" ht="13.5" customHeight="1">
      <c r="D97" s="5"/>
      <c r="E97" s="5"/>
      <c r="F97" s="5"/>
      <c r="H97" s="5"/>
      <c r="J97" s="5"/>
      <c r="K97" s="5"/>
    </row>
    <row r="98" spans="2:10" ht="13.5" customHeight="1">
      <c r="B98" s="1" t="s">
        <v>204</v>
      </c>
      <c r="D98" s="5"/>
      <c r="E98" s="5"/>
      <c r="F98" s="5"/>
      <c r="H98" s="5"/>
      <c r="J98" s="5"/>
    </row>
    <row r="99" spans="2:11" ht="13.5" customHeight="1">
      <c r="B99" s="1" t="s">
        <v>205</v>
      </c>
      <c r="C99" s="1" t="s">
        <v>50</v>
      </c>
      <c r="D99" s="5">
        <v>624</v>
      </c>
      <c r="E99" s="5"/>
      <c r="F99" s="5">
        <v>31737</v>
      </c>
      <c r="H99" s="5">
        <v>367</v>
      </c>
      <c r="J99" s="5">
        <v>31983</v>
      </c>
      <c r="K99" s="5"/>
    </row>
    <row r="100" spans="1:11" ht="13.5" customHeight="1">
      <c r="A100" s="1" t="s">
        <v>206</v>
      </c>
      <c r="B100" s="1" t="s">
        <v>201</v>
      </c>
      <c r="C100" s="1" t="s">
        <v>50</v>
      </c>
      <c r="D100" s="7" t="s">
        <v>71</v>
      </c>
      <c r="E100" s="5"/>
      <c r="F100" s="7" t="s">
        <v>71</v>
      </c>
      <c r="H100" s="7" t="s">
        <v>71</v>
      </c>
      <c r="J100" s="7" t="s">
        <v>71</v>
      </c>
      <c r="K100" s="5"/>
    </row>
    <row r="101" spans="1:11" ht="13.5" customHeight="1">
      <c r="A101" s="1" t="s">
        <v>207</v>
      </c>
      <c r="B101" s="1" t="s">
        <v>208</v>
      </c>
      <c r="C101" s="1" t="s">
        <v>50</v>
      </c>
      <c r="D101" s="7" t="s">
        <v>71</v>
      </c>
      <c r="E101" s="5"/>
      <c r="F101" s="7" t="s">
        <v>71</v>
      </c>
      <c r="H101" s="7" t="s">
        <v>71</v>
      </c>
      <c r="J101" s="7" t="s">
        <v>71</v>
      </c>
      <c r="K101" s="5"/>
    </row>
    <row r="102" spans="4:11" ht="13.5" customHeight="1">
      <c r="D102" s="5"/>
      <c r="E102" s="5"/>
      <c r="F102" s="5"/>
      <c r="H102" s="5"/>
      <c r="J102" s="5"/>
      <c r="K102" s="5"/>
    </row>
    <row r="103" spans="2:11" ht="13.5" customHeight="1">
      <c r="B103" s="1" t="s">
        <v>209</v>
      </c>
      <c r="C103" s="1" t="s">
        <v>50</v>
      </c>
      <c r="D103" s="5">
        <v>2208</v>
      </c>
      <c r="E103" s="5"/>
      <c r="F103" s="5">
        <v>24960</v>
      </c>
      <c r="H103" s="5">
        <v>2405</v>
      </c>
      <c r="J103" s="5">
        <v>27979</v>
      </c>
      <c r="K103" s="5"/>
    </row>
    <row r="104" spans="2:11" ht="13.5" customHeight="1">
      <c r="B104" s="1" t="s">
        <v>210</v>
      </c>
      <c r="D104" s="5"/>
      <c r="E104" s="5"/>
      <c r="F104" s="5"/>
      <c r="H104" s="5"/>
      <c r="J104" s="5"/>
      <c r="K104" s="5"/>
    </row>
    <row r="105" spans="2:11" ht="13.5" customHeight="1">
      <c r="B105" s="1" t="s">
        <v>211</v>
      </c>
      <c r="C105" s="4" t="s">
        <v>58</v>
      </c>
      <c r="D105" s="5">
        <v>832</v>
      </c>
      <c r="E105" s="7" t="s">
        <v>58</v>
      </c>
      <c r="F105" s="5">
        <v>8396</v>
      </c>
      <c r="G105" s="7" t="s">
        <v>58</v>
      </c>
      <c r="H105" s="5">
        <v>995</v>
      </c>
      <c r="I105" s="7" t="s">
        <v>58</v>
      </c>
      <c r="J105" s="5">
        <v>9823</v>
      </c>
      <c r="K105" s="5"/>
    </row>
    <row r="106" spans="2:11" ht="13.5" customHeight="1">
      <c r="B106" s="1" t="s">
        <v>212</v>
      </c>
      <c r="C106" s="4" t="s">
        <v>58</v>
      </c>
      <c r="D106" s="5">
        <v>1376</v>
      </c>
      <c r="E106" s="7" t="s">
        <v>58</v>
      </c>
      <c r="F106" s="5">
        <v>16564</v>
      </c>
      <c r="G106" s="7" t="s">
        <v>83</v>
      </c>
      <c r="H106" s="5">
        <v>1410</v>
      </c>
      <c r="I106" s="7" t="s">
        <v>58</v>
      </c>
      <c r="J106" s="5">
        <v>18156</v>
      </c>
      <c r="K106" s="5"/>
    </row>
    <row r="107" spans="4:8" ht="13.5" customHeight="1">
      <c r="D107" s="5"/>
      <c r="H107" s="4" t="s">
        <v>50</v>
      </c>
    </row>
    <row r="108" spans="1:9" ht="13.5" customHeight="1">
      <c r="A108" s="1" t="s">
        <v>213</v>
      </c>
      <c r="I108"/>
    </row>
    <row r="109" spans="1:9" ht="13.5" customHeight="1">
      <c r="A109" s="1" t="s">
        <v>214</v>
      </c>
      <c r="I109"/>
    </row>
    <row r="110" ht="13.5" customHeight="1">
      <c r="I110"/>
    </row>
    <row r="111" spans="1:9" ht="13.5" customHeight="1">
      <c r="A111" s="1" t="s">
        <v>215</v>
      </c>
      <c r="E111" s="5"/>
      <c r="F111" s="4" t="s">
        <v>128</v>
      </c>
      <c r="G111"/>
      <c r="I111"/>
    </row>
    <row r="112" spans="1:9" ht="13.5" customHeight="1">
      <c r="A112" s="1" t="s">
        <v>216</v>
      </c>
      <c r="E112" s="5"/>
      <c r="G112"/>
      <c r="I112"/>
    </row>
    <row r="113" ht="13.5" customHeight="1"/>
    <row r="114" spans="1:9" ht="13.5" customHeight="1">
      <c r="A114" s="1" t="s">
        <v>217</v>
      </c>
      <c r="I114"/>
    </row>
    <row r="115" spans="1:9" ht="13.5" customHeight="1">
      <c r="A115" s="1" t="s">
        <v>218</v>
      </c>
      <c r="I115"/>
    </row>
    <row r="116" ht="13.5" customHeight="1"/>
    <row r="117" ht="13.5" customHeight="1">
      <c r="D117" s="5"/>
    </row>
    <row r="118" ht="13.5" customHeight="1">
      <c r="D118" s="5"/>
    </row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</sheetData>
  <mergeCells count="2">
    <mergeCell ref="D4:F4"/>
    <mergeCell ref="H4:J4"/>
  </mergeCells>
  <printOptions/>
  <pageMargins left="0.5" right="0.5" top="0.5" bottom="0.5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13.69921875" style="0" customWidth="1"/>
    <col min="2" max="2" width="46.69921875" style="0" customWidth="1"/>
    <col min="3" max="3" width="12.69921875" style="0" customWidth="1"/>
    <col min="4" max="4" width="3.69921875" style="0" customWidth="1"/>
    <col min="5" max="5" width="10.69921875" style="0" customWidth="1"/>
    <col min="6" max="6" width="3.69921875" style="0" customWidth="1"/>
    <col min="7" max="7" width="12.69921875" style="0" customWidth="1"/>
    <col min="8" max="8" width="3.69921875" style="0" customWidth="1"/>
    <col min="9" max="9" width="12.69921875" style="0" customWidth="1"/>
    <col min="10" max="10" width="5.69921875" style="0" customWidth="1"/>
    <col min="11" max="11" width="9.69921875" style="0" customWidth="1"/>
    <col min="12" max="12" width="5.69921875" style="0" customWidth="1"/>
    <col min="13" max="13" width="12.69921875" style="0" customWidth="1"/>
    <col min="14" max="16384" width="9.69921875" style="0" customWidth="1"/>
  </cols>
  <sheetData>
    <row r="1" ht="14.25" customHeight="1">
      <c r="A1" s="6" t="s">
        <v>219</v>
      </c>
    </row>
    <row r="2" ht="14.25" customHeight="1">
      <c r="A2" s="6" t="s">
        <v>220</v>
      </c>
    </row>
    <row r="4" spans="3:13" ht="15">
      <c r="C4" s="15" t="s">
        <v>32</v>
      </c>
      <c r="D4" s="15"/>
      <c r="E4" s="15"/>
      <c r="F4" s="15"/>
      <c r="G4" s="15"/>
      <c r="I4" s="15" t="s">
        <v>33</v>
      </c>
      <c r="J4" s="15"/>
      <c r="K4" s="15"/>
      <c r="L4" s="15"/>
      <c r="M4" s="15"/>
    </row>
    <row r="5" ht="12.75" customHeight="1"/>
    <row r="6" spans="1:13" ht="15">
      <c r="A6" s="3" t="s">
        <v>38</v>
      </c>
      <c r="B6" s="3" t="s">
        <v>35</v>
      </c>
      <c r="C6" s="4" t="s">
        <v>221</v>
      </c>
      <c r="E6" s="4" t="s">
        <v>221</v>
      </c>
      <c r="G6" s="4" t="s">
        <v>222</v>
      </c>
      <c r="I6" s="4" t="s">
        <v>221</v>
      </c>
      <c r="K6" s="4" t="s">
        <v>221</v>
      </c>
      <c r="M6" s="4" t="s">
        <v>222</v>
      </c>
    </row>
    <row r="7" spans="1:13" ht="15">
      <c r="A7" s="3" t="s">
        <v>41</v>
      </c>
      <c r="B7" s="5"/>
      <c r="C7" s="4" t="s">
        <v>223</v>
      </c>
      <c r="E7" s="4" t="s">
        <v>224</v>
      </c>
      <c r="G7" s="4" t="s">
        <v>225</v>
      </c>
      <c r="I7" s="4" t="s">
        <v>223</v>
      </c>
      <c r="K7" s="4" t="s">
        <v>224</v>
      </c>
      <c r="M7" s="4" t="s">
        <v>225</v>
      </c>
    </row>
    <row r="8" ht="15">
      <c r="B8" s="5"/>
    </row>
    <row r="9" ht="15">
      <c r="B9" s="1" t="s">
        <v>226</v>
      </c>
    </row>
    <row r="10" ht="15">
      <c r="B10" s="1" t="s">
        <v>227</v>
      </c>
    </row>
    <row r="11" spans="2:13" ht="15">
      <c r="B11" s="1" t="s">
        <v>228</v>
      </c>
      <c r="C11" s="5">
        <v>702566</v>
      </c>
      <c r="D11" s="5"/>
      <c r="E11" s="5">
        <v>286088</v>
      </c>
      <c r="F11" s="5"/>
      <c r="G11" s="5">
        <v>132821</v>
      </c>
      <c r="H11" s="5"/>
      <c r="I11" s="5">
        <v>780170</v>
      </c>
      <c r="J11" s="5"/>
      <c r="K11" s="5">
        <v>307761</v>
      </c>
      <c r="L11" s="5"/>
      <c r="M11" s="5">
        <v>139441</v>
      </c>
    </row>
    <row r="12" ht="13.5" customHeight="1"/>
    <row r="13" spans="2:13" ht="13.5" customHeight="1">
      <c r="B13" s="1" t="s">
        <v>229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3" ht="15">
      <c r="B14" s="1" t="s">
        <v>230</v>
      </c>
      <c r="C14" s="5">
        <v>57957</v>
      </c>
      <c r="D14" s="5"/>
      <c r="E14" s="5">
        <v>116643</v>
      </c>
      <c r="F14" s="5"/>
      <c r="G14" s="5">
        <v>8535</v>
      </c>
      <c r="H14" s="5"/>
      <c r="I14" s="5">
        <v>51746</v>
      </c>
      <c r="J14" s="5"/>
      <c r="K14" s="5">
        <v>141361</v>
      </c>
      <c r="L14" s="5"/>
      <c r="M14" s="5">
        <v>8939</v>
      </c>
    </row>
    <row r="15" spans="1:13" ht="13.5" customHeight="1">
      <c r="A15" s="1" t="s">
        <v>56</v>
      </c>
      <c r="B15" s="1" t="s">
        <v>231</v>
      </c>
      <c r="C15" s="7" t="s">
        <v>87</v>
      </c>
      <c r="D15" s="7" t="s">
        <v>83</v>
      </c>
      <c r="E15" s="5">
        <v>19640</v>
      </c>
      <c r="F15" s="7" t="s">
        <v>83</v>
      </c>
      <c r="G15" s="5">
        <v>2397</v>
      </c>
      <c r="H15" s="5"/>
      <c r="I15" s="7" t="s">
        <v>87</v>
      </c>
      <c r="J15" s="7" t="s">
        <v>83</v>
      </c>
      <c r="K15" s="5">
        <v>36155</v>
      </c>
      <c r="L15" s="7" t="s">
        <v>83</v>
      </c>
      <c r="M15" s="5">
        <v>2311</v>
      </c>
    </row>
    <row r="16" spans="1:13" ht="15">
      <c r="A16" s="1" t="s">
        <v>106</v>
      </c>
      <c r="B16" s="1" t="s">
        <v>232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ht="15">
      <c r="B17" s="1" t="s">
        <v>233</v>
      </c>
      <c r="C17" s="7" t="s">
        <v>87</v>
      </c>
      <c r="D17" s="5"/>
      <c r="E17" s="5">
        <v>12056</v>
      </c>
      <c r="F17" s="5"/>
      <c r="G17" s="7" t="s">
        <v>66</v>
      </c>
      <c r="H17" s="5"/>
      <c r="I17" s="7" t="s">
        <v>87</v>
      </c>
      <c r="J17" s="5"/>
      <c r="K17" s="5">
        <v>11592</v>
      </c>
      <c r="L17" s="5"/>
      <c r="M17" s="7" t="s">
        <v>66</v>
      </c>
    </row>
    <row r="18" spans="1:13" ht="13.5" customHeight="1">
      <c r="A18" s="1" t="s">
        <v>112</v>
      </c>
      <c r="B18" s="1" t="s">
        <v>234</v>
      </c>
      <c r="C18" s="5">
        <v>18506</v>
      </c>
      <c r="D18" s="7" t="s">
        <v>83</v>
      </c>
      <c r="E18" s="5">
        <v>84947</v>
      </c>
      <c r="F18" s="7" t="s">
        <v>83</v>
      </c>
      <c r="G18" s="5">
        <v>6138</v>
      </c>
      <c r="H18" s="5"/>
      <c r="I18" s="5">
        <v>16549</v>
      </c>
      <c r="J18" s="7" t="s">
        <v>83</v>
      </c>
      <c r="K18" s="5">
        <v>93614</v>
      </c>
      <c r="L18" s="5"/>
      <c r="M18" s="5">
        <v>6628</v>
      </c>
    </row>
    <row r="19" spans="3:13" ht="13.5" customHeigh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3.5" customHeight="1">
      <c r="B20" s="1" t="s">
        <v>235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ht="15">
      <c r="B21" s="1" t="s">
        <v>236</v>
      </c>
      <c r="C21" s="5">
        <v>644609</v>
      </c>
      <c r="D21" s="5"/>
      <c r="E21" s="5">
        <v>169445</v>
      </c>
      <c r="F21" s="5"/>
      <c r="G21" s="5">
        <v>124286</v>
      </c>
      <c r="H21" s="5"/>
      <c r="I21" s="5">
        <v>728424</v>
      </c>
      <c r="J21" s="7" t="s">
        <v>138</v>
      </c>
      <c r="K21" s="5">
        <v>166400</v>
      </c>
      <c r="L21" s="5"/>
      <c r="M21" s="5">
        <v>130502</v>
      </c>
    </row>
    <row r="22" spans="1:13" ht="15">
      <c r="A22" s="1" t="s">
        <v>134</v>
      </c>
      <c r="B22" s="1" t="s">
        <v>237</v>
      </c>
      <c r="C22" s="7" t="s">
        <v>71</v>
      </c>
      <c r="D22" s="5"/>
      <c r="E22" s="5">
        <v>26950</v>
      </c>
      <c r="F22" s="5"/>
      <c r="G22" s="7" t="s">
        <v>71</v>
      </c>
      <c r="H22" s="5"/>
      <c r="I22" s="7" t="s">
        <v>71</v>
      </c>
      <c r="J22" s="7" t="s">
        <v>138</v>
      </c>
      <c r="K22" s="5">
        <v>27886</v>
      </c>
      <c r="L22" s="5"/>
      <c r="M22" s="7" t="s">
        <v>71</v>
      </c>
    </row>
    <row r="23" spans="1:13" ht="15">
      <c r="A23" s="1" t="s">
        <v>153</v>
      </c>
      <c r="B23" s="1" t="s">
        <v>238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 ht="15">
      <c r="B24" s="1" t="s">
        <v>239</v>
      </c>
      <c r="C24" s="7" t="s">
        <v>71</v>
      </c>
      <c r="D24" s="5"/>
      <c r="E24" s="5">
        <v>9911</v>
      </c>
      <c r="G24" s="7" t="s">
        <v>71</v>
      </c>
      <c r="H24" s="5"/>
      <c r="I24" s="7" t="s">
        <v>71</v>
      </c>
      <c r="J24" s="5"/>
      <c r="K24" s="5">
        <v>3732</v>
      </c>
      <c r="L24" s="5"/>
      <c r="M24" s="7" t="s">
        <v>71</v>
      </c>
    </row>
    <row r="25" spans="1:13" ht="15">
      <c r="A25" s="1" t="s">
        <v>156</v>
      </c>
      <c r="B25" s="1" t="s">
        <v>240</v>
      </c>
      <c r="C25" s="5">
        <v>562428</v>
      </c>
      <c r="D25" s="7" t="s">
        <v>58</v>
      </c>
      <c r="E25" s="5">
        <v>96114</v>
      </c>
      <c r="F25" s="7" t="s">
        <v>83</v>
      </c>
      <c r="G25" s="5">
        <v>54230</v>
      </c>
      <c r="H25" s="7" t="s">
        <v>83</v>
      </c>
      <c r="I25" s="5">
        <v>630106</v>
      </c>
      <c r="J25" s="7" t="s">
        <v>58</v>
      </c>
      <c r="K25" s="5">
        <v>94240</v>
      </c>
      <c r="L25" s="7" t="s">
        <v>83</v>
      </c>
      <c r="M25" s="5">
        <v>53583</v>
      </c>
    </row>
    <row r="26" spans="1:13" ht="15">
      <c r="A26" s="1" t="s">
        <v>173</v>
      </c>
      <c r="B26" s="1" t="s">
        <v>241</v>
      </c>
      <c r="C26" s="5">
        <v>24156</v>
      </c>
      <c r="D26" s="7" t="s">
        <v>58</v>
      </c>
      <c r="E26" s="5">
        <v>28236</v>
      </c>
      <c r="F26" s="7" t="s">
        <v>83</v>
      </c>
      <c r="G26" s="5">
        <v>43437</v>
      </c>
      <c r="H26" s="5"/>
      <c r="I26" s="5">
        <v>27131</v>
      </c>
      <c r="J26" s="7" t="s">
        <v>83</v>
      </c>
      <c r="K26" s="5">
        <v>32759</v>
      </c>
      <c r="L26" s="7" t="s">
        <v>186</v>
      </c>
      <c r="M26" s="5">
        <v>52064</v>
      </c>
    </row>
    <row r="27" spans="1:13" ht="15">
      <c r="A27" s="1" t="s">
        <v>187</v>
      </c>
      <c r="B27" s="1" t="s">
        <v>242</v>
      </c>
      <c r="C27" s="5">
        <v>42840</v>
      </c>
      <c r="D27" s="7" t="s">
        <v>83</v>
      </c>
      <c r="E27" s="5">
        <v>8234</v>
      </c>
      <c r="F27" s="7" t="s">
        <v>83</v>
      </c>
      <c r="G27" s="5">
        <v>15548</v>
      </c>
      <c r="H27" s="5"/>
      <c r="I27" s="5">
        <v>44444</v>
      </c>
      <c r="J27" s="7" t="s">
        <v>186</v>
      </c>
      <c r="K27" s="5">
        <v>7783</v>
      </c>
      <c r="L27" s="7" t="s">
        <v>59</v>
      </c>
      <c r="M27" s="5">
        <v>14909</v>
      </c>
    </row>
    <row r="28" spans="3:13" ht="12.7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6" ht="15">
      <c r="B29" s="1" t="s">
        <v>243</v>
      </c>
      <c r="C29" s="5">
        <v>11130</v>
      </c>
      <c r="D29" s="5"/>
      <c r="E29" s="5">
        <v>29419</v>
      </c>
      <c r="F29" s="5"/>
      <c r="G29" s="5">
        <v>4808</v>
      </c>
      <c r="H29" s="7" t="s">
        <v>138</v>
      </c>
      <c r="I29" s="5">
        <v>10037</v>
      </c>
      <c r="J29" s="5"/>
      <c r="K29" s="5">
        <v>28448</v>
      </c>
      <c r="L29" s="7" t="s">
        <v>138</v>
      </c>
      <c r="M29" s="5">
        <v>6059</v>
      </c>
      <c r="N29" s="5"/>
      <c r="O29" s="5"/>
      <c r="P29" s="5"/>
    </row>
    <row r="30" spans="3:13" ht="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13" ht="13.5" customHeight="1">
      <c r="B31" s="1" t="s">
        <v>244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ht="15">
      <c r="B32" s="1" t="s">
        <v>245</v>
      </c>
      <c r="C32" s="7" t="s">
        <v>71</v>
      </c>
      <c r="D32" s="5"/>
      <c r="E32" s="5">
        <v>13475</v>
      </c>
      <c r="F32" s="5"/>
      <c r="G32" s="7" t="s">
        <v>71</v>
      </c>
      <c r="H32" s="5"/>
      <c r="I32" s="7" t="s">
        <v>71</v>
      </c>
      <c r="J32" s="7" t="s">
        <v>138</v>
      </c>
      <c r="K32" s="5">
        <v>12380</v>
      </c>
      <c r="L32" s="5"/>
      <c r="M32" s="7" t="s">
        <v>71</v>
      </c>
    </row>
    <row r="33" spans="1:13" ht="15">
      <c r="A33" s="1" t="s">
        <v>200</v>
      </c>
      <c r="B33" s="1" t="s">
        <v>246</v>
      </c>
      <c r="C33" s="7" t="s">
        <v>71</v>
      </c>
      <c r="D33" s="5"/>
      <c r="E33" s="7" t="s">
        <v>71</v>
      </c>
      <c r="F33" s="5"/>
      <c r="G33" s="7" t="s">
        <v>66</v>
      </c>
      <c r="H33" s="5"/>
      <c r="I33" s="7" t="s">
        <v>71</v>
      </c>
      <c r="J33" s="5"/>
      <c r="K33" s="7" t="s">
        <v>71</v>
      </c>
      <c r="L33" s="5"/>
      <c r="M33" s="7" t="s">
        <v>66</v>
      </c>
    </row>
    <row r="34" spans="1:13" ht="15">
      <c r="A34" s="1" t="s">
        <v>202</v>
      </c>
      <c r="B34" s="1" t="s">
        <v>247</v>
      </c>
      <c r="C34" s="7" t="s">
        <v>71</v>
      </c>
      <c r="D34" s="5"/>
      <c r="E34" s="7" t="s">
        <v>71</v>
      </c>
      <c r="F34" s="5"/>
      <c r="G34" s="7" t="s">
        <v>71</v>
      </c>
      <c r="H34" s="5"/>
      <c r="I34" s="7" t="s">
        <v>71</v>
      </c>
      <c r="J34" s="5"/>
      <c r="K34" s="7" t="s">
        <v>71</v>
      </c>
      <c r="L34" s="5"/>
      <c r="M34" s="7" t="s">
        <v>71</v>
      </c>
    </row>
    <row r="35" spans="3:13" ht="1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ht="13.5" customHeight="1">
      <c r="B36" s="1" t="s">
        <v>248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ht="15">
      <c r="B37" s="1" t="s">
        <v>249</v>
      </c>
      <c r="C37" s="7" t="s">
        <v>71</v>
      </c>
      <c r="D37" s="5"/>
      <c r="E37" s="5">
        <v>15944</v>
      </c>
      <c r="F37" s="5"/>
      <c r="G37" s="7" t="s">
        <v>71</v>
      </c>
      <c r="H37" s="5"/>
      <c r="I37" s="7" t="s">
        <v>71</v>
      </c>
      <c r="J37" s="7" t="s">
        <v>138</v>
      </c>
      <c r="K37" s="5">
        <v>16068</v>
      </c>
      <c r="L37" s="5"/>
      <c r="M37" s="7" t="s">
        <v>71</v>
      </c>
    </row>
    <row r="38" spans="1:13" ht="15">
      <c r="A38" s="1" t="s">
        <v>206</v>
      </c>
      <c r="B38" s="1" t="s">
        <v>250</v>
      </c>
      <c r="C38" s="7" t="s">
        <v>71</v>
      </c>
      <c r="D38" s="5"/>
      <c r="E38" s="7" t="s">
        <v>71</v>
      </c>
      <c r="F38" s="5"/>
      <c r="G38" s="7" t="s">
        <v>71</v>
      </c>
      <c r="H38" s="5"/>
      <c r="I38" s="7" t="s">
        <v>71</v>
      </c>
      <c r="J38" s="5"/>
      <c r="K38" s="7" t="s">
        <v>71</v>
      </c>
      <c r="L38" s="5"/>
      <c r="M38" s="7" t="s">
        <v>71</v>
      </c>
    </row>
    <row r="39" spans="1:13" ht="15">
      <c r="A39" s="1" t="s">
        <v>207</v>
      </c>
      <c r="B39" s="1" t="s">
        <v>251</v>
      </c>
      <c r="C39" s="7" t="s">
        <v>71</v>
      </c>
      <c r="D39" s="5"/>
      <c r="E39" s="7" t="s">
        <v>71</v>
      </c>
      <c r="F39" s="5"/>
      <c r="G39" s="7" t="s">
        <v>71</v>
      </c>
      <c r="H39" s="5"/>
      <c r="I39" s="7" t="s">
        <v>71</v>
      </c>
      <c r="J39" s="5"/>
      <c r="K39" s="7" t="s">
        <v>71</v>
      </c>
      <c r="L39" s="5"/>
      <c r="M39" s="7" t="s">
        <v>71</v>
      </c>
    </row>
    <row r="40" spans="3:13" ht="12.75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13.5" customHeight="1">
      <c r="B41" s="1" t="s">
        <v>252</v>
      </c>
      <c r="C41" s="5">
        <v>11280</v>
      </c>
      <c r="D41" s="5"/>
      <c r="E41" s="5">
        <v>7850</v>
      </c>
      <c r="F41" s="5"/>
      <c r="G41" s="5">
        <v>5830</v>
      </c>
      <c r="H41" s="5"/>
      <c r="I41" s="5">
        <v>13035</v>
      </c>
      <c r="J41" s="5"/>
      <c r="K41" s="5">
        <v>7657</v>
      </c>
      <c r="L41" s="7" t="s">
        <v>138</v>
      </c>
      <c r="M41" s="5">
        <v>7287</v>
      </c>
    </row>
    <row r="42" spans="2:13" ht="15">
      <c r="B42" s="1" t="s">
        <v>253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">
      <c r="B43" s="1" t="s">
        <v>254</v>
      </c>
      <c r="C43" s="5">
        <v>1531</v>
      </c>
      <c r="D43" s="7" t="s">
        <v>58</v>
      </c>
      <c r="E43" s="5">
        <v>3071</v>
      </c>
      <c r="F43" s="7" t="s">
        <v>58</v>
      </c>
      <c r="G43" s="5">
        <v>3794</v>
      </c>
      <c r="H43" s="7" t="s">
        <v>58</v>
      </c>
      <c r="I43" s="5">
        <v>1662</v>
      </c>
      <c r="J43" s="5"/>
      <c r="K43" s="7" t="s">
        <v>87</v>
      </c>
      <c r="L43" s="7" t="s">
        <v>58</v>
      </c>
      <c r="M43" s="5">
        <v>4459</v>
      </c>
    </row>
    <row r="44" spans="2:13" ht="15">
      <c r="B44" s="1" t="s">
        <v>255</v>
      </c>
      <c r="C44" s="5">
        <v>9749</v>
      </c>
      <c r="D44" s="7" t="s">
        <v>58</v>
      </c>
      <c r="E44" s="5">
        <v>4779</v>
      </c>
      <c r="F44" s="5"/>
      <c r="G44" s="5">
        <v>2036</v>
      </c>
      <c r="H44" s="7" t="s">
        <v>58</v>
      </c>
      <c r="I44" s="5">
        <v>11373</v>
      </c>
      <c r="J44" s="7" t="s">
        <v>58</v>
      </c>
      <c r="K44" s="5">
        <v>3955</v>
      </c>
      <c r="L44" s="7" t="s">
        <v>138</v>
      </c>
      <c r="M44" s="5">
        <v>2828</v>
      </c>
    </row>
    <row r="45" spans="1:13" ht="15">
      <c r="A45" s="8"/>
      <c r="B45" s="8"/>
      <c r="C45" s="5"/>
      <c r="D45" s="5"/>
      <c r="E45" s="5"/>
      <c r="F45" s="5"/>
      <c r="G45" s="5"/>
      <c r="H45" s="5"/>
      <c r="I45" s="7" t="s">
        <v>50</v>
      </c>
      <c r="J45" s="5"/>
      <c r="K45" s="5"/>
      <c r="L45" s="5"/>
      <c r="M45" s="5"/>
    </row>
    <row r="46" spans="1:6" ht="15">
      <c r="A46" s="1" t="s">
        <v>256</v>
      </c>
      <c r="F46" s="5"/>
    </row>
    <row r="47" spans="1:6" ht="15">
      <c r="A47" s="1" t="s">
        <v>257</v>
      </c>
      <c r="F47" s="5"/>
    </row>
    <row r="48" ht="15">
      <c r="F48" s="5"/>
    </row>
    <row r="49" spans="1:2" ht="15">
      <c r="A49" s="10" t="s">
        <v>258</v>
      </c>
      <c r="B49" s="8"/>
    </row>
    <row r="51" spans="1:13" ht="15">
      <c r="A51" s="1" t="s">
        <v>259</v>
      </c>
      <c r="F51" s="5"/>
      <c r="J51" s="5"/>
      <c r="K51" s="5"/>
      <c r="L51" s="5"/>
      <c r="M51" s="5"/>
    </row>
    <row r="52" spans="1:13" ht="15">
      <c r="A52" s="1" t="s">
        <v>260</v>
      </c>
      <c r="F52" s="5"/>
      <c r="J52" s="5"/>
      <c r="K52" s="5"/>
      <c r="L52" s="5"/>
      <c r="M52" s="5"/>
    </row>
    <row r="53" spans="1:13" ht="15">
      <c r="A53" s="8"/>
      <c r="B53" s="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8"/>
      <c r="B54" s="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8"/>
      <c r="B55" s="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8"/>
      <c r="B56" s="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8"/>
      <c r="B57" s="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3:13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3:13" ht="1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3:13" ht="1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3:13" ht="1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3:13" ht="1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3:13" ht="1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3:13" ht="1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3:13" ht="1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</sheetData>
  <mergeCells count="2">
    <mergeCell ref="C4:G4"/>
    <mergeCell ref="I4:M4"/>
  </mergeCells>
  <printOptions/>
  <pageMargins left="0.5" right="0.5" top="0.5" bottom="0.5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29.69921875" style="0" customWidth="1"/>
    <col min="2" max="2" width="11.69921875" style="0" customWidth="1"/>
    <col min="3" max="4" width="10.69921875" style="0" customWidth="1"/>
    <col min="5" max="5" width="11.69921875" style="11" customWidth="1"/>
    <col min="6" max="6" width="10.69921875" style="0" customWidth="1"/>
    <col min="7" max="7" width="11.69921875" style="0" customWidth="1"/>
    <col min="8" max="8" width="11.69921875" style="11" customWidth="1"/>
    <col min="9" max="9" width="13.69921875" style="0" customWidth="1"/>
    <col min="10" max="16384" width="9.69921875" style="0" customWidth="1"/>
  </cols>
  <sheetData>
    <row r="1" ht="13.5" customHeight="1">
      <c r="A1" s="1" t="s">
        <v>261</v>
      </c>
    </row>
    <row r="2" ht="13.5" customHeight="1">
      <c r="A2" s="1" t="s">
        <v>262</v>
      </c>
    </row>
    <row r="3" ht="13.5" customHeight="1"/>
    <row r="4" spans="2:8" ht="13.5" customHeight="1">
      <c r="B4" s="4" t="s">
        <v>22</v>
      </c>
      <c r="E4" s="12" t="s">
        <v>40</v>
      </c>
      <c r="H4" s="12" t="s">
        <v>40</v>
      </c>
    </row>
    <row r="5" spans="3:8" ht="13.5" customHeight="1">
      <c r="C5" s="15" t="s">
        <v>263</v>
      </c>
      <c r="D5" s="15"/>
      <c r="E5" s="12" t="s">
        <v>46</v>
      </c>
      <c r="F5" s="15" t="s">
        <v>264</v>
      </c>
      <c r="G5" s="15"/>
      <c r="H5" s="12" t="s">
        <v>48</v>
      </c>
    </row>
    <row r="6" spans="1:8" ht="13.5" customHeight="1">
      <c r="A6" s="3" t="s">
        <v>35</v>
      </c>
      <c r="C6" s="15" t="s">
        <v>265</v>
      </c>
      <c r="D6" s="15"/>
      <c r="E6" s="12" t="s">
        <v>266</v>
      </c>
      <c r="F6" s="15" t="s">
        <v>267</v>
      </c>
      <c r="G6" s="15"/>
      <c r="H6" s="12" t="s">
        <v>268</v>
      </c>
    </row>
    <row r="7" spans="2:8" ht="13.5" customHeight="1">
      <c r="B7" s="4" t="s">
        <v>269</v>
      </c>
      <c r="E7" s="12" t="s">
        <v>270</v>
      </c>
      <c r="H7" s="12" t="s">
        <v>271</v>
      </c>
    </row>
    <row r="8" spans="2:9" ht="13.5" customHeight="1">
      <c r="B8" s="4" t="s">
        <v>43</v>
      </c>
      <c r="D8" s="4" t="s">
        <v>54</v>
      </c>
      <c r="E8" s="12" t="s">
        <v>52</v>
      </c>
      <c r="H8" s="12" t="s">
        <v>272</v>
      </c>
      <c r="I8" s="12" t="s">
        <v>273</v>
      </c>
    </row>
    <row r="9" spans="2:9" ht="13.5" customHeight="1">
      <c r="B9" s="4" t="s">
        <v>274</v>
      </c>
      <c r="C9" s="4" t="s">
        <v>275</v>
      </c>
      <c r="D9" s="4" t="s">
        <v>276</v>
      </c>
      <c r="E9" s="12" t="s">
        <v>274</v>
      </c>
      <c r="F9" s="4" t="s">
        <v>275</v>
      </c>
      <c r="G9" s="4" t="s">
        <v>277</v>
      </c>
      <c r="H9" s="12" t="s">
        <v>274</v>
      </c>
      <c r="I9" s="12" t="s">
        <v>278</v>
      </c>
    </row>
    <row r="10" ht="13.5" customHeight="1"/>
    <row r="11" spans="1:9" ht="13.5" customHeight="1">
      <c r="A11" s="1" t="s">
        <v>279</v>
      </c>
      <c r="B11" s="5">
        <v>529266</v>
      </c>
      <c r="C11" s="5">
        <v>169998</v>
      </c>
      <c r="D11" s="5">
        <v>1082208</v>
      </c>
      <c r="E11" s="11">
        <v>32.1</v>
      </c>
      <c r="F11" s="5">
        <v>187967</v>
      </c>
      <c r="G11" s="5">
        <v>1221455</v>
      </c>
      <c r="H11" s="11">
        <v>35.5</v>
      </c>
      <c r="I11" s="5">
        <v>547235</v>
      </c>
    </row>
    <row r="12" ht="13.5" customHeight="1">
      <c r="A12" s="1" t="s">
        <v>22</v>
      </c>
    </row>
    <row r="13" spans="1:9" ht="13.5" customHeight="1">
      <c r="A13" s="1" t="s">
        <v>280</v>
      </c>
      <c r="B13" s="5">
        <v>40122</v>
      </c>
      <c r="C13" s="5">
        <v>24348</v>
      </c>
      <c r="D13" s="5">
        <v>174556</v>
      </c>
      <c r="E13" s="11">
        <v>60.7</v>
      </c>
      <c r="F13" s="5">
        <v>38944</v>
      </c>
      <c r="G13" s="5">
        <v>225151</v>
      </c>
      <c r="H13" s="11">
        <v>97.1</v>
      </c>
      <c r="I13" s="5">
        <v>54718</v>
      </c>
    </row>
    <row r="14" spans="1:9" ht="13.5" customHeight="1">
      <c r="A14" s="1" t="s">
        <v>281</v>
      </c>
      <c r="B14" s="5">
        <v>21353</v>
      </c>
      <c r="C14" s="5">
        <v>1131</v>
      </c>
      <c r="D14" s="5">
        <v>6066</v>
      </c>
      <c r="E14" s="11">
        <v>5.3</v>
      </c>
      <c r="F14" s="5">
        <v>1525</v>
      </c>
      <c r="G14" s="5">
        <v>1040</v>
      </c>
      <c r="H14" s="11">
        <v>7.1</v>
      </c>
      <c r="I14" s="5">
        <v>21747</v>
      </c>
    </row>
    <row r="15" spans="1:9" ht="13.5" customHeight="1">
      <c r="A15" s="1" t="s">
        <v>282</v>
      </c>
      <c r="B15" s="5">
        <v>12837</v>
      </c>
      <c r="C15" s="5">
        <v>6077</v>
      </c>
      <c r="D15" s="5">
        <v>65729</v>
      </c>
      <c r="E15" s="11">
        <v>47.3</v>
      </c>
      <c r="F15" s="5">
        <v>21054</v>
      </c>
      <c r="G15" s="5">
        <v>113935</v>
      </c>
      <c r="H15" s="11">
        <v>164</v>
      </c>
      <c r="I15" s="5">
        <v>27814</v>
      </c>
    </row>
    <row r="16" spans="1:9" ht="13.5" customHeight="1">
      <c r="A16" s="1" t="s">
        <v>283</v>
      </c>
      <c r="B16" s="5">
        <v>8723</v>
      </c>
      <c r="C16" s="5">
        <v>328</v>
      </c>
      <c r="D16" s="5">
        <v>1768</v>
      </c>
      <c r="E16" s="11">
        <v>3.8</v>
      </c>
      <c r="F16" s="5">
        <v>1506</v>
      </c>
      <c r="G16" s="5">
        <v>10738</v>
      </c>
      <c r="H16" s="11">
        <v>17.3</v>
      </c>
      <c r="I16" s="5">
        <v>9901</v>
      </c>
    </row>
    <row r="17" spans="1:9" ht="13.5" customHeight="1">
      <c r="A17" s="1" t="s">
        <v>284</v>
      </c>
      <c r="B17" s="5">
        <v>4115</v>
      </c>
      <c r="C17" s="5">
        <v>4097</v>
      </c>
      <c r="D17" s="5">
        <v>57111</v>
      </c>
      <c r="E17" s="11">
        <v>99.6</v>
      </c>
      <c r="F17" s="5">
        <v>19309</v>
      </c>
      <c r="G17" s="5">
        <v>100120</v>
      </c>
      <c r="H17" s="11">
        <v>469.3</v>
      </c>
      <c r="I17" s="5">
        <v>19327</v>
      </c>
    </row>
    <row r="18" spans="1:9" ht="13.5" customHeight="1">
      <c r="A18" s="1" t="s">
        <v>285</v>
      </c>
      <c r="B18" s="7" t="s">
        <v>66</v>
      </c>
      <c r="C18" s="5">
        <v>1652</v>
      </c>
      <c r="D18" s="5">
        <v>6850</v>
      </c>
      <c r="E18" s="12" t="s">
        <v>87</v>
      </c>
      <c r="F18" s="5">
        <v>239</v>
      </c>
      <c r="G18" s="5">
        <v>3077</v>
      </c>
      <c r="H18" s="12" t="s">
        <v>109</v>
      </c>
      <c r="I18" s="12" t="s">
        <v>87</v>
      </c>
    </row>
    <row r="19" spans="1:9" ht="13.5" customHeight="1">
      <c r="A19" s="1" t="s">
        <v>286</v>
      </c>
      <c r="B19" s="5">
        <v>5932</v>
      </c>
      <c r="C19" s="5">
        <v>17140</v>
      </c>
      <c r="D19" s="5">
        <v>102761</v>
      </c>
      <c r="E19" s="12" t="s">
        <v>87</v>
      </c>
      <c r="F19" s="5">
        <v>16365</v>
      </c>
      <c r="G19" s="5">
        <v>110176</v>
      </c>
      <c r="H19" s="11">
        <v>275.9</v>
      </c>
      <c r="I19" s="12" t="s">
        <v>87</v>
      </c>
    </row>
    <row r="20" spans="1:9" ht="13.5" customHeight="1">
      <c r="A20" s="1" t="s">
        <v>287</v>
      </c>
      <c r="B20" s="7" t="s">
        <v>71</v>
      </c>
      <c r="C20" s="5">
        <v>2254</v>
      </c>
      <c r="D20" s="5">
        <v>8591</v>
      </c>
      <c r="E20" s="7" t="s">
        <v>71</v>
      </c>
      <c r="F20" s="5">
        <v>1155</v>
      </c>
      <c r="G20" s="5">
        <v>10284</v>
      </c>
      <c r="H20" s="7" t="s">
        <v>71</v>
      </c>
      <c r="I20" s="7" t="s">
        <v>71</v>
      </c>
    </row>
    <row r="21" spans="1:9" ht="13.5" customHeight="1">
      <c r="A21" s="1" t="s">
        <v>288</v>
      </c>
      <c r="B21" s="7" t="s">
        <v>71</v>
      </c>
      <c r="C21" s="5">
        <v>9222</v>
      </c>
      <c r="D21" s="5">
        <v>78643</v>
      </c>
      <c r="E21" s="7" t="s">
        <v>71</v>
      </c>
      <c r="F21" s="5">
        <v>15169</v>
      </c>
      <c r="G21" s="5">
        <v>99305</v>
      </c>
      <c r="H21" s="7" t="s">
        <v>71</v>
      </c>
      <c r="I21" s="7" t="s">
        <v>71</v>
      </c>
    </row>
    <row r="22" spans="1:9" ht="13.5" customHeight="1">
      <c r="A22" s="1" t="s">
        <v>289</v>
      </c>
      <c r="B22" s="7" t="s">
        <v>71</v>
      </c>
      <c r="C22" s="5">
        <v>5664</v>
      </c>
      <c r="D22" s="5">
        <v>15527</v>
      </c>
      <c r="E22" s="7" t="s">
        <v>71</v>
      </c>
      <c r="F22" s="5">
        <v>41</v>
      </c>
      <c r="G22" s="5">
        <v>587</v>
      </c>
      <c r="H22" s="7" t="s">
        <v>71</v>
      </c>
      <c r="I22" s="7" t="s">
        <v>71</v>
      </c>
    </row>
    <row r="23" spans="1:9" ht="13.5" customHeight="1">
      <c r="A23" s="5"/>
      <c r="B23" s="5"/>
      <c r="C23" s="5"/>
      <c r="D23" s="5"/>
      <c r="F23" s="5"/>
      <c r="G23" s="5"/>
      <c r="I23" s="5"/>
    </row>
    <row r="24" spans="1:9" ht="13.5" customHeight="1">
      <c r="A24" s="1" t="s">
        <v>290</v>
      </c>
      <c r="B24" s="5">
        <v>30632</v>
      </c>
      <c r="C24" s="5">
        <v>41951</v>
      </c>
      <c r="D24" s="5">
        <v>389191</v>
      </c>
      <c r="E24" s="12" t="s">
        <v>87</v>
      </c>
      <c r="F24" s="5">
        <v>39413</v>
      </c>
      <c r="G24" s="5">
        <v>403704</v>
      </c>
      <c r="H24" s="11">
        <v>128.7</v>
      </c>
      <c r="I24" s="12" t="s">
        <v>87</v>
      </c>
    </row>
    <row r="25" spans="1:9" ht="13.5" customHeight="1">
      <c r="A25" s="1" t="s">
        <v>291</v>
      </c>
      <c r="B25" s="5">
        <v>8766</v>
      </c>
      <c r="C25" s="5">
        <v>34003</v>
      </c>
      <c r="D25" s="5">
        <v>292956</v>
      </c>
      <c r="E25" s="12" t="s">
        <v>87</v>
      </c>
      <c r="F25" s="5">
        <v>7615</v>
      </c>
      <c r="G25" s="5">
        <v>62607</v>
      </c>
      <c r="H25" s="11">
        <v>86.9</v>
      </c>
      <c r="I25" s="12" t="s">
        <v>87</v>
      </c>
    </row>
    <row r="26" spans="1:9" ht="13.5" customHeight="1">
      <c r="A26" s="1" t="s">
        <v>292</v>
      </c>
      <c r="B26" s="5">
        <v>21866</v>
      </c>
      <c r="C26" s="5">
        <v>7948</v>
      </c>
      <c r="D26" s="5">
        <v>96235</v>
      </c>
      <c r="E26" s="11">
        <v>36.3</v>
      </c>
      <c r="F26" s="5">
        <v>31798</v>
      </c>
      <c r="G26" s="5">
        <v>341097</v>
      </c>
      <c r="H26" s="11">
        <v>145.4</v>
      </c>
      <c r="I26" s="5">
        <v>45716</v>
      </c>
    </row>
    <row r="27" spans="1:9" ht="13.5" customHeight="1">
      <c r="A27" s="5"/>
      <c r="B27" s="5"/>
      <c r="C27" s="5"/>
      <c r="D27" s="5"/>
      <c r="F27" s="5"/>
      <c r="G27" s="5"/>
      <c r="I27" s="5"/>
    </row>
    <row r="28" spans="1:9" ht="13.5" customHeight="1">
      <c r="A28" s="1" t="s">
        <v>293</v>
      </c>
      <c r="B28" s="5">
        <v>49710</v>
      </c>
      <c r="C28" s="5">
        <v>7324</v>
      </c>
      <c r="D28" s="5">
        <v>56717</v>
      </c>
      <c r="E28" s="11">
        <v>14.7</v>
      </c>
      <c r="F28" s="5">
        <v>16018</v>
      </c>
      <c r="G28" s="5">
        <v>124114</v>
      </c>
      <c r="H28" s="11">
        <v>32.2</v>
      </c>
      <c r="I28" s="5">
        <v>58404</v>
      </c>
    </row>
    <row r="29" spans="1:9" ht="13.5" customHeight="1">
      <c r="A29" s="1" t="s">
        <v>294</v>
      </c>
      <c r="B29" s="7" t="s">
        <v>71</v>
      </c>
      <c r="C29" s="5">
        <v>1695</v>
      </c>
      <c r="D29" s="5">
        <v>12004</v>
      </c>
      <c r="E29" s="7" t="s">
        <v>71</v>
      </c>
      <c r="F29" s="5">
        <v>388</v>
      </c>
      <c r="G29" s="5">
        <v>2954</v>
      </c>
      <c r="H29" s="7" t="s">
        <v>71</v>
      </c>
      <c r="I29" s="7" t="s">
        <v>71</v>
      </c>
    </row>
    <row r="30" spans="1:9" ht="13.5" customHeight="1">
      <c r="A30" s="1" t="s">
        <v>295</v>
      </c>
      <c r="B30" s="7" t="s">
        <v>71</v>
      </c>
      <c r="C30" s="5">
        <v>32</v>
      </c>
      <c r="D30" s="5">
        <v>202</v>
      </c>
      <c r="E30" s="7" t="s">
        <v>71</v>
      </c>
      <c r="F30" s="5">
        <v>4</v>
      </c>
      <c r="G30" s="5">
        <v>172</v>
      </c>
      <c r="H30" s="7" t="s">
        <v>71</v>
      </c>
      <c r="I30" s="7" t="s">
        <v>71</v>
      </c>
    </row>
    <row r="31" spans="1:9" ht="13.5" customHeight="1">
      <c r="A31" s="1" t="s">
        <v>296</v>
      </c>
      <c r="B31" s="5">
        <v>46696</v>
      </c>
      <c r="C31" s="5">
        <v>5559</v>
      </c>
      <c r="D31" s="5">
        <v>44045</v>
      </c>
      <c r="E31" s="11">
        <v>11.9</v>
      </c>
      <c r="F31" s="5">
        <v>15575</v>
      </c>
      <c r="G31" s="5">
        <v>120433</v>
      </c>
      <c r="H31" s="11">
        <v>33.4</v>
      </c>
      <c r="I31" s="5">
        <v>56712</v>
      </c>
    </row>
    <row r="32" spans="1:9" ht="13.5" customHeight="1">
      <c r="A32" s="1" t="s">
        <v>297</v>
      </c>
      <c r="B32" s="7" t="s">
        <v>71</v>
      </c>
      <c r="C32" s="5">
        <v>38</v>
      </c>
      <c r="D32" s="5">
        <v>466</v>
      </c>
      <c r="E32" s="7" t="s">
        <v>71</v>
      </c>
      <c r="F32">
        <v>51</v>
      </c>
      <c r="G32">
        <v>555</v>
      </c>
      <c r="H32" s="7" t="s">
        <v>71</v>
      </c>
      <c r="I32" s="7" t="s">
        <v>71</v>
      </c>
    </row>
    <row r="33" spans="1:9" ht="13.5" customHeight="1">
      <c r="A33" s="5"/>
      <c r="B33" s="5"/>
      <c r="C33" s="5"/>
      <c r="D33" s="5"/>
      <c r="F33" s="5"/>
      <c r="G33" s="5"/>
      <c r="I33" s="5"/>
    </row>
    <row r="34" spans="1:9" ht="13.5" customHeight="1">
      <c r="A34" s="1" t="s">
        <v>298</v>
      </c>
      <c r="B34" s="5">
        <v>11807</v>
      </c>
      <c r="C34" s="5">
        <v>3267</v>
      </c>
      <c r="D34" s="5">
        <v>23692</v>
      </c>
      <c r="E34" s="11">
        <v>27.7</v>
      </c>
      <c r="F34" s="5">
        <v>1370</v>
      </c>
      <c r="G34" s="5">
        <v>12923</v>
      </c>
      <c r="H34" s="11">
        <v>11.6</v>
      </c>
      <c r="I34" s="5">
        <v>9910</v>
      </c>
    </row>
    <row r="35" spans="1:9" ht="13.5" customHeight="1">
      <c r="A35" s="5"/>
      <c r="B35" s="5"/>
      <c r="C35" s="5"/>
      <c r="D35" s="5"/>
      <c r="F35" s="5"/>
      <c r="G35" s="5"/>
      <c r="I35" s="5"/>
    </row>
    <row r="36" spans="1:9" ht="13.5" customHeight="1">
      <c r="A36" s="1" t="s">
        <v>299</v>
      </c>
      <c r="B36" s="5">
        <v>396994</v>
      </c>
      <c r="C36" s="5">
        <v>93108</v>
      </c>
      <c r="D36" s="5">
        <v>438052</v>
      </c>
      <c r="E36" s="11">
        <v>23.5</v>
      </c>
      <c r="F36" s="5">
        <v>92222</v>
      </c>
      <c r="G36" s="5">
        <v>455563</v>
      </c>
      <c r="H36" s="11">
        <v>23.2</v>
      </c>
      <c r="I36" s="5">
        <v>396108</v>
      </c>
    </row>
    <row r="37" spans="1:9" ht="13.5" customHeight="1">
      <c r="A37" s="1" t="s">
        <v>294</v>
      </c>
      <c r="B37" s="5">
        <v>258746</v>
      </c>
      <c r="C37" s="5">
        <v>66687</v>
      </c>
      <c r="D37" s="5">
        <v>287096</v>
      </c>
      <c r="E37" s="11">
        <v>25.8</v>
      </c>
      <c r="F37" s="5">
        <v>45074</v>
      </c>
      <c r="G37" s="5">
        <v>157648</v>
      </c>
      <c r="H37" s="11">
        <v>17.4</v>
      </c>
      <c r="I37" s="5">
        <v>237133</v>
      </c>
    </row>
    <row r="38" spans="1:9" ht="13.5" customHeight="1">
      <c r="A38" s="1" t="s">
        <v>300</v>
      </c>
      <c r="B38" s="7" t="s">
        <v>71</v>
      </c>
      <c r="C38" s="5">
        <v>21</v>
      </c>
      <c r="D38" s="5">
        <v>143</v>
      </c>
      <c r="E38" s="7" t="s">
        <v>71</v>
      </c>
      <c r="F38" s="5">
        <v>67</v>
      </c>
      <c r="G38" s="5">
        <v>2167</v>
      </c>
      <c r="H38" s="7" t="s">
        <v>71</v>
      </c>
      <c r="I38" s="7" t="s">
        <v>71</v>
      </c>
    </row>
    <row r="39" spans="1:9" ht="13.5" customHeight="1">
      <c r="A39" s="1" t="s">
        <v>301</v>
      </c>
      <c r="B39" s="5">
        <v>129897</v>
      </c>
      <c r="C39" s="5">
        <v>25857</v>
      </c>
      <c r="D39" s="5">
        <v>147185</v>
      </c>
      <c r="E39" s="11">
        <v>19.9</v>
      </c>
      <c r="F39" s="5">
        <v>46920</v>
      </c>
      <c r="G39" s="5">
        <v>293845</v>
      </c>
      <c r="H39" s="11">
        <v>36.1</v>
      </c>
      <c r="I39" s="5">
        <v>150960</v>
      </c>
    </row>
    <row r="40" spans="1:9" ht="13.5" customHeight="1">
      <c r="A40" s="1" t="s">
        <v>302</v>
      </c>
      <c r="B40" s="5">
        <v>32117</v>
      </c>
      <c r="C40" s="12" t="s">
        <v>109</v>
      </c>
      <c r="D40" s="12" t="s">
        <v>109</v>
      </c>
      <c r="E40" s="12" t="s">
        <v>109</v>
      </c>
      <c r="F40" s="5">
        <v>10435</v>
      </c>
      <c r="G40" s="5">
        <v>58108</v>
      </c>
      <c r="H40" s="11">
        <v>32.5</v>
      </c>
      <c r="I40" s="12" t="s">
        <v>109</v>
      </c>
    </row>
    <row r="41" spans="1:9" ht="13.5" customHeight="1">
      <c r="A41" s="1" t="s">
        <v>303</v>
      </c>
      <c r="B41" s="5">
        <v>97780</v>
      </c>
      <c r="C41" s="12" t="s">
        <v>109</v>
      </c>
      <c r="D41" s="12" t="s">
        <v>109</v>
      </c>
      <c r="E41" s="12" t="s">
        <v>109</v>
      </c>
      <c r="F41" s="5">
        <v>36485</v>
      </c>
      <c r="G41" s="5">
        <v>235737</v>
      </c>
      <c r="H41" s="11">
        <v>37.3</v>
      </c>
      <c r="I41" s="12" t="s">
        <v>109</v>
      </c>
    </row>
    <row r="42" spans="1:9" ht="13.5" customHeight="1">
      <c r="A42" s="1" t="s">
        <v>304</v>
      </c>
      <c r="B42" s="7" t="s">
        <v>71</v>
      </c>
      <c r="C42" s="5">
        <v>543</v>
      </c>
      <c r="D42" s="5">
        <v>3628</v>
      </c>
      <c r="E42" s="7" t="s">
        <v>71</v>
      </c>
      <c r="F42" s="5">
        <v>161</v>
      </c>
      <c r="G42" s="5">
        <v>1903</v>
      </c>
      <c r="H42" s="7" t="s">
        <v>71</v>
      </c>
      <c r="I42" s="7" t="s">
        <v>71</v>
      </c>
    </row>
    <row r="43" spans="1:9" ht="13.5" customHeight="1">
      <c r="A43" s="5"/>
      <c r="B43" s="5"/>
      <c r="C43" s="5"/>
      <c r="D43" s="5"/>
      <c r="F43" s="5"/>
      <c r="G43" s="5"/>
      <c r="I43" s="5"/>
    </row>
    <row r="44" spans="1:9" ht="13.5" customHeight="1">
      <c r="A44" s="1" t="s">
        <v>305</v>
      </c>
      <c r="B44" s="5"/>
      <c r="C44" s="5"/>
      <c r="D44" s="5"/>
      <c r="F44" s="5"/>
      <c r="G44" s="5"/>
      <c r="I44" s="5"/>
    </row>
    <row r="45" spans="1:9" ht="13.5" customHeight="1">
      <c r="A45" s="1" t="s">
        <v>306</v>
      </c>
      <c r="B45" s="5"/>
      <c r="C45" s="5"/>
      <c r="D45" s="5"/>
      <c r="F45" s="5"/>
      <c r="G45" s="5"/>
      <c r="I45" s="5"/>
    </row>
    <row r="46" spans="2:9" ht="13.5" customHeight="1">
      <c r="B46" s="5"/>
      <c r="C46" s="5"/>
      <c r="D46" s="5"/>
      <c r="F46" s="5"/>
      <c r="G46" s="5"/>
      <c r="I46" s="5"/>
    </row>
    <row r="47" spans="1:9" ht="13.5" customHeight="1">
      <c r="A47" s="1" t="s">
        <v>307</v>
      </c>
      <c r="B47" s="5"/>
      <c r="C47" s="5"/>
      <c r="D47" s="5"/>
      <c r="F47" s="5"/>
      <c r="G47" s="5"/>
      <c r="I47" s="5"/>
    </row>
    <row r="48" spans="1:9" ht="13.5" customHeight="1">
      <c r="A48" s="1" t="s">
        <v>308</v>
      </c>
      <c r="B48" s="5"/>
      <c r="C48" s="5"/>
      <c r="D48" s="5"/>
      <c r="F48" s="5"/>
      <c r="G48" s="5"/>
      <c r="I48" s="5"/>
    </row>
    <row r="49" spans="1:9" ht="13.5" customHeight="1">
      <c r="A49" s="1" t="s">
        <v>309</v>
      </c>
      <c r="B49" s="5"/>
      <c r="C49" s="5"/>
      <c r="D49" s="5"/>
      <c r="F49" s="5"/>
      <c r="G49" s="5"/>
      <c r="I49" s="5"/>
    </row>
    <row r="50" spans="1:9" ht="13.5" customHeight="1">
      <c r="A50" s="1" t="s">
        <v>310</v>
      </c>
      <c r="B50" s="5"/>
      <c r="C50" s="5"/>
      <c r="D50" s="5"/>
      <c r="F50" s="5"/>
      <c r="G50" s="5"/>
      <c r="I50" s="5"/>
    </row>
    <row r="51" spans="1:9" ht="13.5" customHeight="1">
      <c r="A51" s="1" t="s">
        <v>50</v>
      </c>
      <c r="B51" s="5"/>
      <c r="C51" s="5"/>
      <c r="D51" s="5"/>
      <c r="F51" s="5"/>
      <c r="G51" s="5"/>
      <c r="I51" s="5"/>
    </row>
    <row r="52" spans="1:9" ht="13.5" customHeight="1">
      <c r="A52" s="1" t="s">
        <v>50</v>
      </c>
      <c r="B52" s="5"/>
      <c r="C52" s="5"/>
      <c r="D52" s="5"/>
      <c r="F52" s="5"/>
      <c r="G52" s="5"/>
      <c r="I52" s="5"/>
    </row>
    <row r="53" spans="1:9" ht="13.5" customHeight="1">
      <c r="A53" s="5"/>
      <c r="B53" s="5"/>
      <c r="C53" s="5"/>
      <c r="D53" s="5"/>
      <c r="F53" s="5"/>
      <c r="G53" s="5"/>
      <c r="I53" s="5"/>
    </row>
    <row r="54" spans="1:9" ht="13.5" customHeight="1">
      <c r="A54" s="5"/>
      <c r="B54" s="5"/>
      <c r="C54" s="5"/>
      <c r="D54" s="5"/>
      <c r="F54" s="5"/>
      <c r="G54" s="5"/>
      <c r="I54" s="5"/>
    </row>
    <row r="55" spans="1:9" ht="13.5" customHeight="1">
      <c r="A55" s="5"/>
      <c r="B55" s="5"/>
      <c r="C55" s="5"/>
      <c r="D55" s="5"/>
      <c r="F55" s="5"/>
      <c r="G55" s="5"/>
      <c r="I55" s="5"/>
    </row>
    <row r="56" spans="1:9" ht="13.5" customHeight="1">
      <c r="A56" s="5"/>
      <c r="B56" s="5"/>
      <c r="C56" s="5"/>
      <c r="D56" s="5"/>
      <c r="F56" s="5"/>
      <c r="G56" s="5"/>
      <c r="I56" s="5"/>
    </row>
    <row r="57" spans="1:9" ht="13.5" customHeight="1">
      <c r="A57" s="5"/>
      <c r="B57" s="5"/>
      <c r="C57" s="5"/>
      <c r="D57" s="5"/>
      <c r="F57" s="5"/>
      <c r="G57" s="5"/>
      <c r="I57" s="5"/>
    </row>
    <row r="58" spans="1:9" ht="13.5" customHeight="1">
      <c r="A58" s="5"/>
      <c r="B58" s="5"/>
      <c r="C58" s="5"/>
      <c r="D58" s="5"/>
      <c r="F58" s="5"/>
      <c r="G58" s="5"/>
      <c r="I58" s="5"/>
    </row>
    <row r="59" spans="1:9" ht="13.5" customHeight="1">
      <c r="A59" s="5"/>
      <c r="B59" s="5"/>
      <c r="C59" s="5"/>
      <c r="D59" s="5"/>
      <c r="F59" s="5"/>
      <c r="G59" s="5"/>
      <c r="I59" s="5"/>
    </row>
    <row r="60" spans="1:9" ht="13.5" customHeight="1">
      <c r="A60" s="5"/>
      <c r="B60" s="5"/>
      <c r="C60" s="5"/>
      <c r="D60" s="5"/>
      <c r="F60" s="5"/>
      <c r="G60" s="5"/>
      <c r="I60" s="5"/>
    </row>
    <row r="61" spans="1:9" ht="13.5" customHeight="1">
      <c r="A61" s="5"/>
      <c r="B61" s="5"/>
      <c r="C61" s="5"/>
      <c r="D61" s="5"/>
      <c r="F61" s="5"/>
      <c r="G61" s="5"/>
      <c r="I61" s="5"/>
    </row>
    <row r="62" spans="1:9" ht="13.5" customHeight="1">
      <c r="A62" s="5"/>
      <c r="B62" s="5"/>
      <c r="C62" s="5"/>
      <c r="D62" s="5"/>
      <c r="F62" s="5"/>
      <c r="G62" s="5"/>
      <c r="I62" s="5"/>
    </row>
    <row r="63" spans="1:9" ht="13.5" customHeight="1">
      <c r="A63" s="5"/>
      <c r="B63" s="5"/>
      <c r="C63" s="5"/>
      <c r="D63" s="5"/>
      <c r="F63" s="5"/>
      <c r="G63" s="5"/>
      <c r="I63" s="5"/>
    </row>
    <row r="64" spans="1:9" ht="13.5" customHeight="1">
      <c r="A64" s="5"/>
      <c r="B64" s="5"/>
      <c r="C64" s="5"/>
      <c r="D64" s="5"/>
      <c r="F64" s="5"/>
      <c r="G64" s="5"/>
      <c r="I64" s="5"/>
    </row>
    <row r="65" spans="1:9" ht="13.5" customHeight="1">
      <c r="A65" s="5"/>
      <c r="B65" s="5"/>
      <c r="C65" s="5"/>
      <c r="D65" s="5"/>
      <c r="F65" s="5"/>
      <c r="G65" s="5"/>
      <c r="I65" s="5"/>
    </row>
    <row r="66" spans="1:9" ht="13.5" customHeight="1">
      <c r="A66" s="5"/>
      <c r="B66" s="5"/>
      <c r="C66" s="5"/>
      <c r="D66" s="5"/>
      <c r="F66" s="5"/>
      <c r="G66" s="5"/>
      <c r="I66" s="5"/>
    </row>
    <row r="67" spans="1:9" ht="13.5" customHeight="1">
      <c r="A67" s="5"/>
      <c r="B67" s="5"/>
      <c r="C67" s="5"/>
      <c r="D67" s="5"/>
      <c r="F67" s="5"/>
      <c r="G67" s="5"/>
      <c r="I67" s="5"/>
    </row>
    <row r="68" spans="1:9" ht="13.5" customHeight="1">
      <c r="A68" s="5"/>
      <c r="B68" s="5"/>
      <c r="C68" s="5"/>
      <c r="D68" s="5"/>
      <c r="F68" s="5"/>
      <c r="G68" s="5"/>
      <c r="I68" s="5"/>
    </row>
    <row r="69" spans="1:9" ht="13.5" customHeight="1">
      <c r="A69" s="5"/>
      <c r="B69" s="5"/>
      <c r="C69" s="5"/>
      <c r="D69" s="5"/>
      <c r="F69" s="5"/>
      <c r="G69" s="5"/>
      <c r="I69" s="5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</sheetData>
  <mergeCells count="4">
    <mergeCell ref="C5:D5"/>
    <mergeCell ref="C6:D6"/>
    <mergeCell ref="F5:G5"/>
    <mergeCell ref="F6:G6"/>
  </mergeCells>
  <printOptions/>
  <pageMargins left="0.5" right="0.5" top="0.5" bottom="0.5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29.69921875" style="0" customWidth="1"/>
    <col min="2" max="2" width="11.69921875" style="0" customWidth="1"/>
    <col min="3" max="4" width="10.69921875" style="0" customWidth="1"/>
    <col min="5" max="5" width="11.69921875" style="13" customWidth="1"/>
    <col min="6" max="6" width="11.69921875" style="0" customWidth="1"/>
    <col min="7" max="7" width="10.69921875" style="0" customWidth="1"/>
    <col min="8" max="8" width="11.69921875" style="0" customWidth="1"/>
    <col min="9" max="9" width="13.69921875" style="0" customWidth="1"/>
    <col min="10" max="16384" width="9.69921875" style="0" customWidth="1"/>
  </cols>
  <sheetData>
    <row r="1" spans="1:8" ht="15">
      <c r="A1" s="1" t="s">
        <v>311</v>
      </c>
      <c r="H1" s="11"/>
    </row>
    <row r="2" spans="1:8" ht="15">
      <c r="A2" s="1" t="s">
        <v>312</v>
      </c>
      <c r="H2" s="11"/>
    </row>
    <row r="3" ht="15">
      <c r="H3" s="11"/>
    </row>
    <row r="4" spans="2:8" ht="15">
      <c r="B4" s="4" t="s">
        <v>22</v>
      </c>
      <c r="E4" s="14" t="s">
        <v>40</v>
      </c>
      <c r="H4" s="12" t="s">
        <v>40</v>
      </c>
    </row>
    <row r="5" spans="3:8" ht="15">
      <c r="C5" s="15" t="s">
        <v>263</v>
      </c>
      <c r="D5" s="15"/>
      <c r="E5" s="14" t="s">
        <v>46</v>
      </c>
      <c r="F5" s="15" t="s">
        <v>264</v>
      </c>
      <c r="G5" s="15"/>
      <c r="H5" s="12" t="s">
        <v>48</v>
      </c>
    </row>
    <row r="6" spans="1:8" ht="15">
      <c r="A6" s="3" t="s">
        <v>35</v>
      </c>
      <c r="C6" s="15" t="s">
        <v>313</v>
      </c>
      <c r="D6" s="15"/>
      <c r="E6" s="14" t="s">
        <v>266</v>
      </c>
      <c r="F6" s="15" t="s">
        <v>267</v>
      </c>
      <c r="G6" s="15"/>
      <c r="H6" s="12" t="s">
        <v>268</v>
      </c>
    </row>
    <row r="7" spans="2:8" ht="15">
      <c r="B7" s="4" t="s">
        <v>269</v>
      </c>
      <c r="E7" s="14" t="s">
        <v>270</v>
      </c>
      <c r="H7" s="12" t="s">
        <v>271</v>
      </c>
    </row>
    <row r="8" spans="2:9" ht="15">
      <c r="B8" s="4" t="s">
        <v>43</v>
      </c>
      <c r="D8" s="4" t="s">
        <v>54</v>
      </c>
      <c r="E8" s="14" t="s">
        <v>52</v>
      </c>
      <c r="H8" s="12" t="s">
        <v>272</v>
      </c>
      <c r="I8" s="12" t="s">
        <v>273</v>
      </c>
    </row>
    <row r="9" spans="2:9" ht="15">
      <c r="B9" s="4" t="s">
        <v>274</v>
      </c>
      <c r="C9" s="4" t="s">
        <v>275</v>
      </c>
      <c r="D9" s="4" t="s">
        <v>276</v>
      </c>
      <c r="E9" s="14" t="s">
        <v>274</v>
      </c>
      <c r="F9" s="4" t="s">
        <v>275</v>
      </c>
      <c r="G9" s="4" t="s">
        <v>277</v>
      </c>
      <c r="H9" s="12" t="s">
        <v>274</v>
      </c>
      <c r="I9" s="12" t="s">
        <v>278</v>
      </c>
    </row>
    <row r="10" ht="15">
      <c r="H10" s="11"/>
    </row>
    <row r="11" spans="1:9" ht="15">
      <c r="A11" s="1" t="s">
        <v>279</v>
      </c>
      <c r="B11" s="5">
        <v>576931</v>
      </c>
      <c r="C11" s="5">
        <v>133455</v>
      </c>
      <c r="D11" s="5">
        <v>917756</v>
      </c>
      <c r="E11" s="13">
        <v>23.1</v>
      </c>
      <c r="F11" s="5">
        <v>156972</v>
      </c>
      <c r="G11" s="5">
        <v>1148391</v>
      </c>
      <c r="H11" s="11">
        <v>27.2</v>
      </c>
      <c r="I11" s="5">
        <v>600448</v>
      </c>
    </row>
    <row r="12" ht="15">
      <c r="A12" s="1" t="s">
        <v>22</v>
      </c>
    </row>
    <row r="13" spans="1:9" ht="15">
      <c r="A13" s="1" t="s">
        <v>280</v>
      </c>
      <c r="B13" s="5">
        <v>52508</v>
      </c>
      <c r="C13" s="5">
        <v>30115</v>
      </c>
      <c r="D13" s="5">
        <v>222661</v>
      </c>
      <c r="E13" s="13">
        <v>57.4</v>
      </c>
      <c r="F13" s="5">
        <v>43384</v>
      </c>
      <c r="G13" s="5">
        <v>248595</v>
      </c>
      <c r="H13" s="11">
        <v>82.6</v>
      </c>
      <c r="I13" s="5">
        <v>65777</v>
      </c>
    </row>
    <row r="14" spans="1:9" ht="15">
      <c r="A14" s="1" t="s">
        <v>281</v>
      </c>
      <c r="B14" s="7" t="s">
        <v>314</v>
      </c>
      <c r="C14" s="5">
        <v>1910</v>
      </c>
      <c r="D14" s="5">
        <v>14467</v>
      </c>
      <c r="E14" s="13">
        <v>7.5</v>
      </c>
      <c r="F14" s="5">
        <v>2740</v>
      </c>
      <c r="G14" s="5">
        <v>18505</v>
      </c>
      <c r="H14" s="11">
        <v>10.7</v>
      </c>
      <c r="I14" s="5">
        <v>26376</v>
      </c>
    </row>
    <row r="15" spans="1:9" ht="15">
      <c r="A15" s="1" t="s">
        <v>282</v>
      </c>
      <c r="B15" s="5">
        <v>21469</v>
      </c>
      <c r="C15" s="5">
        <v>7878</v>
      </c>
      <c r="D15" s="5">
        <v>78177</v>
      </c>
      <c r="E15" s="13">
        <v>36.7</v>
      </c>
      <c r="F15" s="5">
        <v>18124</v>
      </c>
      <c r="G15" s="5">
        <v>95886</v>
      </c>
      <c r="H15" s="11">
        <v>84.4</v>
      </c>
      <c r="I15" s="5">
        <v>31715</v>
      </c>
    </row>
    <row r="16" spans="1:9" ht="15">
      <c r="A16" s="1" t="s">
        <v>283</v>
      </c>
      <c r="B16" s="5">
        <v>14595</v>
      </c>
      <c r="C16" s="5">
        <v>88</v>
      </c>
      <c r="D16" s="5">
        <v>611</v>
      </c>
      <c r="E16" s="13">
        <v>0.6</v>
      </c>
      <c r="F16" s="5">
        <v>833</v>
      </c>
      <c r="G16" s="5">
        <v>5951</v>
      </c>
      <c r="H16" s="11">
        <v>5.7</v>
      </c>
      <c r="I16" s="5">
        <v>15340</v>
      </c>
    </row>
    <row r="17" spans="1:9" ht="15">
      <c r="A17" s="1" t="s">
        <v>284</v>
      </c>
      <c r="B17" s="5">
        <v>6874</v>
      </c>
      <c r="C17" s="5">
        <v>5064</v>
      </c>
      <c r="D17" s="5">
        <v>66608</v>
      </c>
      <c r="E17" s="13">
        <v>73.7</v>
      </c>
      <c r="F17" s="5">
        <v>16839</v>
      </c>
      <c r="G17" s="5">
        <v>83467</v>
      </c>
      <c r="H17" s="11">
        <v>245</v>
      </c>
      <c r="I17" s="5">
        <v>18649</v>
      </c>
    </row>
    <row r="18" spans="1:9" ht="15">
      <c r="A18" s="1" t="s">
        <v>285</v>
      </c>
      <c r="B18" s="7" t="s">
        <v>66</v>
      </c>
      <c r="C18" s="5">
        <v>2726</v>
      </c>
      <c r="D18" s="5">
        <v>10958</v>
      </c>
      <c r="E18" s="14" t="s">
        <v>87</v>
      </c>
      <c r="F18" s="5">
        <v>452</v>
      </c>
      <c r="G18" s="5">
        <v>6468</v>
      </c>
      <c r="H18" s="4" t="s">
        <v>109</v>
      </c>
      <c r="I18" s="14" t="s">
        <v>87</v>
      </c>
    </row>
    <row r="19" spans="1:9" ht="15">
      <c r="A19" s="1" t="s">
        <v>286</v>
      </c>
      <c r="B19" s="5">
        <v>5493</v>
      </c>
      <c r="C19" s="5">
        <v>20327</v>
      </c>
      <c r="D19" s="5">
        <v>130017</v>
      </c>
      <c r="E19" s="14" t="s">
        <v>87</v>
      </c>
      <c r="F19" s="5">
        <v>22520</v>
      </c>
      <c r="G19" s="5">
        <v>134204</v>
      </c>
      <c r="H19" s="11">
        <v>410</v>
      </c>
      <c r="I19" s="14" t="s">
        <v>87</v>
      </c>
    </row>
    <row r="20" spans="1:9" ht="15">
      <c r="A20" s="1" t="s">
        <v>287</v>
      </c>
      <c r="B20" s="7" t="s">
        <v>71</v>
      </c>
      <c r="C20" s="5">
        <v>1093</v>
      </c>
      <c r="D20" s="5">
        <v>3663</v>
      </c>
      <c r="E20" s="7" t="s">
        <v>71</v>
      </c>
      <c r="F20" s="5">
        <v>311</v>
      </c>
      <c r="G20" s="5">
        <v>3092</v>
      </c>
      <c r="H20" s="7" t="s">
        <v>71</v>
      </c>
      <c r="I20" s="7" t="s">
        <v>71</v>
      </c>
    </row>
    <row r="21" spans="1:9" ht="15">
      <c r="A21" s="1" t="s">
        <v>288</v>
      </c>
      <c r="B21" s="7" t="s">
        <v>71</v>
      </c>
      <c r="C21" s="5">
        <v>12803</v>
      </c>
      <c r="D21" s="5">
        <v>110061</v>
      </c>
      <c r="E21" s="7" t="s">
        <v>71</v>
      </c>
      <c r="F21" s="5">
        <v>22143</v>
      </c>
      <c r="G21" s="5">
        <v>129888</v>
      </c>
      <c r="H21" s="7" t="s">
        <v>71</v>
      </c>
      <c r="I21" s="7" t="s">
        <v>71</v>
      </c>
    </row>
    <row r="22" spans="1:9" ht="15">
      <c r="A22" s="1" t="s">
        <v>289</v>
      </c>
      <c r="B22" s="7" t="s">
        <v>71</v>
      </c>
      <c r="C22" s="5">
        <v>6431</v>
      </c>
      <c r="D22" s="5">
        <v>16293</v>
      </c>
      <c r="E22" s="7" t="s">
        <v>71</v>
      </c>
      <c r="F22" s="5">
        <v>66</v>
      </c>
      <c r="G22" s="5">
        <v>1224</v>
      </c>
      <c r="H22" s="7" t="s">
        <v>71</v>
      </c>
      <c r="I22" s="7" t="s">
        <v>71</v>
      </c>
    </row>
    <row r="23" spans="1:9" ht="15">
      <c r="A23" s="5"/>
      <c r="B23" s="5"/>
      <c r="C23" s="5"/>
      <c r="D23" s="5"/>
      <c r="F23" s="5"/>
      <c r="G23" s="5"/>
      <c r="H23" s="5"/>
      <c r="I23" s="5"/>
    </row>
    <row r="24" spans="1:9" ht="15">
      <c r="A24" s="1" t="s">
        <v>290</v>
      </c>
      <c r="B24" s="5">
        <v>25252</v>
      </c>
      <c r="C24" s="5">
        <v>17405</v>
      </c>
      <c r="D24" s="5">
        <v>186256</v>
      </c>
      <c r="E24" s="14" t="s">
        <v>87</v>
      </c>
      <c r="F24" s="5">
        <v>20841</v>
      </c>
      <c r="G24" s="5">
        <v>317358</v>
      </c>
      <c r="H24" s="11">
        <v>82.5</v>
      </c>
      <c r="I24" s="14" t="s">
        <v>87</v>
      </c>
    </row>
    <row r="25" spans="1:9" ht="15">
      <c r="A25" s="1" t="s">
        <v>291</v>
      </c>
      <c r="B25" s="5">
        <v>8105</v>
      </c>
      <c r="C25" s="5">
        <v>11936</v>
      </c>
      <c r="D25" s="5">
        <v>103709</v>
      </c>
      <c r="E25" s="14" t="s">
        <v>87</v>
      </c>
      <c r="F25" s="5">
        <v>823</v>
      </c>
      <c r="G25" s="5">
        <v>11603</v>
      </c>
      <c r="H25" s="11">
        <v>10.2</v>
      </c>
      <c r="I25" s="14" t="s">
        <v>87</v>
      </c>
    </row>
    <row r="26" spans="1:9" ht="15">
      <c r="A26" s="1" t="s">
        <v>292</v>
      </c>
      <c r="B26" s="5">
        <v>17147</v>
      </c>
      <c r="C26" s="5">
        <v>5469</v>
      </c>
      <c r="D26" s="5">
        <v>82547</v>
      </c>
      <c r="E26" s="13">
        <v>31.9</v>
      </c>
      <c r="F26" s="5">
        <v>20018</v>
      </c>
      <c r="G26" s="5">
        <v>305755</v>
      </c>
      <c r="H26" s="11">
        <v>116.7</v>
      </c>
      <c r="I26" s="5">
        <v>31696</v>
      </c>
    </row>
    <row r="27" spans="1:9" ht="15">
      <c r="A27" s="5"/>
      <c r="B27" s="5"/>
      <c r="C27" s="5"/>
      <c r="D27" s="5"/>
      <c r="F27" s="5"/>
      <c r="G27" s="5"/>
      <c r="H27" s="5"/>
      <c r="I27" s="5"/>
    </row>
    <row r="28" spans="1:9" ht="15">
      <c r="A28" s="1" t="s">
        <v>293</v>
      </c>
      <c r="B28" s="5">
        <v>52976</v>
      </c>
      <c r="C28" s="5">
        <v>12191</v>
      </c>
      <c r="D28" s="5">
        <v>99966</v>
      </c>
      <c r="E28" s="13">
        <v>23</v>
      </c>
      <c r="F28" s="5">
        <v>15032</v>
      </c>
      <c r="G28" s="5">
        <v>126763</v>
      </c>
      <c r="H28" s="11">
        <v>28.4</v>
      </c>
      <c r="I28" s="5">
        <v>55817</v>
      </c>
    </row>
    <row r="29" spans="1:9" ht="15">
      <c r="A29" s="1" t="s">
        <v>294</v>
      </c>
      <c r="B29" s="7" t="s">
        <v>71</v>
      </c>
      <c r="C29" s="5">
        <v>4327</v>
      </c>
      <c r="D29" s="5">
        <v>32483</v>
      </c>
      <c r="E29" s="7" t="s">
        <v>71</v>
      </c>
      <c r="F29" s="5">
        <v>415</v>
      </c>
      <c r="G29" s="5">
        <v>3085</v>
      </c>
      <c r="H29" s="7" t="s">
        <v>71</v>
      </c>
      <c r="I29" s="7" t="s">
        <v>71</v>
      </c>
    </row>
    <row r="30" spans="1:9" ht="15">
      <c r="A30" s="1" t="s">
        <v>295</v>
      </c>
      <c r="B30" s="7" t="s">
        <v>71</v>
      </c>
      <c r="C30" s="5">
        <v>99</v>
      </c>
      <c r="D30" s="5">
        <v>729</v>
      </c>
      <c r="E30" s="7" t="s">
        <v>71</v>
      </c>
      <c r="F30" s="5">
        <v>4</v>
      </c>
      <c r="G30" s="5">
        <v>124</v>
      </c>
      <c r="H30" s="7" t="s">
        <v>71</v>
      </c>
      <c r="I30" s="7" t="s">
        <v>71</v>
      </c>
    </row>
    <row r="31" spans="1:9" ht="15">
      <c r="A31" s="1" t="s">
        <v>296</v>
      </c>
      <c r="B31" s="5">
        <v>49998</v>
      </c>
      <c r="C31" s="5">
        <v>7192</v>
      </c>
      <c r="D31" s="5">
        <v>61938</v>
      </c>
      <c r="E31" s="13">
        <v>14.4</v>
      </c>
      <c r="F31" s="5">
        <v>14583</v>
      </c>
      <c r="G31" s="5">
        <v>123035</v>
      </c>
      <c r="H31" s="11">
        <v>29.2</v>
      </c>
      <c r="I31" s="5">
        <v>57389</v>
      </c>
    </row>
    <row r="32" spans="1:9" ht="15">
      <c r="A32" s="1" t="s">
        <v>297</v>
      </c>
      <c r="B32" s="7" t="s">
        <v>71</v>
      </c>
      <c r="C32" s="5">
        <v>573</v>
      </c>
      <c r="D32" s="5">
        <v>4816</v>
      </c>
      <c r="E32" s="7" t="s">
        <v>71</v>
      </c>
      <c r="F32">
        <v>30</v>
      </c>
      <c r="G32">
        <v>519</v>
      </c>
      <c r="H32" s="7" t="s">
        <v>71</v>
      </c>
      <c r="I32" s="7" t="s">
        <v>71</v>
      </c>
    </row>
    <row r="33" spans="1:9" ht="15">
      <c r="A33" s="5"/>
      <c r="B33" s="5"/>
      <c r="C33" s="5"/>
      <c r="D33" s="5"/>
      <c r="F33" s="5"/>
      <c r="G33" s="5"/>
      <c r="H33" s="5"/>
      <c r="I33" s="5"/>
    </row>
    <row r="34" spans="1:9" ht="15">
      <c r="A34" s="1" t="s">
        <v>298</v>
      </c>
      <c r="B34" s="5">
        <v>12100</v>
      </c>
      <c r="C34" s="5">
        <v>2984</v>
      </c>
      <c r="D34" s="5">
        <v>23947</v>
      </c>
      <c r="E34" s="13">
        <v>24.7</v>
      </c>
      <c r="F34" s="5">
        <v>1319</v>
      </c>
      <c r="G34" s="5">
        <v>12068</v>
      </c>
      <c r="H34" s="11">
        <v>10.9</v>
      </c>
      <c r="I34" s="5">
        <v>10435</v>
      </c>
    </row>
    <row r="35" spans="1:9" ht="15">
      <c r="A35" s="5"/>
      <c r="B35" s="5"/>
      <c r="C35" s="5"/>
      <c r="D35" s="5"/>
      <c r="F35" s="5"/>
      <c r="G35" s="5"/>
      <c r="H35" s="5"/>
      <c r="I35" s="5"/>
    </row>
    <row r="36" spans="1:9" ht="15">
      <c r="A36" s="1" t="s">
        <v>299</v>
      </c>
      <c r="B36" s="5">
        <v>434097</v>
      </c>
      <c r="C36" s="5">
        <v>70760</v>
      </c>
      <c r="D36" s="5">
        <v>384926</v>
      </c>
      <c r="E36" s="13">
        <v>16.3</v>
      </c>
      <c r="F36" s="5">
        <v>76396</v>
      </c>
      <c r="G36" s="5">
        <v>443607</v>
      </c>
      <c r="H36" s="11">
        <v>17.6</v>
      </c>
      <c r="I36" s="5">
        <v>439733</v>
      </c>
    </row>
    <row r="37" spans="1:9" ht="15">
      <c r="A37" s="1" t="s">
        <v>294</v>
      </c>
      <c r="B37" s="5">
        <v>283163</v>
      </c>
      <c r="C37" s="5">
        <v>40276</v>
      </c>
      <c r="D37" s="5">
        <v>185913</v>
      </c>
      <c r="E37" s="13">
        <v>14.2</v>
      </c>
      <c r="F37" s="5">
        <v>47620</v>
      </c>
      <c r="G37" s="5">
        <v>206070</v>
      </c>
      <c r="H37" s="11">
        <v>16.8</v>
      </c>
      <c r="I37" s="5">
        <v>290507</v>
      </c>
    </row>
    <row r="38" spans="1:9" ht="15">
      <c r="A38" s="1" t="s">
        <v>300</v>
      </c>
      <c r="B38" s="7" t="s">
        <v>71</v>
      </c>
      <c r="C38" s="5">
        <v>72</v>
      </c>
      <c r="D38" s="5">
        <v>490</v>
      </c>
      <c r="E38" s="7" t="s">
        <v>71</v>
      </c>
      <c r="F38" s="5">
        <v>75</v>
      </c>
      <c r="G38" s="5">
        <v>2655</v>
      </c>
      <c r="H38" s="7" t="s">
        <v>71</v>
      </c>
      <c r="I38" s="7" t="s">
        <v>71</v>
      </c>
    </row>
    <row r="39" spans="1:9" ht="15">
      <c r="A39" s="1" t="s">
        <v>301</v>
      </c>
      <c r="B39" s="5">
        <v>140916</v>
      </c>
      <c r="C39" s="5">
        <v>27569</v>
      </c>
      <c r="D39" s="5">
        <v>177374</v>
      </c>
      <c r="E39" s="13">
        <v>19.6</v>
      </c>
      <c r="F39" s="5">
        <v>28520</v>
      </c>
      <c r="G39" s="5">
        <v>232379</v>
      </c>
      <c r="H39" s="11">
        <v>20.2</v>
      </c>
      <c r="I39" s="5">
        <v>141867</v>
      </c>
    </row>
    <row r="40" spans="1:9" ht="15">
      <c r="A40" s="1" t="s">
        <v>302</v>
      </c>
      <c r="B40" s="5">
        <v>32476</v>
      </c>
      <c r="C40" s="4" t="s">
        <v>109</v>
      </c>
      <c r="D40" s="4" t="s">
        <v>109</v>
      </c>
      <c r="E40" s="4" t="s">
        <v>109</v>
      </c>
      <c r="F40" s="5">
        <v>8927</v>
      </c>
      <c r="G40" s="5">
        <v>80910</v>
      </c>
      <c r="H40" s="11">
        <v>27.5</v>
      </c>
      <c r="I40" s="4" t="s">
        <v>109</v>
      </c>
    </row>
    <row r="41" spans="1:9" ht="15">
      <c r="A41" s="1" t="s">
        <v>303</v>
      </c>
      <c r="B41" s="5">
        <v>108439</v>
      </c>
      <c r="C41" s="4" t="s">
        <v>109</v>
      </c>
      <c r="D41" s="4" t="s">
        <v>109</v>
      </c>
      <c r="E41" s="4" t="s">
        <v>109</v>
      </c>
      <c r="F41" s="5">
        <v>19593</v>
      </c>
      <c r="G41" s="5">
        <v>151469</v>
      </c>
      <c r="H41" s="11">
        <v>18.1</v>
      </c>
      <c r="I41" s="4" t="s">
        <v>109</v>
      </c>
    </row>
    <row r="42" spans="1:9" ht="15">
      <c r="A42" s="1" t="s">
        <v>304</v>
      </c>
      <c r="B42" s="7" t="s">
        <v>71</v>
      </c>
      <c r="C42" s="5">
        <v>2843</v>
      </c>
      <c r="D42" s="5">
        <v>21149</v>
      </c>
      <c r="E42" s="7" t="s">
        <v>71</v>
      </c>
      <c r="F42" s="5">
        <v>181</v>
      </c>
      <c r="G42" s="5">
        <v>2503</v>
      </c>
      <c r="H42" s="7" t="s">
        <v>71</v>
      </c>
      <c r="I42" s="7" t="s">
        <v>71</v>
      </c>
    </row>
    <row r="43" spans="1:9" ht="15">
      <c r="A43" s="5"/>
      <c r="B43" s="5"/>
      <c r="C43" s="5"/>
      <c r="D43" s="5"/>
      <c r="F43" s="5"/>
      <c r="G43" s="5"/>
      <c r="H43" s="11"/>
      <c r="I43" s="5"/>
    </row>
    <row r="44" spans="1:9" ht="15">
      <c r="A44" s="1" t="s">
        <v>315</v>
      </c>
      <c r="B44" s="5"/>
      <c r="C44" s="5"/>
      <c r="D44" s="5"/>
      <c r="F44" s="5"/>
      <c r="G44" s="5"/>
      <c r="H44" s="11"/>
      <c r="I44" s="5"/>
    </row>
    <row r="45" spans="1:9" ht="15">
      <c r="A45" s="1" t="s">
        <v>316</v>
      </c>
      <c r="B45" s="5"/>
      <c r="C45" s="5"/>
      <c r="D45" s="5"/>
      <c r="F45" s="5"/>
      <c r="G45" s="5"/>
      <c r="H45" s="11"/>
      <c r="I45" s="5"/>
    </row>
    <row r="46" spans="2:9" ht="15">
      <c r="B46" s="5"/>
      <c r="C46" s="5"/>
      <c r="D46" s="5"/>
      <c r="F46" s="5"/>
      <c r="G46" s="5"/>
      <c r="H46" s="11"/>
      <c r="I46" s="5"/>
    </row>
    <row r="47" spans="1:8" ht="15">
      <c r="A47" s="1" t="s">
        <v>307</v>
      </c>
      <c r="B47" s="5"/>
      <c r="C47" s="5"/>
      <c r="D47" s="11"/>
      <c r="F47" s="5"/>
      <c r="G47" s="11"/>
      <c r="H47" s="5"/>
    </row>
    <row r="48" spans="1:8" ht="15">
      <c r="A48" s="1" t="s">
        <v>308</v>
      </c>
      <c r="B48" s="5"/>
      <c r="C48" s="5"/>
      <c r="D48" s="11"/>
      <c r="F48" s="5"/>
      <c r="G48" s="11"/>
      <c r="H48" s="5"/>
    </row>
    <row r="49" spans="1:9" ht="15">
      <c r="A49" s="1" t="s">
        <v>317</v>
      </c>
      <c r="B49" s="5"/>
      <c r="C49" s="5"/>
      <c r="D49" s="5"/>
      <c r="F49" s="5"/>
      <c r="G49" s="5"/>
      <c r="H49" s="11"/>
      <c r="I49" s="5"/>
    </row>
    <row r="50" spans="1:9" ht="15">
      <c r="A50" s="1" t="s">
        <v>318</v>
      </c>
      <c r="B50" s="5"/>
      <c r="C50" s="5"/>
      <c r="D50" s="5"/>
      <c r="F50" s="5"/>
      <c r="G50" s="5"/>
      <c r="H50" s="11"/>
      <c r="I50" s="5"/>
    </row>
  </sheetData>
  <mergeCells count="4">
    <mergeCell ref="C5:D5"/>
    <mergeCell ref="C6:D6"/>
    <mergeCell ref="F5:G5"/>
    <mergeCell ref="F6:G6"/>
  </mergeCells>
  <printOptions/>
  <pageMargins left="0.5" right="0.5" top="0.5" bottom="0.5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9"/>
  <sheetViews>
    <sheetView showOutlineSymbols="0" zoomScale="87" zoomScaleNormal="87" workbookViewId="0" topLeftCell="A1">
      <selection activeCell="A2" sqref="A2"/>
    </sheetView>
  </sheetViews>
  <sheetFormatPr defaultColWidth="8.796875" defaultRowHeight="15"/>
  <cols>
    <col min="1" max="1" width="13.69921875" style="0" customWidth="1"/>
    <col min="2" max="2" width="49.69921875" style="0" customWidth="1"/>
    <col min="3" max="3" width="16.69921875" style="0" customWidth="1"/>
    <col min="4" max="4" width="15.69921875" style="0" customWidth="1"/>
    <col min="5" max="6" width="10.69921875" style="0" customWidth="1"/>
    <col min="7" max="16384" width="9.69921875" style="0" customWidth="1"/>
  </cols>
  <sheetData>
    <row r="1" ht="13.5" customHeight="1">
      <c r="A1" s="1" t="s">
        <v>319</v>
      </c>
    </row>
    <row r="2" ht="13.5" customHeight="1">
      <c r="A2" s="16" t="s">
        <v>511</v>
      </c>
    </row>
    <row r="3" ht="13.5" customHeight="1"/>
    <row r="4" spans="1:4" ht="13.5" customHeight="1">
      <c r="A4" s="1" t="s">
        <v>320</v>
      </c>
      <c r="C4" s="4" t="s">
        <v>321</v>
      </c>
      <c r="D4" s="4" t="s">
        <v>322</v>
      </c>
    </row>
    <row r="5" spans="1:4" ht="13.5" customHeight="1">
      <c r="A5" s="1" t="s">
        <v>323</v>
      </c>
      <c r="B5" s="3" t="s">
        <v>35</v>
      </c>
      <c r="C5" s="4" t="s">
        <v>324</v>
      </c>
      <c r="D5" s="4" t="s">
        <v>325</v>
      </c>
    </row>
    <row r="6" ht="13.5" customHeight="1"/>
    <row r="7" spans="1:4" ht="13.5" customHeight="1">
      <c r="A7" s="1" t="s">
        <v>326</v>
      </c>
      <c r="B7" s="1" t="s">
        <v>327</v>
      </c>
      <c r="C7" s="4" t="s">
        <v>328</v>
      </c>
      <c r="D7" s="4" t="s">
        <v>329</v>
      </c>
    </row>
    <row r="8" spans="1:4" ht="13.5" customHeight="1">
      <c r="A8" s="1" t="s">
        <v>330</v>
      </c>
      <c r="D8" s="4" t="s">
        <v>331</v>
      </c>
    </row>
    <row r="9" ht="13.5" customHeight="1"/>
    <row r="10" spans="1:4" ht="13.5" customHeight="1">
      <c r="A10" s="1" t="s">
        <v>332</v>
      </c>
      <c r="B10" s="1" t="s">
        <v>333</v>
      </c>
      <c r="C10" s="4" t="s">
        <v>334</v>
      </c>
      <c r="D10" s="4" t="s">
        <v>334</v>
      </c>
    </row>
    <row r="11" ht="13.5" customHeight="1">
      <c r="A11" s="1" t="s">
        <v>335</v>
      </c>
    </row>
    <row r="12" ht="13.5" customHeight="1"/>
    <row r="13" spans="1:4" ht="13.5" customHeight="1">
      <c r="A13" s="1" t="s">
        <v>336</v>
      </c>
      <c r="B13" s="1" t="s">
        <v>337</v>
      </c>
      <c r="C13" s="4" t="s">
        <v>338</v>
      </c>
      <c r="D13" s="4" t="s">
        <v>338</v>
      </c>
    </row>
    <row r="14" ht="13.5" customHeight="1">
      <c r="A14" s="1" t="s">
        <v>339</v>
      </c>
    </row>
    <row r="15" ht="13.5" customHeight="1"/>
    <row r="16" spans="1:4" ht="13.5" customHeight="1">
      <c r="A16" s="1" t="s">
        <v>340</v>
      </c>
      <c r="B16" s="1" t="s">
        <v>341</v>
      </c>
      <c r="C16" s="4" t="s">
        <v>342</v>
      </c>
      <c r="D16" s="4" t="s">
        <v>342</v>
      </c>
    </row>
    <row r="17" ht="13.5" customHeight="1">
      <c r="A17" s="1" t="s">
        <v>343</v>
      </c>
    </row>
    <row r="18" ht="13.5" customHeight="1"/>
    <row r="19" spans="1:4" ht="13.5" customHeight="1">
      <c r="A19" s="1" t="s">
        <v>344</v>
      </c>
      <c r="B19" s="1" t="s">
        <v>345</v>
      </c>
      <c r="C19" s="4" t="s">
        <v>346</v>
      </c>
      <c r="D19" s="4" t="s">
        <v>347</v>
      </c>
    </row>
    <row r="20" spans="1:4" ht="13.5" customHeight="1">
      <c r="A20" s="1" t="s">
        <v>348</v>
      </c>
      <c r="D20" s="4" t="s">
        <v>349</v>
      </c>
    </row>
    <row r="21" ht="13.5" customHeight="1"/>
    <row r="22" spans="1:4" ht="13.5" customHeight="1">
      <c r="A22" s="1" t="s">
        <v>350</v>
      </c>
      <c r="B22" s="1" t="s">
        <v>351</v>
      </c>
      <c r="C22" s="4" t="s">
        <v>352</v>
      </c>
      <c r="D22" s="4" t="s">
        <v>353</v>
      </c>
    </row>
    <row r="23" spans="1:4" ht="13.5" customHeight="1">
      <c r="A23" s="1" t="s">
        <v>354</v>
      </c>
      <c r="D23" s="4" t="s">
        <v>355</v>
      </c>
    </row>
    <row r="24" ht="13.5" customHeight="1">
      <c r="D24" s="4" t="s">
        <v>356</v>
      </c>
    </row>
    <row r="25" ht="13.5" customHeight="1">
      <c r="D25" s="4" t="s">
        <v>357</v>
      </c>
    </row>
    <row r="26" ht="13.5" customHeight="1"/>
    <row r="27" spans="1:4" ht="13.5" customHeight="1">
      <c r="A27" s="1" t="s">
        <v>358</v>
      </c>
      <c r="B27" s="1" t="s">
        <v>359</v>
      </c>
      <c r="C27" s="4" t="s">
        <v>360</v>
      </c>
      <c r="D27" s="4" t="s">
        <v>361</v>
      </c>
    </row>
    <row r="28" spans="1:4" ht="13.5" customHeight="1">
      <c r="A28" s="1" t="s">
        <v>362</v>
      </c>
      <c r="D28" s="4" t="s">
        <v>363</v>
      </c>
    </row>
    <row r="29" ht="13.5" customHeight="1"/>
    <row r="30" spans="1:4" ht="13.5" customHeight="1">
      <c r="A30" s="1" t="s">
        <v>364</v>
      </c>
      <c r="B30" s="1" t="s">
        <v>365</v>
      </c>
      <c r="C30" s="4" t="s">
        <v>366</v>
      </c>
      <c r="D30" s="4" t="s">
        <v>367</v>
      </c>
    </row>
    <row r="31" spans="1:4" ht="13.5" customHeight="1">
      <c r="A31" s="1" t="s">
        <v>368</v>
      </c>
      <c r="C31" s="4" t="s">
        <v>369</v>
      </c>
      <c r="D31" s="4" t="s">
        <v>370</v>
      </c>
    </row>
    <row r="32" spans="3:4" ht="13.5" customHeight="1">
      <c r="C32" s="4" t="s">
        <v>371</v>
      </c>
      <c r="D32" s="4" t="s">
        <v>372</v>
      </c>
    </row>
    <row r="33" ht="13.5" customHeight="1">
      <c r="D33" s="4" t="s">
        <v>373</v>
      </c>
    </row>
    <row r="34" ht="13.5" customHeight="1">
      <c r="D34" s="4" t="s">
        <v>374</v>
      </c>
    </row>
    <row r="35" ht="13.5" customHeight="1">
      <c r="D35" s="4" t="s">
        <v>375</v>
      </c>
    </row>
    <row r="36" ht="13.5" customHeight="1">
      <c r="D36" s="4" t="s">
        <v>371</v>
      </c>
    </row>
    <row r="37" ht="13.5" customHeight="1"/>
    <row r="38" spans="1:4" ht="13.5" customHeight="1">
      <c r="A38" s="1" t="s">
        <v>376</v>
      </c>
      <c r="B38" s="1" t="s">
        <v>377</v>
      </c>
      <c r="C38" s="4" t="s">
        <v>378</v>
      </c>
      <c r="D38" s="4" t="s">
        <v>378</v>
      </c>
    </row>
    <row r="39" spans="1:4" ht="13.5" customHeight="1">
      <c r="A39" s="1" t="s">
        <v>379</v>
      </c>
      <c r="C39" s="4" t="s">
        <v>380</v>
      </c>
      <c r="D39" s="4" t="s">
        <v>381</v>
      </c>
    </row>
    <row r="40" spans="3:4" ht="13.5" customHeight="1">
      <c r="C40" s="4" t="s">
        <v>381</v>
      </c>
      <c r="D40" s="4" t="s">
        <v>382</v>
      </c>
    </row>
    <row r="41" spans="3:4" ht="13.5" customHeight="1">
      <c r="C41" s="4" t="s">
        <v>383</v>
      </c>
      <c r="D41" s="4" t="s">
        <v>384</v>
      </c>
    </row>
    <row r="42" ht="13.5" customHeight="1">
      <c r="D42" s="4" t="s">
        <v>385</v>
      </c>
    </row>
    <row r="43" ht="13.5" customHeight="1">
      <c r="D43" s="4" t="s">
        <v>386</v>
      </c>
    </row>
    <row r="44" ht="13.5" customHeight="1"/>
    <row r="45" spans="1:4" ht="13.5" customHeight="1">
      <c r="A45" s="1" t="s">
        <v>124</v>
      </c>
      <c r="B45" s="1" t="s">
        <v>387</v>
      </c>
      <c r="C45" s="4" t="s">
        <v>388</v>
      </c>
      <c r="D45" s="4" t="s">
        <v>388</v>
      </c>
    </row>
    <row r="46" spans="3:4" ht="13.5" customHeight="1">
      <c r="C46" s="4" t="s">
        <v>389</v>
      </c>
      <c r="D46" s="4" t="s">
        <v>389</v>
      </c>
    </row>
    <row r="47" spans="3:4" ht="13.5" customHeight="1">
      <c r="C47" s="4" t="s">
        <v>390</v>
      </c>
      <c r="D47" s="4" t="s">
        <v>390</v>
      </c>
    </row>
    <row r="48" spans="3:4" ht="13.5" customHeight="1">
      <c r="C48" s="4" t="s">
        <v>391</v>
      </c>
      <c r="D48" s="4" t="s">
        <v>391</v>
      </c>
    </row>
    <row r="49" ht="13.5" customHeight="1"/>
    <row r="50" spans="1:4" ht="13.5" customHeight="1">
      <c r="A50" s="1" t="s">
        <v>126</v>
      </c>
      <c r="B50" s="1" t="s">
        <v>392</v>
      </c>
      <c r="C50" s="4" t="s">
        <v>393</v>
      </c>
      <c r="D50" s="4" t="s">
        <v>393</v>
      </c>
    </row>
    <row r="51" ht="13.5" customHeight="1"/>
    <row r="52" spans="1:4" ht="13.5" customHeight="1">
      <c r="A52" s="1" t="s">
        <v>130</v>
      </c>
      <c r="B52" s="1" t="s">
        <v>394</v>
      </c>
      <c r="C52" s="4" t="s">
        <v>395</v>
      </c>
      <c r="D52" s="4" t="s">
        <v>396</v>
      </c>
    </row>
    <row r="53" spans="3:4" ht="13.5" customHeight="1">
      <c r="C53" s="4" t="s">
        <v>397</v>
      </c>
      <c r="D53" s="4" t="s">
        <v>398</v>
      </c>
    </row>
    <row r="54" spans="3:4" ht="15">
      <c r="C54" s="4" t="s">
        <v>399</v>
      </c>
      <c r="D54" s="4" t="s">
        <v>400</v>
      </c>
    </row>
    <row r="55" spans="3:4" ht="15">
      <c r="C55" s="4" t="s">
        <v>401</v>
      </c>
      <c r="D55" s="4" t="s">
        <v>402</v>
      </c>
    </row>
    <row r="56" spans="3:4" ht="15">
      <c r="C56" s="4" t="s">
        <v>403</v>
      </c>
      <c r="D56" s="4" t="s">
        <v>404</v>
      </c>
    </row>
    <row r="57" spans="3:4" ht="15">
      <c r="C57" s="4" t="s">
        <v>405</v>
      </c>
      <c r="D57" s="4" t="s">
        <v>406</v>
      </c>
    </row>
    <row r="58" spans="3:4" ht="15">
      <c r="C58" s="4" t="s">
        <v>407</v>
      </c>
      <c r="D58" s="4" t="s">
        <v>408</v>
      </c>
    </row>
    <row r="59" spans="3:4" ht="15">
      <c r="C59" s="4" t="s">
        <v>409</v>
      </c>
      <c r="D59" s="4" t="s">
        <v>410</v>
      </c>
    </row>
    <row r="60" ht="15">
      <c r="D60" s="4" t="s">
        <v>411</v>
      </c>
    </row>
    <row r="61" ht="15">
      <c r="D61" s="4" t="s">
        <v>412</v>
      </c>
    </row>
    <row r="62" ht="15">
      <c r="D62" s="4" t="s">
        <v>413</v>
      </c>
    </row>
    <row r="63" ht="15">
      <c r="D63" s="4" t="s">
        <v>414</v>
      </c>
    </row>
    <row r="64" ht="15">
      <c r="D64" s="4" t="s">
        <v>415</v>
      </c>
    </row>
    <row r="65" ht="15">
      <c r="D65" s="4" t="s">
        <v>416</v>
      </c>
    </row>
    <row r="66" ht="15">
      <c r="D66" s="4" t="s">
        <v>417</v>
      </c>
    </row>
    <row r="67" ht="15">
      <c r="D67" s="4" t="s">
        <v>418</v>
      </c>
    </row>
    <row r="68" ht="15">
      <c r="D68" s="4" t="s">
        <v>419</v>
      </c>
    </row>
    <row r="69" ht="15">
      <c r="D69" s="4" t="s">
        <v>420</v>
      </c>
    </row>
    <row r="70" ht="15">
      <c r="D70" s="4" t="s">
        <v>421</v>
      </c>
    </row>
    <row r="71" ht="15">
      <c r="D71" s="4" t="s">
        <v>422</v>
      </c>
    </row>
    <row r="72" ht="15">
      <c r="D72" s="4" t="s">
        <v>423</v>
      </c>
    </row>
    <row r="73" ht="15">
      <c r="D73" s="4" t="s">
        <v>424</v>
      </c>
    </row>
    <row r="74" ht="15">
      <c r="D74" s="4" t="s">
        <v>425</v>
      </c>
    </row>
    <row r="75" ht="15">
      <c r="D75" s="4" t="s">
        <v>426</v>
      </c>
    </row>
    <row r="77" spans="1:4" ht="15">
      <c r="A77" s="1" t="s">
        <v>131</v>
      </c>
      <c r="B77" s="1" t="s">
        <v>427</v>
      </c>
      <c r="C77" s="4" t="s">
        <v>428</v>
      </c>
      <c r="D77" s="4" t="s">
        <v>428</v>
      </c>
    </row>
    <row r="79" spans="1:4" ht="15">
      <c r="A79" s="1" t="s">
        <v>429</v>
      </c>
      <c r="B79" s="1" t="s">
        <v>430</v>
      </c>
      <c r="C79" s="4" t="s">
        <v>431</v>
      </c>
      <c r="D79" s="4" t="s">
        <v>431</v>
      </c>
    </row>
    <row r="80" spans="1:4" ht="15">
      <c r="A80" s="1" t="s">
        <v>432</v>
      </c>
      <c r="C80" s="4" t="s">
        <v>433</v>
      </c>
      <c r="D80" s="4" t="s">
        <v>433</v>
      </c>
    </row>
    <row r="81" spans="3:4" ht="15">
      <c r="C81" s="4" t="s">
        <v>434</v>
      </c>
      <c r="D81" s="4" t="s">
        <v>434</v>
      </c>
    </row>
    <row r="82" spans="3:4" ht="15">
      <c r="C82" s="4" t="s">
        <v>435</v>
      </c>
      <c r="D82" s="4" t="s">
        <v>435</v>
      </c>
    </row>
    <row r="83" spans="3:4" ht="15">
      <c r="C83" s="4" t="s">
        <v>436</v>
      </c>
      <c r="D83" s="4" t="s">
        <v>436</v>
      </c>
    </row>
    <row r="84" spans="3:4" ht="15">
      <c r="C84" s="4" t="s">
        <v>437</v>
      </c>
      <c r="D84" s="4" t="s">
        <v>437</v>
      </c>
    </row>
    <row r="85" spans="3:4" ht="15">
      <c r="C85" s="4" t="s">
        <v>438</v>
      </c>
      <c r="D85" s="4" t="s">
        <v>438</v>
      </c>
    </row>
    <row r="86" spans="3:4" ht="15">
      <c r="C86" s="4" t="s">
        <v>439</v>
      </c>
      <c r="D86" s="4" t="s">
        <v>439</v>
      </c>
    </row>
    <row r="87" spans="3:4" ht="15">
      <c r="C87" s="4" t="s">
        <v>440</v>
      </c>
      <c r="D87" s="4" t="s">
        <v>440</v>
      </c>
    </row>
    <row r="88" spans="3:4" ht="15">
      <c r="C88" s="4" t="s">
        <v>441</v>
      </c>
      <c r="D88" s="4" t="s">
        <v>441</v>
      </c>
    </row>
    <row r="90" spans="1:4" ht="15">
      <c r="A90" s="1" t="s">
        <v>442</v>
      </c>
      <c r="B90" s="1" t="s">
        <v>443</v>
      </c>
      <c r="C90" s="4" t="s">
        <v>444</v>
      </c>
      <c r="D90" s="4" t="s">
        <v>444</v>
      </c>
    </row>
    <row r="91" spans="1:4" ht="15">
      <c r="A91" s="1" t="s">
        <v>445</v>
      </c>
      <c r="C91" s="4" t="s">
        <v>446</v>
      </c>
      <c r="D91" s="4" t="s">
        <v>446</v>
      </c>
    </row>
    <row r="92" spans="1:4" ht="15">
      <c r="A92" s="1" t="s">
        <v>447</v>
      </c>
      <c r="C92" s="4" t="s">
        <v>448</v>
      </c>
      <c r="D92" s="4" t="s">
        <v>448</v>
      </c>
    </row>
    <row r="93" spans="3:4" ht="15">
      <c r="C93" s="4" t="s">
        <v>449</v>
      </c>
      <c r="D93" s="4" t="s">
        <v>449</v>
      </c>
    </row>
    <row r="94" spans="3:4" ht="15">
      <c r="C94" s="4" t="s">
        <v>450</v>
      </c>
      <c r="D94" s="4" t="s">
        <v>450</v>
      </c>
    </row>
    <row r="95" spans="3:4" ht="15">
      <c r="C95" s="4" t="s">
        <v>451</v>
      </c>
      <c r="D95" s="4" t="s">
        <v>451</v>
      </c>
    </row>
    <row r="96" spans="3:4" ht="15">
      <c r="C96" s="4" t="s">
        <v>452</v>
      </c>
      <c r="D96" s="4" t="s">
        <v>452</v>
      </c>
    </row>
    <row r="97" spans="3:4" ht="15">
      <c r="C97" s="4" t="s">
        <v>453</v>
      </c>
      <c r="D97" s="4" t="s">
        <v>453</v>
      </c>
    </row>
    <row r="98" spans="3:4" ht="15">
      <c r="C98" s="4" t="s">
        <v>454</v>
      </c>
      <c r="D98" s="4" t="s">
        <v>454</v>
      </c>
    </row>
    <row r="99" spans="3:4" ht="15">
      <c r="C99" s="4" t="s">
        <v>455</v>
      </c>
      <c r="D99" s="4" t="s">
        <v>455</v>
      </c>
    </row>
    <row r="100" spans="3:4" ht="15">
      <c r="C100" s="4" t="s">
        <v>456</v>
      </c>
      <c r="D100" s="4" t="s">
        <v>456</v>
      </c>
    </row>
    <row r="101" spans="3:4" ht="15">
      <c r="C101" s="4" t="s">
        <v>457</v>
      </c>
      <c r="D101" s="4" t="s">
        <v>457</v>
      </c>
    </row>
    <row r="103" spans="1:4" ht="15">
      <c r="A103" s="1" t="s">
        <v>458</v>
      </c>
      <c r="B103" s="1" t="s">
        <v>459</v>
      </c>
      <c r="C103" s="4" t="s">
        <v>460</v>
      </c>
      <c r="D103" s="4" t="s">
        <v>460</v>
      </c>
    </row>
    <row r="104" ht="15">
      <c r="A104" s="1" t="s">
        <v>461</v>
      </c>
    </row>
    <row r="105" ht="15">
      <c r="A105" s="1" t="s">
        <v>462</v>
      </c>
    </row>
    <row r="107" spans="1:4" ht="15">
      <c r="A107" s="1" t="s">
        <v>463</v>
      </c>
      <c r="B107" s="1" t="s">
        <v>464</v>
      </c>
      <c r="C107" s="4" t="s">
        <v>465</v>
      </c>
      <c r="D107" s="4" t="s">
        <v>466</v>
      </c>
    </row>
    <row r="108" spans="1:4" ht="15">
      <c r="A108" s="1" t="s">
        <v>467</v>
      </c>
      <c r="B108" s="1" t="s">
        <v>50</v>
      </c>
      <c r="C108" s="4" t="s">
        <v>468</v>
      </c>
      <c r="D108" s="4" t="s">
        <v>469</v>
      </c>
    </row>
    <row r="109" spans="1:4" ht="15">
      <c r="A109" s="1" t="s">
        <v>470</v>
      </c>
      <c r="C109" s="4" t="s">
        <v>471</v>
      </c>
      <c r="D109" s="4" t="s">
        <v>472</v>
      </c>
    </row>
    <row r="110" spans="1:4" ht="15">
      <c r="A110" s="1" t="s">
        <v>473</v>
      </c>
      <c r="C110" s="4" t="s">
        <v>474</v>
      </c>
      <c r="D110" s="4" t="s">
        <v>475</v>
      </c>
    </row>
    <row r="111" spans="1:4" ht="15">
      <c r="A111" s="1" t="s">
        <v>476</v>
      </c>
      <c r="C111" s="4" t="s">
        <v>477</v>
      </c>
      <c r="D111" s="4" t="s">
        <v>478</v>
      </c>
    </row>
    <row r="112" spans="3:4" ht="15">
      <c r="C112" s="4" t="s">
        <v>479</v>
      </c>
      <c r="D112" s="4" t="s">
        <v>480</v>
      </c>
    </row>
    <row r="113" spans="3:4" ht="15">
      <c r="C113" s="4" t="s">
        <v>481</v>
      </c>
      <c r="D113" s="4" t="s">
        <v>482</v>
      </c>
    </row>
    <row r="114" spans="3:4" ht="15">
      <c r="C114" s="4" t="s">
        <v>483</v>
      </c>
      <c r="D114" s="4" t="s">
        <v>484</v>
      </c>
    </row>
    <row r="115" ht="15">
      <c r="D115" s="4" t="s">
        <v>485</v>
      </c>
    </row>
    <row r="116" ht="15">
      <c r="D116" s="4" t="s">
        <v>486</v>
      </c>
    </row>
    <row r="117" ht="15">
      <c r="D117" s="4" t="s">
        <v>487</v>
      </c>
    </row>
    <row r="118" ht="15">
      <c r="D118" s="4" t="s">
        <v>488</v>
      </c>
    </row>
    <row r="119" ht="15">
      <c r="D119" s="4" t="s">
        <v>489</v>
      </c>
    </row>
    <row r="120" ht="15">
      <c r="D120" s="4" t="s">
        <v>490</v>
      </c>
    </row>
    <row r="121" ht="15">
      <c r="D121" s="4" t="s">
        <v>491</v>
      </c>
    </row>
    <row r="122" ht="15">
      <c r="D122" s="4" t="s">
        <v>492</v>
      </c>
    </row>
    <row r="123" ht="15">
      <c r="D123" s="4" t="s">
        <v>493</v>
      </c>
    </row>
    <row r="124" ht="15">
      <c r="D124" s="4" t="s">
        <v>494</v>
      </c>
    </row>
    <row r="125" ht="15">
      <c r="D125" s="4" t="s">
        <v>495</v>
      </c>
    </row>
    <row r="126" ht="15">
      <c r="D126" s="4" t="s">
        <v>496</v>
      </c>
    </row>
    <row r="127" ht="15">
      <c r="D127" s="4" t="s">
        <v>497</v>
      </c>
    </row>
    <row r="128" ht="15">
      <c r="D128" s="4" t="s">
        <v>498</v>
      </c>
    </row>
    <row r="129" ht="15">
      <c r="D129" s="4" t="s">
        <v>499</v>
      </c>
    </row>
    <row r="130" ht="15">
      <c r="D130" s="4" t="s">
        <v>500</v>
      </c>
    </row>
    <row r="132" spans="2:3" ht="15">
      <c r="B132" s="1" t="s">
        <v>50</v>
      </c>
      <c r="C132" s="4" t="s">
        <v>50</v>
      </c>
    </row>
    <row r="133" spans="1:4" ht="15">
      <c r="A133" s="1" t="s">
        <v>501</v>
      </c>
      <c r="B133" s="1" t="s">
        <v>502</v>
      </c>
      <c r="C133" s="4" t="s">
        <v>503</v>
      </c>
      <c r="D133" s="4" t="s">
        <v>504</v>
      </c>
    </row>
    <row r="134" spans="1:4" ht="15">
      <c r="A134" s="1" t="s">
        <v>505</v>
      </c>
      <c r="D134" s="4" t="s">
        <v>506</v>
      </c>
    </row>
    <row r="135" ht="15">
      <c r="A135" s="1" t="s">
        <v>507</v>
      </c>
    </row>
    <row r="136" ht="15">
      <c r="D136" s="4" t="s">
        <v>50</v>
      </c>
    </row>
    <row r="137" ht="15">
      <c r="A137" s="1" t="s">
        <v>508</v>
      </c>
    </row>
    <row r="138" ht="15">
      <c r="A138" s="1" t="s">
        <v>509</v>
      </c>
    </row>
    <row r="139" ht="15">
      <c r="A139" s="1" t="s">
        <v>510</v>
      </c>
    </row>
  </sheetData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