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13665" activeTab="3"/>
  </bookViews>
  <sheets>
    <sheet name="Nominal-Prices" sheetId="1" r:id="rId1"/>
    <sheet name="CPI-Prices" sheetId="2" r:id="rId2"/>
    <sheet name="GDP-Prices" sheetId="3" r:id="rId3"/>
    <sheet name="MonthlyData" sheetId="4" r:id="rId4"/>
    <sheet name="CPI-U" sheetId="5" r:id="rId5"/>
    <sheet name="GDP_defl" sheetId="6" r:id="rId6"/>
    <sheet name="Ref" sheetId="7" r:id="rId7"/>
  </sheets>
  <definedNames>
    <definedName name="_Regression_Int" localSheetId="3" hidden="1">1</definedName>
    <definedName name="_xlnm.Print_Area" localSheetId="3">'MonthlyData'!$E$279:$F$324</definedName>
    <definedName name="Print_Area_MI" localSheetId="3">'MonthlyData'!$E$279:$F$324</definedName>
  </definedNames>
  <calcPr fullCalcOnLoad="1"/>
</workbook>
</file>

<file path=xl/comments4.xml><?xml version="1.0" encoding="utf-8"?>
<comments xmlns="http://schemas.openxmlformats.org/spreadsheetml/2006/main">
  <authors>
    <author>Michael Cohen</author>
  </authors>
  <commentList>
    <comment ref="G1" authorId="0">
      <text>
        <r>
          <rPr>
            <b/>
            <sz val="8"/>
            <rFont val="Tahoma"/>
            <family val="0"/>
          </rPr>
          <t>Michael Cohen:</t>
        </r>
        <r>
          <rPr>
            <sz val="8"/>
            <rFont val="Tahoma"/>
            <family val="0"/>
          </rPr>
          <t xml:space="preserve">
Quarterly GDP Data (Dpt of Commerce: Bureau of Economic Analysis)</t>
        </r>
      </text>
    </comment>
    <comment ref="I1" authorId="0">
      <text>
        <r>
          <rPr>
            <b/>
            <sz val="8"/>
            <rFont val="Tahoma"/>
            <family val="0"/>
          </rPr>
          <t>Michael Cohen:</t>
        </r>
        <r>
          <rPr>
            <sz val="8"/>
            <rFont val="Tahoma"/>
            <family val="0"/>
          </rPr>
          <t xml:space="preserve">
US Bureau of Labor Statistics: CPI for all urban consumers, base = 1982-1984</t>
        </r>
      </text>
    </comment>
    <comment ref="F2" authorId="0">
      <text>
        <r>
          <rPr>
            <b/>
            <sz val="8"/>
            <rFont val="Tahoma"/>
            <family val="0"/>
          </rPr>
          <t>Michael Cohen:</t>
        </r>
        <r>
          <rPr>
            <sz val="8"/>
            <rFont val="Tahoma"/>
            <family val="0"/>
          </rPr>
          <t xml:space="preserve">
http://www.eia.doe.gov/pub/oil_gas/petroleum/data_publications/petroleum_marketing_monthly/current/pdf/pmmtab1.pdf</t>
        </r>
      </text>
    </comment>
  </commentList>
</comments>
</file>

<file path=xl/sharedStrings.xml><?xml version="1.0" encoding="utf-8"?>
<sst xmlns="http://schemas.openxmlformats.org/spreadsheetml/2006/main" count="1866" uniqueCount="108">
  <si>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</si>
  <si>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</si>
  <si>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</si>
  <si>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</si>
  <si>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</si>
  <si>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</si>
  <si>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</si>
  <si>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</si>
  <si>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</si>
  <si>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</si>
  <si>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</si>
  <si>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</si>
  <si>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Official Price of Saudi Light</t>
  </si>
  <si>
    <t>Refiner Acquisition Cost of Imported Crude Oil (IRAC)</t>
  </si>
  <si>
    <t>MthYr</t>
  </si>
  <si>
    <t>I</t>
  </si>
  <si>
    <t>II</t>
  </si>
  <si>
    <t>III</t>
  </si>
  <si>
    <t>IV</t>
  </si>
  <si>
    <t>Line</t>
  </si>
  <si>
    <t>   1947   </t>
  </si>
  <si>
    <t>   1948   </t>
  </si>
  <si>
    <t>   1949   </t>
  </si>
  <si>
    <t>   1950   </t>
  </si>
  <si>
    <t>   1951   </t>
  </si>
  <si>
    <t>   1952   </t>
  </si>
  <si>
    <t>   1953   </t>
  </si>
  <si>
    <t>   1954   </t>
  </si>
  <si>
    <t>   1955   </t>
  </si>
  <si>
    <t>   1956   </t>
  </si>
  <si>
    <t>   1957   </t>
  </si>
  <si>
    <t>   1958   </t>
  </si>
  <si>
    <t>   1959   </t>
  </si>
  <si>
    <t>   1960   </t>
  </si>
  <si>
    <t>   1961   </t>
  </si>
  <si>
    <t>   1962   </t>
  </si>
  <si>
    <t>   1963   </t>
  </si>
  <si>
    <t>   1964   </t>
  </si>
  <si>
    <t>   1965   </t>
  </si>
  <si>
    <t>   1966   </t>
  </si>
  <si>
    <t>   1967   </t>
  </si>
  <si>
    <t>   1968   </t>
  </si>
  <si>
    <t>   1969   </t>
  </si>
  <si>
    <t>   1970   </t>
  </si>
  <si>
    <t>   1971   </t>
  </si>
  <si>
    <t>   1972   </t>
  </si>
  <si>
    <t>   1973   </t>
  </si>
  <si>
    <t>   1974   </t>
  </si>
  <si>
    <t>   1975   </t>
  </si>
  <si>
    <t>   1976   </t>
  </si>
  <si>
    <t>   1977   </t>
  </si>
  <si>
    <t>   1978   </t>
  </si>
  <si>
    <t>   1979   </t>
  </si>
  <si>
    <t>   1980   </t>
  </si>
  <si>
    <t>   1981   </t>
  </si>
  <si>
    <t>   1982   </t>
  </si>
  <si>
    <t>   1983   </t>
  </si>
  <si>
    <t>   1984   </t>
  </si>
  <si>
    <t>   1985   </t>
  </si>
  <si>
    <t>   1986   </t>
  </si>
  <si>
    <t>   1987   </t>
  </si>
  <si>
    <t>   1988   </t>
  </si>
  <si>
    <t>   1989   </t>
  </si>
  <si>
    <t>   1990   </t>
  </si>
  <si>
    <t>   1991   </t>
  </si>
  <si>
    <t>   1992   </t>
  </si>
  <si>
    <t>   1993   </t>
  </si>
  <si>
    <t>   1994   </t>
  </si>
  <si>
    <t>   1995   </t>
  </si>
  <si>
    <t>   1996   </t>
  </si>
  <si>
    <t>   1997   </t>
  </si>
  <si>
    <t>   1998   </t>
  </si>
  <si>
    <t>   1999   </t>
  </si>
  <si>
    <t>   2000   </t>
  </si>
  <si>
    <t>   2001   </t>
  </si>
  <si>
    <t>   2002   </t>
  </si>
  <si>
    <t>   2003   </t>
  </si>
  <si>
    <t>   2004   </t>
  </si>
  <si>
    <t>NumQtr</t>
  </si>
  <si>
    <t>SOURCE: BEA</t>
  </si>
  <si>
    <t>http://www.bea.gov/bea/dn/nipaweb/TableView.asp?SelectedTable=13&amp;FirstYear=2002&amp;LastYear=2004&amp;Freq=Qtr</t>
  </si>
  <si>
    <t>Year</t>
  </si>
  <si>
    <t>Qtr</t>
  </si>
  <si>
    <t>YearQtr</t>
  </si>
  <si>
    <t>Series Id</t>
  </si>
  <si>
    <t>Period</t>
  </si>
  <si>
    <t>Value</t>
  </si>
  <si>
    <t>CUUR0000SA0</t>
  </si>
  <si>
    <t>Inflation Adjusted (CPI-U)</t>
  </si>
  <si>
    <t>Deflator (CPI-U 1982-83)</t>
  </si>
  <si>
    <t>Consumer Price Index - All Urban Consumers</t>
  </si>
  <si>
    <t>Not Seasonally Adjusted</t>
  </si>
  <si>
    <t>Source: http://www.bls.gov</t>
  </si>
  <si>
    <t>http://www.eia.doe.gov/emeu/steo/pub/fsheets/petroleumprices.xls</t>
  </si>
  <si>
    <t>Series Id:    CUUR0000SA0</t>
  </si>
  <si>
    <t>Area:         U.S. city average</t>
  </si>
  <si>
    <t>Item:         All items</t>
  </si>
  <si>
    <t>Base Period:  1982-84=100</t>
  </si>
  <si>
    <t>NOMINAL US Dollars</t>
  </si>
  <si>
    <t>GDP Deflator (2000=100)</t>
  </si>
  <si>
    <t>GDP Deflator (2004=100)</t>
  </si>
  <si>
    <t>GDP Qtr Deflator (2004=1)</t>
  </si>
  <si>
    <t>Constant 4Q 2004 Qtrly (GDP Defl)</t>
  </si>
  <si>
    <t>2005 Adj.</t>
  </si>
  <si>
    <t>Pct Change Yr ago</t>
  </si>
  <si>
    <t>CUUR0000SA1</t>
  </si>
  <si>
    <t>CUUR0000SA2</t>
  </si>
  <si>
    <t>CUUR0000SA3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</si>
</sst>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.00"/>
    <numFmt numFmtId="165" formatCode="%#.00"/>
    <numFmt numFmtId="166" formatCode="#.00"/>
    <numFmt numFmtId="167" formatCode="#,##0."/>
    <numFmt numFmtId="168" formatCode="&quot;$&quot;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yyyy"/>
    <numFmt numFmtId="173" formatCode="0.0%"/>
    <numFmt numFmtId="174" formatCode="#,##0.0"/>
    <numFmt numFmtId="175" formatCode="[$€-2]\ #,##0.00_);[Red]\([$€-2]\ #,##0.00\)"/>
  </numFmts>
  <fonts count="2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b/>
      <sz val="9.7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.75"/>
      <color indexed="39"/>
      <name val="Arial"/>
      <family val="2"/>
    </font>
    <font>
      <b/>
      <sz val="9.75"/>
      <color indexed="10"/>
      <name val="Arial"/>
      <family val="2"/>
    </font>
    <font>
      <u val="single"/>
      <sz val="10"/>
      <color indexed="12"/>
      <name val="Courier"/>
      <family val="0"/>
    </font>
    <font>
      <sz val="10"/>
      <color indexed="8"/>
      <name val="Verdana"/>
      <family val="2"/>
    </font>
    <font>
      <u val="single"/>
      <sz val="10"/>
      <color indexed="36"/>
      <name val="Courier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26"/>
      <name val="Verdana"/>
      <family val="2"/>
    </font>
    <font>
      <b/>
      <sz val="8"/>
      <color indexed="8"/>
      <name val="Verdana"/>
      <family val="2"/>
    </font>
    <font>
      <b/>
      <sz val="10"/>
      <name val="Courier"/>
      <family val="0"/>
    </font>
    <font>
      <b/>
      <sz val="12"/>
      <color indexed="50"/>
      <name val="Arial"/>
      <family val="2"/>
    </font>
    <font>
      <b/>
      <sz val="12"/>
      <color indexed="39"/>
      <name val="Arial"/>
      <family val="2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5" fillId="0" borderId="0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5" fillId="0" borderId="0">
      <alignment/>
      <protection locked="0"/>
    </xf>
    <xf numFmtId="0" fontId="5" fillId="0" borderId="0">
      <alignment/>
      <protection locked="0"/>
    </xf>
    <xf numFmtId="166" fontId="5" fillId="0" borderId="0">
      <alignment/>
      <protection locked="0"/>
    </xf>
    <xf numFmtId="0" fontId="16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5" fillId="0" borderId="1">
      <alignment/>
      <protection locked="0"/>
    </xf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17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44" fontId="4" fillId="0" borderId="0" xfId="18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28">
      <alignment/>
      <protection/>
    </xf>
    <xf numFmtId="0" fontId="1" fillId="0" borderId="0" xfId="28" applyFont="1">
      <alignment/>
      <protection/>
    </xf>
    <xf numFmtId="0" fontId="14" fillId="0" borderId="0" xfId="26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5" fillId="2" borderId="2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8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 wrapText="1"/>
      <protection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28" applyFont="1">
      <alignment/>
      <protection/>
    </xf>
    <xf numFmtId="0" fontId="4" fillId="5" borderId="3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 horizontal="left" vertical="top"/>
    </xf>
    <xf numFmtId="0" fontId="4" fillId="5" borderId="6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173" fontId="4" fillId="0" borderId="0" xfId="29" applyNumberFormat="1" applyFont="1" applyAlignment="1">
      <alignment/>
    </xf>
    <xf numFmtId="174" fontId="0" fillId="0" borderId="0" xfId="0" applyNumberFormat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4" fillId="0" borderId="0" xfId="27">
      <alignment/>
      <protection/>
    </xf>
    <xf numFmtId="0" fontId="23" fillId="6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5" borderId="3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GDP_defl" xfId="27"/>
    <cellStyle name="Normal_gdpdefl_1947_2004qtr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225"/>
          <c:w val="0.927"/>
          <c:h val="0.91325"/>
        </c:manualLayout>
      </c:layout>
      <c:lineChart>
        <c:grouping val="standard"/>
        <c:varyColors val="0"/>
        <c:ser>
          <c:idx val="0"/>
          <c:order val="0"/>
          <c:tx>
            <c:strRef>
              <c:f>MonthlyData!$E$2</c:f>
              <c:strCache>
                <c:ptCount val="1"/>
                <c:pt idx="0">
                  <c:v>Official Price of Saudi Light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MonthlyData!$A$3:$A$449</c:f>
              <c:strCache>
                <c:ptCount val="447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</c:strCache>
            </c:strRef>
          </c:cat>
          <c:val>
            <c:numRef>
              <c:f>MonthlyData!$E$3:$E$62</c:f>
              <c:numCache>
                <c:ptCount val="6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1.9900000000000002</c:v>
                </c:pt>
                <c:pt idx="14">
                  <c:v>2.18</c:v>
                </c:pt>
                <c:pt idx="15">
                  <c:v>2.18</c:v>
                </c:pt>
                <c:pt idx="16">
                  <c:v>2.18</c:v>
                </c:pt>
                <c:pt idx="17">
                  <c:v>2.18</c:v>
                </c:pt>
                <c:pt idx="18">
                  <c:v>2.18</c:v>
                </c:pt>
                <c:pt idx="19">
                  <c:v>2.18</c:v>
                </c:pt>
                <c:pt idx="20">
                  <c:v>2.18</c:v>
                </c:pt>
                <c:pt idx="21">
                  <c:v>2.18</c:v>
                </c:pt>
                <c:pt idx="22">
                  <c:v>2.18</c:v>
                </c:pt>
                <c:pt idx="23">
                  <c:v>2.18</c:v>
                </c:pt>
                <c:pt idx="24">
                  <c:v>2.28</c:v>
                </c:pt>
                <c:pt idx="25">
                  <c:v>2.48</c:v>
                </c:pt>
                <c:pt idx="26">
                  <c:v>2.48</c:v>
                </c:pt>
                <c:pt idx="27">
                  <c:v>2.48</c:v>
                </c:pt>
                <c:pt idx="28">
                  <c:v>2.48</c:v>
                </c:pt>
                <c:pt idx="29">
                  <c:v>2.48</c:v>
                </c:pt>
                <c:pt idx="30">
                  <c:v>2.48</c:v>
                </c:pt>
                <c:pt idx="31">
                  <c:v>2.48</c:v>
                </c:pt>
                <c:pt idx="32">
                  <c:v>2.48</c:v>
                </c:pt>
                <c:pt idx="33">
                  <c:v>2.48</c:v>
                </c:pt>
                <c:pt idx="34">
                  <c:v>2.48</c:v>
                </c:pt>
                <c:pt idx="35">
                  <c:v>2.48</c:v>
                </c:pt>
                <c:pt idx="36">
                  <c:v>2.59</c:v>
                </c:pt>
                <c:pt idx="37">
                  <c:v>2.59</c:v>
                </c:pt>
                <c:pt idx="38">
                  <c:v>2.59</c:v>
                </c:pt>
                <c:pt idx="39">
                  <c:v>2.59</c:v>
                </c:pt>
                <c:pt idx="40">
                  <c:v>2.59</c:v>
                </c:pt>
                <c:pt idx="41">
                  <c:v>2.59</c:v>
                </c:pt>
                <c:pt idx="42">
                  <c:v>2.59</c:v>
                </c:pt>
                <c:pt idx="43">
                  <c:v>2.59</c:v>
                </c:pt>
                <c:pt idx="44">
                  <c:v>2.59</c:v>
                </c:pt>
                <c:pt idx="45">
                  <c:v>4.0649999999999995</c:v>
                </c:pt>
                <c:pt idx="46">
                  <c:v>5.18</c:v>
                </c:pt>
                <c:pt idx="47">
                  <c:v>5.18</c:v>
                </c:pt>
                <c:pt idx="48">
                  <c:v>11.65</c:v>
                </c:pt>
                <c:pt idx="49">
                  <c:v>11.65</c:v>
                </c:pt>
                <c:pt idx="50">
                  <c:v>11.65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MonthlyData!$F$2</c:f>
              <c:strCache>
                <c:ptCount val="1"/>
                <c:pt idx="0">
                  <c:v>Refiner Acquisition Cost of Imported Crude Oil (IRAC)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MonthlyData!$A$3:$A$449</c:f>
              <c:strCache>
                <c:ptCount val="447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</c:strCache>
            </c:strRef>
          </c:cat>
          <c:val>
            <c:numRef>
              <c:f>MonthlyData!$F$3:$F$449</c:f>
              <c:numCache>
                <c:ptCount val="447"/>
                <c:pt idx="48">
                  <c:v>9.59</c:v>
                </c:pt>
                <c:pt idx="49">
                  <c:v>12.45</c:v>
                </c:pt>
                <c:pt idx="50">
                  <c:v>12.73</c:v>
                </c:pt>
                <c:pt idx="51">
                  <c:v>12.72</c:v>
                </c:pt>
                <c:pt idx="52">
                  <c:v>13.02</c:v>
                </c:pt>
                <c:pt idx="53">
                  <c:v>13.06</c:v>
                </c:pt>
                <c:pt idx="54">
                  <c:v>12.75</c:v>
                </c:pt>
                <c:pt idx="55">
                  <c:v>12.68</c:v>
                </c:pt>
                <c:pt idx="56">
                  <c:v>12.53</c:v>
                </c:pt>
                <c:pt idx="57">
                  <c:v>12.44</c:v>
                </c:pt>
                <c:pt idx="58">
                  <c:v>12.53</c:v>
                </c:pt>
                <c:pt idx="59">
                  <c:v>12.82</c:v>
                </c:pt>
                <c:pt idx="60">
                  <c:v>12.77</c:v>
                </c:pt>
                <c:pt idx="61">
                  <c:v>13.05</c:v>
                </c:pt>
                <c:pt idx="62">
                  <c:v>13.28</c:v>
                </c:pt>
                <c:pt idx="63">
                  <c:v>13.26</c:v>
                </c:pt>
                <c:pt idx="64">
                  <c:v>13.27</c:v>
                </c:pt>
                <c:pt idx="65">
                  <c:v>14.15</c:v>
                </c:pt>
                <c:pt idx="66">
                  <c:v>14.03</c:v>
                </c:pt>
                <c:pt idx="67">
                  <c:v>14.25</c:v>
                </c:pt>
                <c:pt idx="68">
                  <c:v>14.04</c:v>
                </c:pt>
                <c:pt idx="69">
                  <c:v>14.66</c:v>
                </c:pt>
                <c:pt idx="70">
                  <c:v>15.04</c:v>
                </c:pt>
                <c:pt idx="71">
                  <c:v>14.81</c:v>
                </c:pt>
                <c:pt idx="72">
                  <c:v>13.27</c:v>
                </c:pt>
                <c:pt idx="73">
                  <c:v>13.26</c:v>
                </c:pt>
                <c:pt idx="74">
                  <c:v>13.51</c:v>
                </c:pt>
                <c:pt idx="75">
                  <c:v>13.39</c:v>
                </c:pt>
                <c:pt idx="76">
                  <c:v>13.41</c:v>
                </c:pt>
                <c:pt idx="77">
                  <c:v>13.48</c:v>
                </c:pt>
                <c:pt idx="78">
                  <c:v>13.51</c:v>
                </c:pt>
                <c:pt idx="79">
                  <c:v>13.58</c:v>
                </c:pt>
                <c:pt idx="80">
                  <c:v>13.47</c:v>
                </c:pt>
                <c:pt idx="81">
                  <c:v>13.49</c:v>
                </c:pt>
                <c:pt idx="82">
                  <c:v>13.58</c:v>
                </c:pt>
                <c:pt idx="83">
                  <c:v>13.71</c:v>
                </c:pt>
                <c:pt idx="84">
                  <c:v>14.11</c:v>
                </c:pt>
                <c:pt idx="85">
                  <c:v>14.5</c:v>
                </c:pt>
                <c:pt idx="86">
                  <c:v>14.54</c:v>
                </c:pt>
                <c:pt idx="87">
                  <c:v>14.36</c:v>
                </c:pt>
                <c:pt idx="88">
                  <c:v>14.62</c:v>
                </c:pt>
                <c:pt idx="89">
                  <c:v>14.63</c:v>
                </c:pt>
                <c:pt idx="90">
                  <c:v>14.44</c:v>
                </c:pt>
                <c:pt idx="91">
                  <c:v>14.68</c:v>
                </c:pt>
                <c:pt idx="92">
                  <c:v>14.5</c:v>
                </c:pt>
                <c:pt idx="93">
                  <c:v>14.56</c:v>
                </c:pt>
                <c:pt idx="94">
                  <c:v>14.61</c:v>
                </c:pt>
                <c:pt idx="95">
                  <c:v>14.76</c:v>
                </c:pt>
                <c:pt idx="96">
                  <c:v>14.52</c:v>
                </c:pt>
                <c:pt idx="97">
                  <c:v>14.41</c:v>
                </c:pt>
                <c:pt idx="98">
                  <c:v>14.57</c:v>
                </c:pt>
                <c:pt idx="99">
                  <c:v>14.4</c:v>
                </c:pt>
                <c:pt idx="100">
                  <c:v>14.51</c:v>
                </c:pt>
                <c:pt idx="101">
                  <c:v>14.54</c:v>
                </c:pt>
                <c:pt idx="102">
                  <c:v>14.49</c:v>
                </c:pt>
                <c:pt idx="103">
                  <c:v>14.46</c:v>
                </c:pt>
                <c:pt idx="104">
                  <c:v>14.53</c:v>
                </c:pt>
                <c:pt idx="105">
                  <c:v>14.63</c:v>
                </c:pt>
                <c:pt idx="106">
                  <c:v>14.74</c:v>
                </c:pt>
                <c:pt idx="107">
                  <c:v>14.94</c:v>
                </c:pt>
                <c:pt idx="108">
                  <c:v>15.5</c:v>
                </c:pt>
                <c:pt idx="109">
                  <c:v>15.88</c:v>
                </c:pt>
                <c:pt idx="110">
                  <c:v>16.41</c:v>
                </c:pt>
                <c:pt idx="111">
                  <c:v>17.58</c:v>
                </c:pt>
                <c:pt idx="112">
                  <c:v>19</c:v>
                </c:pt>
                <c:pt idx="113">
                  <c:v>21.03</c:v>
                </c:pt>
                <c:pt idx="114">
                  <c:v>23.09</c:v>
                </c:pt>
                <c:pt idx="115">
                  <c:v>23.98</c:v>
                </c:pt>
                <c:pt idx="116">
                  <c:v>25.06</c:v>
                </c:pt>
                <c:pt idx="117">
                  <c:v>25.05</c:v>
                </c:pt>
                <c:pt idx="118">
                  <c:v>27.02</c:v>
                </c:pt>
                <c:pt idx="119">
                  <c:v>28.91</c:v>
                </c:pt>
                <c:pt idx="120">
                  <c:v>30.75</c:v>
                </c:pt>
                <c:pt idx="121">
                  <c:v>32.4</c:v>
                </c:pt>
                <c:pt idx="122">
                  <c:v>33.42</c:v>
                </c:pt>
                <c:pt idx="123">
                  <c:v>33.54</c:v>
                </c:pt>
                <c:pt idx="124">
                  <c:v>34.33</c:v>
                </c:pt>
                <c:pt idx="125">
                  <c:v>34.48</c:v>
                </c:pt>
                <c:pt idx="126">
                  <c:v>34.51</c:v>
                </c:pt>
                <c:pt idx="127">
                  <c:v>34.44</c:v>
                </c:pt>
                <c:pt idx="128">
                  <c:v>34.46</c:v>
                </c:pt>
                <c:pt idx="129">
                  <c:v>34.63</c:v>
                </c:pt>
                <c:pt idx="130">
                  <c:v>35.09</c:v>
                </c:pt>
                <c:pt idx="131">
                  <c:v>35.63</c:v>
                </c:pt>
                <c:pt idx="132">
                  <c:v>38.85</c:v>
                </c:pt>
                <c:pt idx="133">
                  <c:v>39</c:v>
                </c:pt>
                <c:pt idx="134">
                  <c:v>38.31</c:v>
                </c:pt>
                <c:pt idx="135">
                  <c:v>38.41</c:v>
                </c:pt>
                <c:pt idx="136">
                  <c:v>37.84</c:v>
                </c:pt>
                <c:pt idx="137">
                  <c:v>37.03</c:v>
                </c:pt>
                <c:pt idx="138">
                  <c:v>36.58</c:v>
                </c:pt>
                <c:pt idx="139">
                  <c:v>35.82</c:v>
                </c:pt>
                <c:pt idx="140">
                  <c:v>35.44</c:v>
                </c:pt>
                <c:pt idx="141">
                  <c:v>35.43</c:v>
                </c:pt>
                <c:pt idx="142">
                  <c:v>36.21</c:v>
                </c:pt>
                <c:pt idx="143">
                  <c:v>35.95</c:v>
                </c:pt>
                <c:pt idx="144">
                  <c:v>35.54</c:v>
                </c:pt>
                <c:pt idx="145">
                  <c:v>35.48</c:v>
                </c:pt>
                <c:pt idx="146">
                  <c:v>34.07</c:v>
                </c:pt>
                <c:pt idx="147">
                  <c:v>32.82</c:v>
                </c:pt>
                <c:pt idx="148">
                  <c:v>32.78</c:v>
                </c:pt>
                <c:pt idx="149">
                  <c:v>33.79</c:v>
                </c:pt>
                <c:pt idx="150">
                  <c:v>33.44</c:v>
                </c:pt>
                <c:pt idx="151">
                  <c:v>32.95</c:v>
                </c:pt>
                <c:pt idx="152">
                  <c:v>33.03</c:v>
                </c:pt>
                <c:pt idx="153">
                  <c:v>33.28</c:v>
                </c:pt>
                <c:pt idx="154">
                  <c:v>33.09</c:v>
                </c:pt>
                <c:pt idx="155">
                  <c:v>32.85</c:v>
                </c:pt>
                <c:pt idx="156">
                  <c:v>31.4</c:v>
                </c:pt>
                <c:pt idx="157">
                  <c:v>30.76</c:v>
                </c:pt>
                <c:pt idx="158">
                  <c:v>28.43</c:v>
                </c:pt>
                <c:pt idx="159">
                  <c:v>27.95</c:v>
                </c:pt>
                <c:pt idx="160">
                  <c:v>28.53</c:v>
                </c:pt>
                <c:pt idx="161">
                  <c:v>29.23</c:v>
                </c:pt>
                <c:pt idx="162">
                  <c:v>28.76</c:v>
                </c:pt>
                <c:pt idx="163">
                  <c:v>29.5</c:v>
                </c:pt>
                <c:pt idx="164">
                  <c:v>29.54</c:v>
                </c:pt>
                <c:pt idx="165">
                  <c:v>29.67</c:v>
                </c:pt>
                <c:pt idx="166">
                  <c:v>29.09</c:v>
                </c:pt>
                <c:pt idx="167">
                  <c:v>29.3</c:v>
                </c:pt>
                <c:pt idx="168">
                  <c:v>28.8</c:v>
                </c:pt>
                <c:pt idx="169">
                  <c:v>28.91</c:v>
                </c:pt>
                <c:pt idx="170">
                  <c:v>28.95</c:v>
                </c:pt>
                <c:pt idx="171">
                  <c:v>29.11</c:v>
                </c:pt>
                <c:pt idx="172">
                  <c:v>29.26</c:v>
                </c:pt>
                <c:pt idx="173">
                  <c:v>29.19</c:v>
                </c:pt>
                <c:pt idx="174">
                  <c:v>29</c:v>
                </c:pt>
                <c:pt idx="175">
                  <c:v>28.92</c:v>
                </c:pt>
                <c:pt idx="176">
                  <c:v>28.7</c:v>
                </c:pt>
                <c:pt idx="177">
                  <c:v>28.79</c:v>
                </c:pt>
                <c:pt idx="178">
                  <c:v>28.74</c:v>
                </c:pt>
                <c:pt idx="179">
                  <c:v>28.02</c:v>
                </c:pt>
                <c:pt idx="180">
                  <c:v>27.49</c:v>
                </c:pt>
                <c:pt idx="181">
                  <c:v>26.99</c:v>
                </c:pt>
                <c:pt idx="182">
                  <c:v>27.2</c:v>
                </c:pt>
                <c:pt idx="183">
                  <c:v>27.59</c:v>
                </c:pt>
                <c:pt idx="184">
                  <c:v>27.6</c:v>
                </c:pt>
                <c:pt idx="185">
                  <c:v>27.25</c:v>
                </c:pt>
                <c:pt idx="186">
                  <c:v>26.57</c:v>
                </c:pt>
                <c:pt idx="187">
                  <c:v>26.61</c:v>
                </c:pt>
                <c:pt idx="188">
                  <c:v>26.56</c:v>
                </c:pt>
                <c:pt idx="189">
                  <c:v>26.79</c:v>
                </c:pt>
                <c:pt idx="190">
                  <c:v>27.12</c:v>
                </c:pt>
                <c:pt idx="191">
                  <c:v>26.21</c:v>
                </c:pt>
                <c:pt idx="192">
                  <c:v>24.93</c:v>
                </c:pt>
                <c:pt idx="193">
                  <c:v>18.11</c:v>
                </c:pt>
                <c:pt idx="194">
                  <c:v>14.22</c:v>
                </c:pt>
                <c:pt idx="195">
                  <c:v>13.15</c:v>
                </c:pt>
                <c:pt idx="196">
                  <c:v>13.17</c:v>
                </c:pt>
                <c:pt idx="197">
                  <c:v>12.25</c:v>
                </c:pt>
                <c:pt idx="198">
                  <c:v>10.91</c:v>
                </c:pt>
                <c:pt idx="199">
                  <c:v>11.87</c:v>
                </c:pt>
                <c:pt idx="200">
                  <c:v>12.85</c:v>
                </c:pt>
                <c:pt idx="201">
                  <c:v>12.78</c:v>
                </c:pt>
                <c:pt idx="202">
                  <c:v>13.46</c:v>
                </c:pt>
                <c:pt idx="203">
                  <c:v>14.17</c:v>
                </c:pt>
                <c:pt idx="204">
                  <c:v>16.45</c:v>
                </c:pt>
                <c:pt idx="205">
                  <c:v>16.98</c:v>
                </c:pt>
                <c:pt idx="206">
                  <c:v>17.26</c:v>
                </c:pt>
                <c:pt idx="207">
                  <c:v>17.89</c:v>
                </c:pt>
                <c:pt idx="208">
                  <c:v>18.25</c:v>
                </c:pt>
                <c:pt idx="209">
                  <c:v>18.71</c:v>
                </c:pt>
                <c:pt idx="210">
                  <c:v>19.26</c:v>
                </c:pt>
                <c:pt idx="211">
                  <c:v>19.32</c:v>
                </c:pt>
                <c:pt idx="212">
                  <c:v>18.57</c:v>
                </c:pt>
                <c:pt idx="213">
                  <c:v>18.53</c:v>
                </c:pt>
                <c:pt idx="214">
                  <c:v>18.14</c:v>
                </c:pt>
                <c:pt idx="215">
                  <c:v>17.2</c:v>
                </c:pt>
                <c:pt idx="216">
                  <c:v>15.45</c:v>
                </c:pt>
                <c:pt idx="217">
                  <c:v>15.43</c:v>
                </c:pt>
                <c:pt idx="218">
                  <c:v>14.73</c:v>
                </c:pt>
                <c:pt idx="219">
                  <c:v>15.62</c:v>
                </c:pt>
                <c:pt idx="220">
                  <c:v>15.93</c:v>
                </c:pt>
                <c:pt idx="221">
                  <c:v>15.5</c:v>
                </c:pt>
                <c:pt idx="222">
                  <c:v>14.81</c:v>
                </c:pt>
                <c:pt idx="223">
                  <c:v>14.32</c:v>
                </c:pt>
                <c:pt idx="224">
                  <c:v>13.84</c:v>
                </c:pt>
                <c:pt idx="225">
                  <c:v>13.05</c:v>
                </c:pt>
                <c:pt idx="226">
                  <c:v>12.66</c:v>
                </c:pt>
                <c:pt idx="227">
                  <c:v>14.11</c:v>
                </c:pt>
                <c:pt idx="228">
                  <c:v>16.04</c:v>
                </c:pt>
                <c:pt idx="229">
                  <c:v>16.61</c:v>
                </c:pt>
                <c:pt idx="230">
                  <c:v>17.77</c:v>
                </c:pt>
                <c:pt idx="231">
                  <c:v>19.59</c:v>
                </c:pt>
                <c:pt idx="232">
                  <c:v>19.05</c:v>
                </c:pt>
                <c:pt idx="233">
                  <c:v>18.27</c:v>
                </c:pt>
                <c:pt idx="234">
                  <c:v>17.99</c:v>
                </c:pt>
                <c:pt idx="235">
                  <c:v>17.23</c:v>
                </c:pt>
                <c:pt idx="236">
                  <c:v>17.62</c:v>
                </c:pt>
                <c:pt idx="237">
                  <c:v>18.29</c:v>
                </c:pt>
                <c:pt idx="238">
                  <c:v>18.32</c:v>
                </c:pt>
                <c:pt idx="239">
                  <c:v>20.05</c:v>
                </c:pt>
                <c:pt idx="240">
                  <c:v>20.51</c:v>
                </c:pt>
                <c:pt idx="241">
                  <c:v>19.78</c:v>
                </c:pt>
                <c:pt idx="242">
                  <c:v>18.94</c:v>
                </c:pt>
                <c:pt idx="243">
                  <c:v>16.66</c:v>
                </c:pt>
                <c:pt idx="244">
                  <c:v>16.07</c:v>
                </c:pt>
                <c:pt idx="245">
                  <c:v>15.15</c:v>
                </c:pt>
                <c:pt idx="246">
                  <c:v>16.54</c:v>
                </c:pt>
                <c:pt idx="247">
                  <c:v>24.26</c:v>
                </c:pt>
                <c:pt idx="248">
                  <c:v>29.88</c:v>
                </c:pt>
                <c:pt idx="249">
                  <c:v>32.88</c:v>
                </c:pt>
                <c:pt idx="250">
                  <c:v>30.19</c:v>
                </c:pt>
                <c:pt idx="251">
                  <c:v>25.56</c:v>
                </c:pt>
                <c:pt idx="252">
                  <c:v>22.3</c:v>
                </c:pt>
                <c:pt idx="253">
                  <c:v>18.3</c:v>
                </c:pt>
                <c:pt idx="254">
                  <c:v>17.58</c:v>
                </c:pt>
                <c:pt idx="255">
                  <c:v>18.32</c:v>
                </c:pt>
                <c:pt idx="256">
                  <c:v>18.36</c:v>
                </c:pt>
                <c:pt idx="257">
                  <c:v>17.78</c:v>
                </c:pt>
                <c:pt idx="258">
                  <c:v>18.14</c:v>
                </c:pt>
                <c:pt idx="259">
                  <c:v>18.71</c:v>
                </c:pt>
                <c:pt idx="260">
                  <c:v>19</c:v>
                </c:pt>
                <c:pt idx="261">
                  <c:v>19.86</c:v>
                </c:pt>
                <c:pt idx="262">
                  <c:v>19.35</c:v>
                </c:pt>
                <c:pt idx="263">
                  <c:v>17.17</c:v>
                </c:pt>
                <c:pt idx="264">
                  <c:v>16.1</c:v>
                </c:pt>
                <c:pt idx="265">
                  <c:v>16</c:v>
                </c:pt>
                <c:pt idx="266">
                  <c:v>16.36</c:v>
                </c:pt>
                <c:pt idx="267">
                  <c:v>17.37</c:v>
                </c:pt>
                <c:pt idx="268">
                  <c:v>18.79</c:v>
                </c:pt>
                <c:pt idx="269">
                  <c:v>19.83</c:v>
                </c:pt>
                <c:pt idx="270">
                  <c:v>19.74</c:v>
                </c:pt>
                <c:pt idx="271">
                  <c:v>19.25</c:v>
                </c:pt>
                <c:pt idx="272">
                  <c:v>19.26</c:v>
                </c:pt>
                <c:pt idx="273">
                  <c:v>19.34</c:v>
                </c:pt>
                <c:pt idx="274">
                  <c:v>18.4</c:v>
                </c:pt>
                <c:pt idx="275">
                  <c:v>16.94</c:v>
                </c:pt>
                <c:pt idx="276">
                  <c:v>16.8</c:v>
                </c:pt>
                <c:pt idx="277">
                  <c:v>17.41</c:v>
                </c:pt>
                <c:pt idx="278">
                  <c:v>17.82</c:v>
                </c:pt>
                <c:pt idx="279">
                  <c:v>18.35</c:v>
                </c:pt>
                <c:pt idx="280">
                  <c:v>17.89</c:v>
                </c:pt>
                <c:pt idx="281">
                  <c:v>16.8</c:v>
                </c:pt>
                <c:pt idx="282">
                  <c:v>15.81</c:v>
                </c:pt>
                <c:pt idx="283">
                  <c:v>15.64</c:v>
                </c:pt>
                <c:pt idx="284">
                  <c:v>15.32</c:v>
                </c:pt>
                <c:pt idx="285">
                  <c:v>15.59</c:v>
                </c:pt>
                <c:pt idx="286">
                  <c:v>14.05</c:v>
                </c:pt>
                <c:pt idx="287">
                  <c:v>12.56</c:v>
                </c:pt>
                <c:pt idx="288">
                  <c:v>12.93</c:v>
                </c:pt>
                <c:pt idx="289">
                  <c:v>12.9</c:v>
                </c:pt>
                <c:pt idx="290">
                  <c:v>13.18</c:v>
                </c:pt>
                <c:pt idx="291">
                  <c:v>14.54</c:v>
                </c:pt>
                <c:pt idx="292">
                  <c:v>15.74</c:v>
                </c:pt>
                <c:pt idx="293">
                  <c:v>17.04</c:v>
                </c:pt>
                <c:pt idx="294">
                  <c:v>17.52</c:v>
                </c:pt>
                <c:pt idx="295">
                  <c:v>16.66</c:v>
                </c:pt>
                <c:pt idx="296">
                  <c:v>15.91</c:v>
                </c:pt>
                <c:pt idx="297">
                  <c:v>16.27</c:v>
                </c:pt>
                <c:pt idx="298">
                  <c:v>16.46</c:v>
                </c:pt>
                <c:pt idx="299">
                  <c:v>15.78</c:v>
                </c:pt>
                <c:pt idx="300">
                  <c:v>16.56</c:v>
                </c:pt>
                <c:pt idx="301">
                  <c:v>17.21</c:v>
                </c:pt>
                <c:pt idx="302">
                  <c:v>17.21</c:v>
                </c:pt>
                <c:pt idx="303">
                  <c:v>18.7</c:v>
                </c:pt>
                <c:pt idx="304">
                  <c:v>18.56</c:v>
                </c:pt>
                <c:pt idx="305">
                  <c:v>17.43</c:v>
                </c:pt>
                <c:pt idx="306">
                  <c:v>16.5</c:v>
                </c:pt>
                <c:pt idx="307">
                  <c:v>16.54</c:v>
                </c:pt>
                <c:pt idx="308">
                  <c:v>16.71</c:v>
                </c:pt>
                <c:pt idx="309">
                  <c:v>16.29</c:v>
                </c:pt>
                <c:pt idx="310">
                  <c:v>16.52</c:v>
                </c:pt>
                <c:pt idx="311">
                  <c:v>17.53</c:v>
                </c:pt>
                <c:pt idx="312">
                  <c:v>17.48</c:v>
                </c:pt>
                <c:pt idx="313">
                  <c:v>17.77</c:v>
                </c:pt>
                <c:pt idx="314">
                  <c:v>19.9</c:v>
                </c:pt>
                <c:pt idx="315">
                  <c:v>21.33</c:v>
                </c:pt>
                <c:pt idx="316">
                  <c:v>20.12</c:v>
                </c:pt>
                <c:pt idx="317">
                  <c:v>19.32</c:v>
                </c:pt>
                <c:pt idx="318">
                  <c:v>19.6</c:v>
                </c:pt>
                <c:pt idx="319">
                  <c:v>20.53</c:v>
                </c:pt>
                <c:pt idx="320">
                  <c:v>22.04</c:v>
                </c:pt>
                <c:pt idx="321">
                  <c:v>23.22</c:v>
                </c:pt>
                <c:pt idx="322">
                  <c:v>22.66</c:v>
                </c:pt>
                <c:pt idx="323">
                  <c:v>23.22</c:v>
                </c:pt>
                <c:pt idx="324">
                  <c:v>23.02</c:v>
                </c:pt>
                <c:pt idx="325">
                  <c:v>20.88</c:v>
                </c:pt>
                <c:pt idx="326">
                  <c:v>19.16</c:v>
                </c:pt>
                <c:pt idx="327">
                  <c:v>17.83</c:v>
                </c:pt>
                <c:pt idx="328">
                  <c:v>18.55</c:v>
                </c:pt>
                <c:pt idx="329">
                  <c:v>17.35</c:v>
                </c:pt>
                <c:pt idx="330">
                  <c:v>17.49</c:v>
                </c:pt>
                <c:pt idx="331">
                  <c:v>17.96</c:v>
                </c:pt>
                <c:pt idx="332">
                  <c:v>17.85</c:v>
                </c:pt>
                <c:pt idx="333">
                  <c:v>18.73</c:v>
                </c:pt>
                <c:pt idx="334">
                  <c:v>17.88</c:v>
                </c:pt>
                <c:pt idx="335">
                  <c:v>15.95</c:v>
                </c:pt>
                <c:pt idx="336">
                  <c:v>14.33</c:v>
                </c:pt>
                <c:pt idx="337">
                  <c:v>13.32</c:v>
                </c:pt>
                <c:pt idx="338">
                  <c:v>12.34</c:v>
                </c:pt>
                <c:pt idx="339">
                  <c:v>12.81</c:v>
                </c:pt>
                <c:pt idx="340">
                  <c:v>12.61</c:v>
                </c:pt>
                <c:pt idx="341">
                  <c:v>11.61</c:v>
                </c:pt>
                <c:pt idx="342">
                  <c:v>11.55</c:v>
                </c:pt>
                <c:pt idx="343">
                  <c:v>11.34</c:v>
                </c:pt>
                <c:pt idx="344">
                  <c:v>12.77</c:v>
                </c:pt>
                <c:pt idx="345">
                  <c:v>12.11</c:v>
                </c:pt>
                <c:pt idx="346">
                  <c:v>10.99</c:v>
                </c:pt>
                <c:pt idx="347">
                  <c:v>9.39</c:v>
                </c:pt>
                <c:pt idx="348">
                  <c:v>10.16</c:v>
                </c:pt>
                <c:pt idx="349">
                  <c:v>10.33</c:v>
                </c:pt>
                <c:pt idx="350">
                  <c:v>12.1</c:v>
                </c:pt>
                <c:pt idx="351">
                  <c:v>14.82</c:v>
                </c:pt>
                <c:pt idx="352">
                  <c:v>15.57</c:v>
                </c:pt>
                <c:pt idx="353">
                  <c:v>15.91</c:v>
                </c:pt>
                <c:pt idx="354">
                  <c:v>18.05</c:v>
                </c:pt>
                <c:pt idx="355">
                  <c:v>19.56</c:v>
                </c:pt>
                <c:pt idx="356">
                  <c:v>21.64</c:v>
                </c:pt>
                <c:pt idx="357">
                  <c:v>21.62</c:v>
                </c:pt>
                <c:pt idx="358">
                  <c:v>23.14</c:v>
                </c:pt>
                <c:pt idx="359">
                  <c:v>24.35</c:v>
                </c:pt>
                <c:pt idx="360">
                  <c:v>25.29</c:v>
                </c:pt>
                <c:pt idx="361">
                  <c:v>27.39</c:v>
                </c:pt>
                <c:pt idx="362">
                  <c:v>27.7</c:v>
                </c:pt>
                <c:pt idx="363">
                  <c:v>24.29</c:v>
                </c:pt>
                <c:pt idx="364">
                  <c:v>26.35</c:v>
                </c:pt>
                <c:pt idx="365">
                  <c:v>28.91</c:v>
                </c:pt>
                <c:pt idx="366">
                  <c:v>28</c:v>
                </c:pt>
                <c:pt idx="367">
                  <c:v>28.8</c:v>
                </c:pt>
                <c:pt idx="368">
                  <c:v>30.56</c:v>
                </c:pt>
                <c:pt idx="369">
                  <c:v>29.71</c:v>
                </c:pt>
                <c:pt idx="370">
                  <c:v>30</c:v>
                </c:pt>
                <c:pt idx="371">
                  <c:v>25.19</c:v>
                </c:pt>
                <c:pt idx="372">
                  <c:v>24.49</c:v>
                </c:pt>
                <c:pt idx="373">
                  <c:v>24.97</c:v>
                </c:pt>
                <c:pt idx="374">
                  <c:v>23.01</c:v>
                </c:pt>
                <c:pt idx="375">
                  <c:v>22.99</c:v>
                </c:pt>
                <c:pt idx="376">
                  <c:v>24.63</c:v>
                </c:pt>
                <c:pt idx="377">
                  <c:v>23.95</c:v>
                </c:pt>
                <c:pt idx="378">
                  <c:v>22.76</c:v>
                </c:pt>
                <c:pt idx="379">
                  <c:v>23.77</c:v>
                </c:pt>
                <c:pt idx="380">
                  <c:v>22.51</c:v>
                </c:pt>
                <c:pt idx="381">
                  <c:v>18.76</c:v>
                </c:pt>
                <c:pt idx="382">
                  <c:v>16.06</c:v>
                </c:pt>
                <c:pt idx="383">
                  <c:v>15.95</c:v>
                </c:pt>
                <c:pt idx="384">
                  <c:v>17.04</c:v>
                </c:pt>
                <c:pt idx="385">
                  <c:v>18.24</c:v>
                </c:pt>
                <c:pt idx="386">
                  <c:v>22.29</c:v>
                </c:pt>
                <c:pt idx="387">
                  <c:v>23.98</c:v>
                </c:pt>
                <c:pt idx="388">
                  <c:v>24.44</c:v>
                </c:pt>
                <c:pt idx="389">
                  <c:v>23.45</c:v>
                </c:pt>
                <c:pt idx="390">
                  <c:v>24.99</c:v>
                </c:pt>
                <c:pt idx="391">
                  <c:v>25.68</c:v>
                </c:pt>
                <c:pt idx="392">
                  <c:v>27.14</c:v>
                </c:pt>
                <c:pt idx="393">
                  <c:v>25.99</c:v>
                </c:pt>
                <c:pt idx="394">
                  <c:v>23.68</c:v>
                </c:pt>
                <c:pt idx="395">
                  <c:v>26.68</c:v>
                </c:pt>
                <c:pt idx="396">
                  <c:v>30.3</c:v>
                </c:pt>
                <c:pt idx="397">
                  <c:v>32.23</c:v>
                </c:pt>
                <c:pt idx="398">
                  <c:v>29.23</c:v>
                </c:pt>
                <c:pt idx="399">
                  <c:v>24.48</c:v>
                </c:pt>
                <c:pt idx="400">
                  <c:v>25.15</c:v>
                </c:pt>
                <c:pt idx="401">
                  <c:v>27.22</c:v>
                </c:pt>
                <c:pt idx="402">
                  <c:v>27.95</c:v>
                </c:pt>
                <c:pt idx="403">
                  <c:v>28.5</c:v>
                </c:pt>
                <c:pt idx="404">
                  <c:v>25.66</c:v>
                </c:pt>
                <c:pt idx="405">
                  <c:v>27.32</c:v>
                </c:pt>
                <c:pt idx="406">
                  <c:v>27.47</c:v>
                </c:pt>
                <c:pt idx="407">
                  <c:v>28.63</c:v>
                </c:pt>
                <c:pt idx="408">
                  <c:v>30.24</c:v>
                </c:pt>
                <c:pt idx="409">
                  <c:v>30.77</c:v>
                </c:pt>
                <c:pt idx="410">
                  <c:v>32.25</c:v>
                </c:pt>
                <c:pt idx="411">
                  <c:v>32.42</c:v>
                </c:pt>
                <c:pt idx="412">
                  <c:v>35.82</c:v>
                </c:pt>
                <c:pt idx="413">
                  <c:v>33.58</c:v>
                </c:pt>
                <c:pt idx="414">
                  <c:v>35.98</c:v>
                </c:pt>
                <c:pt idx="415">
                  <c:v>39.57</c:v>
                </c:pt>
                <c:pt idx="416">
                  <c:v>40.51</c:v>
                </c:pt>
                <c:pt idx="417">
                  <c:v>45.53</c:v>
                </c:pt>
                <c:pt idx="418">
                  <c:v>39.83</c:v>
                </c:pt>
                <c:pt idx="419">
                  <c:v>34.32</c:v>
                </c:pt>
                <c:pt idx="420">
                  <c:v>38.4</c:v>
                </c:pt>
                <c:pt idx="421">
                  <c:v>39.65</c:v>
                </c:pt>
                <c:pt idx="422">
                  <c:v>45.71</c:v>
                </c:pt>
                <c:pt idx="423">
                  <c:v>45.18</c:v>
                </c:pt>
                <c:pt idx="424">
                  <c:v>43.12</c:v>
                </c:pt>
                <c:pt idx="425">
                  <c:v>49.28</c:v>
                </c:pt>
                <c:pt idx="426">
                  <c:v>52.88</c:v>
                </c:pt>
                <c:pt idx="427">
                  <c:v>58.66</c:v>
                </c:pt>
                <c:pt idx="428">
                  <c:v>58.79</c:v>
                </c:pt>
                <c:pt idx="429">
                  <c:v>55.31</c:v>
                </c:pt>
                <c:pt idx="430">
                  <c:v>49.97</c:v>
                </c:pt>
                <c:pt idx="431">
                  <c:v>50.85</c:v>
                </c:pt>
                <c:pt idx="432">
                  <c:v>55.9</c:v>
                </c:pt>
                <c:pt idx="433">
                  <c:v>52.8</c:v>
                </c:pt>
                <c:pt idx="434">
                  <c:v>55.31</c:v>
                </c:pt>
                <c:pt idx="435">
                  <c:v>62.41</c:v>
                </c:pt>
                <c:pt idx="436">
                  <c:v>64.39</c:v>
                </c:pt>
                <c:pt idx="437">
                  <c:v>63.97</c:v>
                </c:pt>
                <c:pt idx="438">
                  <c:v>67.99</c:v>
                </c:pt>
                <c:pt idx="439">
                  <c:v>66.19</c:v>
                </c:pt>
                <c:pt idx="440">
                  <c:v>57.29</c:v>
                </c:pt>
                <c:pt idx="441">
                  <c:v>52.71</c:v>
                </c:pt>
                <c:pt idx="442">
                  <c:v>52.52</c:v>
                </c:pt>
                <c:pt idx="443">
                  <c:v>54.99</c:v>
                </c:pt>
                <c:pt idx="444">
                  <c:v>49.51</c:v>
                </c:pt>
                <c:pt idx="445">
                  <c:v>53.7</c:v>
                </c:pt>
                <c:pt idx="446">
                  <c:v>56.26</c:v>
                </c:pt>
              </c:numCache>
            </c:numRef>
          </c:val>
          <c:smooth val="0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/>
            </a:pPr>
          </a:p>
        </c:txPr>
        <c:crossAx val="39455555"/>
        <c:crosses val="autoZero"/>
        <c:auto val="0"/>
        <c:lblOffset val="100"/>
        <c:tickLblSkip val="24"/>
        <c:tickMarkSkip val="12"/>
        <c:noMultiLvlLbl val="0"/>
      </c:catAx>
      <c:valAx>
        <c:axId val="3945555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Nominal Dollars per 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4036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25"/>
          <c:y val="0.9595"/>
          <c:w val="0.77525"/>
          <c:h val="0.03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gap"/>
    <c:showDLblsOverMax val="0"/>
  </c:chart>
  <c:spPr>
    <a:noFill/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Major Events and Real World Oil Prices, 1970-2006
</a:t>
            </a:r>
            <a:r>
              <a:rPr lang="en-US" cap="none" sz="1200" b="1" i="0" u="none" baseline="0"/>
              <a:t>(Prices adjusted by CPI for all Urban Consumers, 2006)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2"/>
          <c:w val="0.95"/>
          <c:h val="0.86375"/>
        </c:manualLayout>
      </c:layout>
      <c:lineChart>
        <c:grouping val="standard"/>
        <c:varyColors val="0"/>
        <c:ser>
          <c:idx val="3"/>
          <c:order val="0"/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MonthlyData!$A$3:$A$448</c:f>
              <c:strCache>
                <c:ptCount val="446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</c:strCache>
            </c:strRef>
          </c:cat>
          <c:val>
            <c:numRef>
              <c:f>MonthlyData!$J$3:$J$448</c:f>
              <c:numCache>
                <c:ptCount val="446"/>
                <c:pt idx="48">
                  <c:v>41.7556008583691</c:v>
                </c:pt>
                <c:pt idx="49">
                  <c:v>53.51917372881355</c:v>
                </c:pt>
                <c:pt idx="50">
                  <c:v>54.035920502092054</c:v>
                </c:pt>
                <c:pt idx="51">
                  <c:v>53.7685</c:v>
                </c:pt>
                <c:pt idx="52">
                  <c:v>54.35716049382716</c:v>
                </c:pt>
                <c:pt idx="53">
                  <c:v>54.0790612244898</c:v>
                </c:pt>
                <c:pt idx="54">
                  <c:v>52.36791497975709</c:v>
                </c:pt>
                <c:pt idx="55">
                  <c:v>51.45544</c:v>
                </c:pt>
                <c:pt idx="56">
                  <c:v>50.24381422924901</c:v>
                </c:pt>
                <c:pt idx="57">
                  <c:v>49.39483365949119</c:v>
                </c:pt>
                <c:pt idx="58">
                  <c:v>49.365766990291256</c:v>
                </c:pt>
                <c:pt idx="59">
                  <c:v>50.119036608863205</c:v>
                </c:pt>
                <c:pt idx="60">
                  <c:v>49.731919385796544</c:v>
                </c:pt>
                <c:pt idx="61">
                  <c:v>50.435142857142864</c:v>
                </c:pt>
                <c:pt idx="62">
                  <c:v>51.12925996204933</c:v>
                </c:pt>
                <c:pt idx="63">
                  <c:v>50.859243856332704</c:v>
                </c:pt>
                <c:pt idx="64">
                  <c:v>50.61058270676692</c:v>
                </c:pt>
                <c:pt idx="65">
                  <c:v>53.56408582089552</c:v>
                </c:pt>
                <c:pt idx="66">
                  <c:v>52.52190036900369</c:v>
                </c:pt>
                <c:pt idx="67">
                  <c:v>53.24723756906078</c:v>
                </c:pt>
                <c:pt idx="68">
                  <c:v>52.17428571428571</c:v>
                </c:pt>
                <c:pt idx="69">
                  <c:v>54.18058287795993</c:v>
                </c:pt>
                <c:pt idx="70">
                  <c:v>55.182929475587706</c:v>
                </c:pt>
                <c:pt idx="71">
                  <c:v>54.14322522522522</c:v>
                </c:pt>
                <c:pt idx="72">
                  <c:v>48.42595323741006</c:v>
                </c:pt>
                <c:pt idx="73">
                  <c:v>48.216021505376354</c:v>
                </c:pt>
                <c:pt idx="74">
                  <c:v>49.03719141323793</c:v>
                </c:pt>
                <c:pt idx="75">
                  <c:v>48.42836007130125</c:v>
                </c:pt>
                <c:pt idx="76">
                  <c:v>48.157327433628325</c:v>
                </c:pt>
                <c:pt idx="77">
                  <c:v>48.15302816901409</c:v>
                </c:pt>
                <c:pt idx="78">
                  <c:v>48.00663747810858</c:v>
                </c:pt>
                <c:pt idx="79">
                  <c:v>48.00317073170732</c:v>
                </c:pt>
                <c:pt idx="80">
                  <c:v>47.44901041666667</c:v>
                </c:pt>
                <c:pt idx="81">
                  <c:v>47.273246977547494</c:v>
                </c:pt>
                <c:pt idx="82">
                  <c:v>47.50658620689655</c:v>
                </c:pt>
                <c:pt idx="83">
                  <c:v>47.79654639175258</c:v>
                </c:pt>
                <c:pt idx="84">
                  <c:v>48.93878632478632</c:v>
                </c:pt>
                <c:pt idx="85">
                  <c:v>49.78087986463621</c:v>
                </c:pt>
                <c:pt idx="86">
                  <c:v>49.58262184873949</c:v>
                </c:pt>
                <c:pt idx="87">
                  <c:v>48.56073333333333</c:v>
                </c:pt>
                <c:pt idx="88">
                  <c:v>49.19399668325042</c:v>
                </c:pt>
                <c:pt idx="89">
                  <c:v>48.90324546952225</c:v>
                </c:pt>
                <c:pt idx="90">
                  <c:v>48.03075409836065</c:v>
                </c:pt>
                <c:pt idx="91">
                  <c:v>48.669477124183004</c:v>
                </c:pt>
                <c:pt idx="92">
                  <c:v>47.91612377850163</c:v>
                </c:pt>
                <c:pt idx="93">
                  <c:v>47.95818181818182</c:v>
                </c:pt>
                <c:pt idx="94">
                  <c:v>47.889644588045236</c:v>
                </c:pt>
                <c:pt idx="95">
                  <c:v>48.22550724637681</c:v>
                </c:pt>
                <c:pt idx="96">
                  <c:v>47.137728</c:v>
                </c:pt>
                <c:pt idx="97">
                  <c:v>46.48313195548489</c:v>
                </c:pt>
                <c:pt idx="98">
                  <c:v>46.62859621451104</c:v>
                </c:pt>
                <c:pt idx="99">
                  <c:v>45.72394366197184</c:v>
                </c:pt>
                <c:pt idx="100">
                  <c:v>45.64463565891472</c:v>
                </c:pt>
                <c:pt idx="101">
                  <c:v>45.24794478527607</c:v>
                </c:pt>
                <c:pt idx="102">
                  <c:v>44.74917808219178</c:v>
                </c:pt>
                <c:pt idx="103">
                  <c:v>44.453545454545456</c:v>
                </c:pt>
                <c:pt idx="104">
                  <c:v>44.332887218045116</c:v>
                </c:pt>
                <c:pt idx="105">
                  <c:v>44.2388524590164</c:v>
                </c:pt>
                <c:pt idx="106">
                  <c:v>44.37308605341246</c:v>
                </c:pt>
                <c:pt idx="107">
                  <c:v>44.77586410635155</c:v>
                </c:pt>
                <c:pt idx="108">
                  <c:v>46.04612005856516</c:v>
                </c:pt>
                <c:pt idx="109">
                  <c:v>46.62882778581766</c:v>
                </c:pt>
                <c:pt idx="110">
                  <c:v>47.70184813753582</c:v>
                </c:pt>
                <c:pt idx="111">
                  <c:v>50.523824362606234</c:v>
                </c:pt>
                <c:pt idx="112">
                  <c:v>53.91748251748252</c:v>
                </c:pt>
                <c:pt idx="113">
                  <c:v>59.017800829875526</c:v>
                </c:pt>
                <c:pt idx="114">
                  <c:v>64.08975376196992</c:v>
                </c:pt>
                <c:pt idx="115">
                  <c:v>65.92875338753389</c:v>
                </c:pt>
                <c:pt idx="116">
                  <c:v>68.1591689008043</c:v>
                </c:pt>
                <c:pt idx="117">
                  <c:v>67.58836436170213</c:v>
                </c:pt>
                <c:pt idx="118">
                  <c:v>72.23133069828722</c:v>
                </c:pt>
                <c:pt idx="119">
                  <c:v>76.47769230769231</c:v>
                </c:pt>
                <c:pt idx="120">
                  <c:v>80.19505141388176</c:v>
                </c:pt>
                <c:pt idx="121">
                  <c:v>83.32015209125474</c:v>
                </c:pt>
                <c:pt idx="122">
                  <c:v>84.65565543071162</c:v>
                </c:pt>
                <c:pt idx="123">
                  <c:v>84.01562962962963</c:v>
                </c:pt>
                <c:pt idx="124">
                  <c:v>85.15350855745722</c:v>
                </c:pt>
                <c:pt idx="125">
                  <c:v>84.59482466747279</c:v>
                </c:pt>
                <c:pt idx="126">
                  <c:v>84.66842805320435</c:v>
                </c:pt>
                <c:pt idx="127">
                  <c:v>83.88806722689075</c:v>
                </c:pt>
                <c:pt idx="128">
                  <c:v>83.23730952380953</c:v>
                </c:pt>
                <c:pt idx="129">
                  <c:v>82.85880896226416</c:v>
                </c:pt>
                <c:pt idx="130">
                  <c:v>83.27205847953218</c:v>
                </c:pt>
                <c:pt idx="131">
                  <c:v>83.76972190034763</c:v>
                </c:pt>
                <c:pt idx="132">
                  <c:v>90.60534482758621</c:v>
                </c:pt>
                <c:pt idx="133">
                  <c:v>90.02389078498292</c:v>
                </c:pt>
                <c:pt idx="134">
                  <c:v>87.83162711864408</c:v>
                </c:pt>
                <c:pt idx="135">
                  <c:v>87.46789001122335</c:v>
                </c:pt>
                <c:pt idx="136">
                  <c:v>85.4981737193764</c:v>
                </c:pt>
                <c:pt idx="137">
                  <c:v>82.92921633554084</c:v>
                </c:pt>
                <c:pt idx="138">
                  <c:v>81.02709606986899</c:v>
                </c:pt>
                <c:pt idx="139">
                  <c:v>78.7419068255688</c:v>
                </c:pt>
                <c:pt idx="140">
                  <c:v>77.15424892703862</c:v>
                </c:pt>
                <c:pt idx="141">
                  <c:v>76.96731263383298</c:v>
                </c:pt>
                <c:pt idx="142">
                  <c:v>78.40991462113126</c:v>
                </c:pt>
                <c:pt idx="143">
                  <c:v>77.59845744680852</c:v>
                </c:pt>
                <c:pt idx="144">
                  <c:v>76.46941675503712</c:v>
                </c:pt>
                <c:pt idx="145">
                  <c:v>76.09822410147991</c:v>
                </c:pt>
                <c:pt idx="146">
                  <c:v>73.1513544973545</c:v>
                </c:pt>
                <c:pt idx="147">
                  <c:v>70.17047418335089</c:v>
                </c:pt>
                <c:pt idx="148">
                  <c:v>69.4265344467641</c:v>
                </c:pt>
                <c:pt idx="149">
                  <c:v>70.68031958762886</c:v>
                </c:pt>
                <c:pt idx="150">
                  <c:v>69.58949743589743</c:v>
                </c:pt>
                <c:pt idx="151">
                  <c:v>68.42942681678608</c:v>
                </c:pt>
                <c:pt idx="152">
                  <c:v>68.45543411644536</c:v>
                </c:pt>
                <c:pt idx="153">
                  <c:v>68.76285132382893</c:v>
                </c:pt>
                <c:pt idx="154">
                  <c:v>68.50980612244899</c:v>
                </c:pt>
                <c:pt idx="155">
                  <c:v>68.29164959016394</c:v>
                </c:pt>
                <c:pt idx="156">
                  <c:v>65.1437627811861</c:v>
                </c:pt>
                <c:pt idx="157">
                  <c:v>63.750806945863125</c:v>
                </c:pt>
                <c:pt idx="158">
                  <c:v>58.92182839632278</c:v>
                </c:pt>
                <c:pt idx="159">
                  <c:v>57.515770791075056</c:v>
                </c:pt>
                <c:pt idx="160">
                  <c:v>58.354203629032256</c:v>
                </c:pt>
                <c:pt idx="161">
                  <c:v>59.60569849246231</c:v>
                </c:pt>
                <c:pt idx="162">
                  <c:v>58.41245245245245</c:v>
                </c:pt>
                <c:pt idx="163">
                  <c:v>59.736027944111775</c:v>
                </c:pt>
                <c:pt idx="164">
                  <c:v>59.520019860973186</c:v>
                </c:pt>
                <c:pt idx="165">
                  <c:v>59.60438613861386</c:v>
                </c:pt>
                <c:pt idx="166">
                  <c:v>58.32372529644269</c:v>
                </c:pt>
                <c:pt idx="167">
                  <c:v>58.686771964462004</c:v>
                </c:pt>
                <c:pt idx="168">
                  <c:v>57.345632973503434</c:v>
                </c:pt>
                <c:pt idx="169">
                  <c:v>57.283583984375</c:v>
                </c:pt>
                <c:pt idx="170">
                  <c:v>57.25102339181287</c:v>
                </c:pt>
                <c:pt idx="171">
                  <c:v>57.28825412221145</c:v>
                </c:pt>
                <c:pt idx="172">
                  <c:v>57.41638297872341</c:v>
                </c:pt>
                <c:pt idx="173">
                  <c:v>57.113317261330764</c:v>
                </c:pt>
                <c:pt idx="174">
                  <c:v>56.52353506243997</c:v>
                </c:pt>
                <c:pt idx="175">
                  <c:v>56.151846889952154</c:v>
                </c:pt>
                <c:pt idx="176">
                  <c:v>55.45933333333334</c:v>
                </c:pt>
                <c:pt idx="177">
                  <c:v>55.474748338081675</c:v>
                </c:pt>
                <c:pt idx="178">
                  <c:v>55.37840455840456</c:v>
                </c:pt>
                <c:pt idx="179">
                  <c:v>53.991054131054135</c:v>
                </c:pt>
                <c:pt idx="180">
                  <c:v>52.86939336492891</c:v>
                </c:pt>
                <c:pt idx="181">
                  <c:v>51.66293396226415</c:v>
                </c:pt>
                <c:pt idx="182">
                  <c:v>51.86917293233083</c:v>
                </c:pt>
                <c:pt idx="183">
                  <c:v>52.366800748362955</c:v>
                </c:pt>
                <c:pt idx="184">
                  <c:v>52.19049394221808</c:v>
                </c:pt>
                <c:pt idx="185">
                  <c:v>51.384990706319705</c:v>
                </c:pt>
                <c:pt idx="186">
                  <c:v>50.00976808905381</c:v>
                </c:pt>
                <c:pt idx="187">
                  <c:v>49.992305555555554</c:v>
                </c:pt>
                <c:pt idx="188">
                  <c:v>49.76014773776547</c:v>
                </c:pt>
                <c:pt idx="189">
                  <c:v>50.00635694572217</c:v>
                </c:pt>
                <c:pt idx="190">
                  <c:v>50.48300917431193</c:v>
                </c:pt>
                <c:pt idx="191">
                  <c:v>48.65516010978957</c:v>
                </c:pt>
                <c:pt idx="192">
                  <c:v>46.152344890510946</c:v>
                </c:pt>
                <c:pt idx="193">
                  <c:v>33.61865507776761</c:v>
                </c:pt>
                <c:pt idx="194">
                  <c:v>26.518731617647063</c:v>
                </c:pt>
                <c:pt idx="195">
                  <c:v>24.56846224677717</c:v>
                </c:pt>
                <c:pt idx="196">
                  <c:v>24.538044077134984</c:v>
                </c:pt>
                <c:pt idx="197">
                  <c:v>22.698858447488583</c:v>
                </c:pt>
                <c:pt idx="198">
                  <c:v>20.215881278538813</c:v>
                </c:pt>
                <c:pt idx="199">
                  <c:v>21.954630811303556</c:v>
                </c:pt>
                <c:pt idx="200">
                  <c:v>23.659392014519057</c:v>
                </c:pt>
                <c:pt idx="201">
                  <c:v>23.509174977334542</c:v>
                </c:pt>
                <c:pt idx="202">
                  <c:v>24.737626811594204</c:v>
                </c:pt>
                <c:pt idx="203">
                  <c:v>26.018941176470587</c:v>
                </c:pt>
                <c:pt idx="204">
                  <c:v>30.015332733812944</c:v>
                </c:pt>
                <c:pt idx="205">
                  <c:v>30.871344086021512</c:v>
                </c:pt>
                <c:pt idx="206">
                  <c:v>31.24044603033007</c:v>
                </c:pt>
                <c:pt idx="207">
                  <c:v>32.208349600709845</c:v>
                </c:pt>
                <c:pt idx="208">
                  <c:v>32.74027409372237</c:v>
                </c:pt>
                <c:pt idx="209">
                  <c:v>33.44721585903084</c:v>
                </c:pt>
                <c:pt idx="210">
                  <c:v>34.33966608084359</c:v>
                </c:pt>
                <c:pt idx="211">
                  <c:v>34.265979020979024</c:v>
                </c:pt>
                <c:pt idx="212">
                  <c:v>32.763939130434785</c:v>
                </c:pt>
                <c:pt idx="213">
                  <c:v>32.608300086730274</c:v>
                </c:pt>
                <c:pt idx="214">
                  <c:v>31.894332755632583</c:v>
                </c:pt>
                <c:pt idx="215">
                  <c:v>30.24159445407279</c:v>
                </c:pt>
                <c:pt idx="216">
                  <c:v>27.094252376836643</c:v>
                </c:pt>
                <c:pt idx="217">
                  <c:v>26.989198275862066</c:v>
                </c:pt>
                <c:pt idx="218">
                  <c:v>25.65422317596567</c:v>
                </c:pt>
                <c:pt idx="219">
                  <c:v>27.064884713919728</c:v>
                </c:pt>
                <c:pt idx="220">
                  <c:v>27.508059574468085</c:v>
                </c:pt>
                <c:pt idx="221">
                  <c:v>26.652118644067798</c:v>
                </c:pt>
                <c:pt idx="222">
                  <c:v>25.358219409282704</c:v>
                </c:pt>
                <c:pt idx="223">
                  <c:v>24.41620168067227</c:v>
                </c:pt>
                <c:pt idx="224">
                  <c:v>23.44020033388982</c:v>
                </c:pt>
                <c:pt idx="225">
                  <c:v>22.028660565723793</c:v>
                </c:pt>
                <c:pt idx="226">
                  <c:v>21.35256857855362</c:v>
                </c:pt>
                <c:pt idx="227">
                  <c:v>23.758663900414938</c:v>
                </c:pt>
                <c:pt idx="228">
                  <c:v>26.87461601981833</c:v>
                </c:pt>
                <c:pt idx="229">
                  <c:v>27.715205592105267</c:v>
                </c:pt>
                <c:pt idx="230">
                  <c:v>29.481054783319706</c:v>
                </c:pt>
                <c:pt idx="231">
                  <c:v>32.28928513403737</c:v>
                </c:pt>
                <c:pt idx="232">
                  <c:v>31.22168820678514</c:v>
                </c:pt>
                <c:pt idx="233">
                  <c:v>29.870934730056405</c:v>
                </c:pt>
                <c:pt idx="234">
                  <c:v>29.342210610932476</c:v>
                </c:pt>
                <c:pt idx="235">
                  <c:v>28.057520064205463</c:v>
                </c:pt>
                <c:pt idx="236">
                  <c:v>28.600784000000004</c:v>
                </c:pt>
                <c:pt idx="237">
                  <c:v>29.546504777070062</c:v>
                </c:pt>
                <c:pt idx="238">
                  <c:v>29.524447974583005</c:v>
                </c:pt>
                <c:pt idx="239">
                  <c:v>32.26126090404441</c:v>
                </c:pt>
                <c:pt idx="240">
                  <c:v>32.66467032967034</c:v>
                </c:pt>
                <c:pt idx="241">
                  <c:v>31.354390625000004</c:v>
                </c:pt>
                <c:pt idx="242">
                  <c:v>29.859564879564886</c:v>
                </c:pt>
                <c:pt idx="243">
                  <c:v>26.224313421256785</c:v>
                </c:pt>
                <c:pt idx="244">
                  <c:v>25.236865325077403</c:v>
                </c:pt>
                <c:pt idx="245">
                  <c:v>23.663856812933027</c:v>
                </c:pt>
                <c:pt idx="246">
                  <c:v>25.735935582822083</c:v>
                </c:pt>
                <c:pt idx="247">
                  <c:v>37.40390577507599</c:v>
                </c:pt>
                <c:pt idx="248">
                  <c:v>45.68690278824416</c:v>
                </c:pt>
                <c:pt idx="249">
                  <c:v>49.97267415730337</c:v>
                </c:pt>
                <c:pt idx="250">
                  <c:v>45.7813976083707</c:v>
                </c:pt>
                <c:pt idx="251">
                  <c:v>38.76026905829596</c:v>
                </c:pt>
                <c:pt idx="252">
                  <c:v>33.61567607726598</c:v>
                </c:pt>
                <c:pt idx="253">
                  <c:v>27.545029673590502</c:v>
                </c:pt>
                <c:pt idx="254">
                  <c:v>26.422088888888887</c:v>
                </c:pt>
                <c:pt idx="255">
                  <c:v>27.493550295857993</c:v>
                </c:pt>
                <c:pt idx="256">
                  <c:v>27.47230088495575</c:v>
                </c:pt>
                <c:pt idx="257">
                  <c:v>26.526191176470594</c:v>
                </c:pt>
                <c:pt idx="258">
                  <c:v>27.023538913362707</c:v>
                </c:pt>
                <c:pt idx="259">
                  <c:v>27.791061493411423</c:v>
                </c:pt>
                <c:pt idx="260">
                  <c:v>28.098396501457728</c:v>
                </c:pt>
                <c:pt idx="261">
                  <c:v>29.3274672489083</c:v>
                </c:pt>
                <c:pt idx="262">
                  <c:v>28.491400580551524</c:v>
                </c:pt>
                <c:pt idx="263">
                  <c:v>25.263183466279916</c:v>
                </c:pt>
                <c:pt idx="264">
                  <c:v>23.65452570601014</c:v>
                </c:pt>
                <c:pt idx="265">
                  <c:v>23.422799422799425</c:v>
                </c:pt>
                <c:pt idx="266">
                  <c:v>23.829461593682698</c:v>
                </c:pt>
                <c:pt idx="267">
                  <c:v>25.264322580645164</c:v>
                </c:pt>
                <c:pt idx="268">
                  <c:v>27.2905583392985</c:v>
                </c:pt>
                <c:pt idx="269">
                  <c:v>28.69833808844508</c:v>
                </c:pt>
                <c:pt idx="270">
                  <c:v>28.507088967971526</c:v>
                </c:pt>
                <c:pt idx="271">
                  <c:v>27.72054648687012</c:v>
                </c:pt>
                <c:pt idx="272">
                  <c:v>27.65643312101911</c:v>
                </c:pt>
                <c:pt idx="273">
                  <c:v>27.673385049365304</c:v>
                </c:pt>
                <c:pt idx="274">
                  <c:v>26.2912676056338</c:v>
                </c:pt>
                <c:pt idx="275">
                  <c:v>24.22217054263566</c:v>
                </c:pt>
                <c:pt idx="276">
                  <c:v>23.904067321178125</c:v>
                </c:pt>
                <c:pt idx="277">
                  <c:v>24.68545772187282</c:v>
                </c:pt>
                <c:pt idx="278">
                  <c:v>25.17881615598886</c:v>
                </c:pt>
                <c:pt idx="279">
                  <c:v>25.855659722222228</c:v>
                </c:pt>
                <c:pt idx="280">
                  <c:v>25.172545076282944</c:v>
                </c:pt>
                <c:pt idx="281">
                  <c:v>23.606094182825487</c:v>
                </c:pt>
                <c:pt idx="282">
                  <c:v>22.21502077562327</c:v>
                </c:pt>
                <c:pt idx="283">
                  <c:v>21.915441988950274</c:v>
                </c:pt>
                <c:pt idx="284">
                  <c:v>21.42266023432116</c:v>
                </c:pt>
                <c:pt idx="285">
                  <c:v>21.71043925875086</c:v>
                </c:pt>
                <c:pt idx="286">
                  <c:v>19.552434842249657</c:v>
                </c:pt>
                <c:pt idx="287">
                  <c:v>17.478902606310015</c:v>
                </c:pt>
                <c:pt idx="288">
                  <c:v>17.944575923392616</c:v>
                </c:pt>
                <c:pt idx="289">
                  <c:v>17.84192229038855</c:v>
                </c:pt>
                <c:pt idx="290">
                  <c:v>18.16726902173913</c:v>
                </c:pt>
                <c:pt idx="291">
                  <c:v>20.014694708276796</c:v>
                </c:pt>
                <c:pt idx="292">
                  <c:v>21.651837288135596</c:v>
                </c:pt>
                <c:pt idx="293">
                  <c:v>23.36091891891892</c:v>
                </c:pt>
                <c:pt idx="294">
                  <c:v>23.954231805929915</c:v>
                </c:pt>
                <c:pt idx="295">
                  <c:v>22.6866711409396</c:v>
                </c:pt>
                <c:pt idx="296">
                  <c:v>21.60735609103079</c:v>
                </c:pt>
                <c:pt idx="297">
                  <c:v>22.08149163879599</c:v>
                </c:pt>
                <c:pt idx="298">
                  <c:v>22.309512358049435</c:v>
                </c:pt>
                <c:pt idx="299">
                  <c:v>21.387855711422848</c:v>
                </c:pt>
                <c:pt idx="300">
                  <c:v>22.355449101796406</c:v>
                </c:pt>
                <c:pt idx="301">
                  <c:v>23.140550033134527</c:v>
                </c:pt>
                <c:pt idx="302">
                  <c:v>23.06412813738441</c:v>
                </c:pt>
                <c:pt idx="303">
                  <c:v>24.97847267939434</c:v>
                </c:pt>
                <c:pt idx="304">
                  <c:v>24.742601839684625</c:v>
                </c:pt>
                <c:pt idx="305">
                  <c:v>23.19047213114754</c:v>
                </c:pt>
                <c:pt idx="306">
                  <c:v>21.95311475409836</c:v>
                </c:pt>
                <c:pt idx="307">
                  <c:v>21.94876389797253</c:v>
                </c:pt>
                <c:pt idx="308">
                  <c:v>22.13093342036554</c:v>
                </c:pt>
                <c:pt idx="309">
                  <c:v>21.504495770982434</c:v>
                </c:pt>
                <c:pt idx="310">
                  <c:v>21.822317708333333</c:v>
                </c:pt>
                <c:pt idx="311">
                  <c:v>23.171576547231272</c:v>
                </c:pt>
                <c:pt idx="312">
                  <c:v>22.97080310880829</c:v>
                </c:pt>
                <c:pt idx="313">
                  <c:v>23.27652033570045</c:v>
                </c:pt>
                <c:pt idx="314">
                  <c:v>25.93262684649968</c:v>
                </c:pt>
                <c:pt idx="315">
                  <c:v>27.689424184261032</c:v>
                </c:pt>
                <c:pt idx="316">
                  <c:v>26.068633461047256</c:v>
                </c:pt>
                <c:pt idx="317">
                  <c:v>25.01613273771538</c:v>
                </c:pt>
                <c:pt idx="318">
                  <c:v>25.330191082802553</c:v>
                </c:pt>
                <c:pt idx="319">
                  <c:v>26.4814812460267</c:v>
                </c:pt>
                <c:pt idx="320">
                  <c:v>28.339138149556398</c:v>
                </c:pt>
                <c:pt idx="321">
                  <c:v>29.76208464939987</c:v>
                </c:pt>
                <c:pt idx="322">
                  <c:v>28.98936948297604</c:v>
                </c:pt>
                <c:pt idx="323">
                  <c:v>29.705788146279946</c:v>
                </c:pt>
                <c:pt idx="324">
                  <c:v>29.35737272155877</c:v>
                </c:pt>
                <c:pt idx="325">
                  <c:v>26.54481203007519</c:v>
                </c:pt>
                <c:pt idx="326">
                  <c:v>24.297275</c:v>
                </c:pt>
                <c:pt idx="327">
                  <c:v>22.582440699126092</c:v>
                </c:pt>
                <c:pt idx="328">
                  <c:v>23.50902560899438</c:v>
                </c:pt>
                <c:pt idx="329">
                  <c:v>21.960792264504057</c:v>
                </c:pt>
                <c:pt idx="330">
                  <c:v>22.11041121495327</c:v>
                </c:pt>
                <c:pt idx="331">
                  <c:v>22.66221393034826</c:v>
                </c:pt>
                <c:pt idx="332">
                  <c:v>22.467524813895785</c:v>
                </c:pt>
                <c:pt idx="333">
                  <c:v>23.516813118811882</c:v>
                </c:pt>
                <c:pt idx="334">
                  <c:v>22.46347987616099</c:v>
                </c:pt>
                <c:pt idx="335">
                  <c:v>20.063577185368878</c:v>
                </c:pt>
                <c:pt idx="336">
                  <c:v>17.992308168316832</c:v>
                </c:pt>
                <c:pt idx="337">
                  <c:v>16.693193329215568</c:v>
                </c:pt>
                <c:pt idx="338">
                  <c:v>15.43641183723798</c:v>
                </c:pt>
                <c:pt idx="339">
                  <c:v>15.994763076923078</c:v>
                </c:pt>
                <c:pt idx="340">
                  <c:v>15.716025798525797</c:v>
                </c:pt>
                <c:pt idx="341">
                  <c:v>14.451957055214724</c:v>
                </c:pt>
                <c:pt idx="342">
                  <c:v>14.35965073529412</c:v>
                </c:pt>
                <c:pt idx="343">
                  <c:v>14.081309669522645</c:v>
                </c:pt>
                <c:pt idx="344">
                  <c:v>15.83761002444988</c:v>
                </c:pt>
                <c:pt idx="345">
                  <c:v>14.982432926829269</c:v>
                </c:pt>
                <c:pt idx="346">
                  <c:v>13.596774390243903</c:v>
                </c:pt>
                <c:pt idx="347">
                  <c:v>11.624350213544846</c:v>
                </c:pt>
                <c:pt idx="348">
                  <c:v>12.546950699939135</c:v>
                </c:pt>
                <c:pt idx="349">
                  <c:v>12.741379939209727</c:v>
                </c:pt>
                <c:pt idx="350">
                  <c:v>14.879333333333335</c:v>
                </c:pt>
                <c:pt idx="351">
                  <c:v>18.092527075812278</c:v>
                </c:pt>
                <c:pt idx="352">
                  <c:v>19.008140794223827</c:v>
                </c:pt>
                <c:pt idx="353">
                  <c:v>19.423219013237066</c:v>
                </c:pt>
                <c:pt idx="354">
                  <c:v>21.969676064787045</c:v>
                </c:pt>
                <c:pt idx="355">
                  <c:v>23.750592459605027</c:v>
                </c:pt>
                <c:pt idx="356">
                  <c:v>26.151018463371052</c:v>
                </c:pt>
                <c:pt idx="357">
                  <c:v>26.080249702734843</c:v>
                </c:pt>
                <c:pt idx="358">
                  <c:v>27.897243018419488</c:v>
                </c:pt>
                <c:pt idx="359">
                  <c:v>29.35600118835413</c:v>
                </c:pt>
                <c:pt idx="360">
                  <c:v>30.398939573459714</c:v>
                </c:pt>
                <c:pt idx="361">
                  <c:v>32.72927561837456</c:v>
                </c:pt>
                <c:pt idx="362">
                  <c:v>32.82903037383178</c:v>
                </c:pt>
                <c:pt idx="363">
                  <c:v>28.770817279626385</c:v>
                </c:pt>
                <c:pt idx="364">
                  <c:v>31.174431486880472</c:v>
                </c:pt>
                <c:pt idx="365">
                  <c:v>34.024588167053366</c:v>
                </c:pt>
                <c:pt idx="366">
                  <c:v>32.87731481481482</c:v>
                </c:pt>
                <c:pt idx="367">
                  <c:v>33.81666666666667</c:v>
                </c:pt>
                <c:pt idx="368">
                  <c:v>35.69731721358665</c:v>
                </c:pt>
                <c:pt idx="369">
                  <c:v>34.64459195402299</c:v>
                </c:pt>
                <c:pt idx="370">
                  <c:v>34.9626651349799</c:v>
                </c:pt>
                <c:pt idx="371">
                  <c:v>29.37385632183908</c:v>
                </c:pt>
                <c:pt idx="372">
                  <c:v>28.378189605939465</c:v>
                </c:pt>
                <c:pt idx="373">
                  <c:v>28.819186575654147</c:v>
                </c:pt>
                <c:pt idx="374">
                  <c:v>26.496759364358688</c:v>
                </c:pt>
                <c:pt idx="375">
                  <c:v>26.368971170152626</c:v>
                </c:pt>
                <c:pt idx="376">
                  <c:v>28.12283061339336</c:v>
                </c:pt>
                <c:pt idx="377">
                  <c:v>27.300308988764048</c:v>
                </c:pt>
                <c:pt idx="378">
                  <c:v>26.016923943661972</c:v>
                </c:pt>
                <c:pt idx="379">
                  <c:v>27.17145352112676</c:v>
                </c:pt>
                <c:pt idx="380">
                  <c:v>25.615698261357263</c:v>
                </c:pt>
                <c:pt idx="381">
                  <c:v>21.420393922341027</c:v>
                </c:pt>
                <c:pt idx="382">
                  <c:v>18.368511837655014</c:v>
                </c:pt>
                <c:pt idx="383">
                  <c:v>18.314968873797397</c:v>
                </c:pt>
                <c:pt idx="384">
                  <c:v>19.52239412761152</c:v>
                </c:pt>
                <c:pt idx="385">
                  <c:v>20.814938132733406</c:v>
                </c:pt>
                <c:pt idx="386">
                  <c:v>25.29441275167785</c:v>
                </c:pt>
                <c:pt idx="387">
                  <c:v>27.060856507230255</c:v>
                </c:pt>
                <c:pt idx="388">
                  <c:v>27.57995550611791</c:v>
                </c:pt>
                <c:pt idx="389">
                  <c:v>26.448054474708172</c:v>
                </c:pt>
                <c:pt idx="390">
                  <c:v>28.15364242087729</c:v>
                </c:pt>
                <c:pt idx="391">
                  <c:v>28.834930824571114</c:v>
                </c:pt>
                <c:pt idx="392">
                  <c:v>30.42379005524862</c:v>
                </c:pt>
                <c:pt idx="393">
                  <c:v>29.086436845008272</c:v>
                </c:pt>
                <c:pt idx="394">
                  <c:v>26.501224489795916</c:v>
                </c:pt>
                <c:pt idx="395">
                  <c:v>29.92466556108347</c:v>
                </c:pt>
                <c:pt idx="396">
                  <c:v>33.83527793065493</c:v>
                </c:pt>
                <c:pt idx="397">
                  <c:v>35.71527580557073</c:v>
                </c:pt>
                <c:pt idx="398">
                  <c:v>32.19743213897937</c:v>
                </c:pt>
                <c:pt idx="399">
                  <c:v>27.023895538628942</c:v>
                </c:pt>
                <c:pt idx="400">
                  <c:v>27.808910081743868</c:v>
                </c:pt>
                <c:pt idx="401">
                  <c:v>30.064986390854656</c:v>
                </c:pt>
                <c:pt idx="402">
                  <c:v>30.837710712343664</c:v>
                </c:pt>
                <c:pt idx="403">
                  <c:v>31.325297941495126</c:v>
                </c:pt>
                <c:pt idx="404">
                  <c:v>28.11238660907128</c:v>
                </c:pt>
                <c:pt idx="405">
                  <c:v>29.963394594594597</c:v>
                </c:pt>
                <c:pt idx="406">
                  <c:v>30.209555555555557</c:v>
                </c:pt>
                <c:pt idx="407">
                  <c:v>31.519408572978836</c:v>
                </c:pt>
                <c:pt idx="408">
                  <c:v>33.130107991360696</c:v>
                </c:pt>
                <c:pt idx="409">
                  <c:v>33.529715359828145</c:v>
                </c:pt>
                <c:pt idx="410">
                  <c:v>34.917422625400214</c:v>
                </c:pt>
                <c:pt idx="411">
                  <c:v>34.989457446808515</c:v>
                </c:pt>
                <c:pt idx="412">
                  <c:v>38.43404547858276</c:v>
                </c:pt>
                <c:pt idx="413">
                  <c:v>35.91661570901423</c:v>
                </c:pt>
                <c:pt idx="414">
                  <c:v>38.54457233368532</c:v>
                </c:pt>
                <c:pt idx="415">
                  <c:v>42.368089709762536</c:v>
                </c:pt>
                <c:pt idx="416">
                  <c:v>43.28319641916798</c:v>
                </c:pt>
                <c:pt idx="417">
                  <c:v>48.39202200104767</c:v>
                </c:pt>
                <c:pt idx="418">
                  <c:v>42.31155497382199</c:v>
                </c:pt>
                <c:pt idx="419">
                  <c:v>36.59236994219653</c:v>
                </c:pt>
                <c:pt idx="420">
                  <c:v>40.85663345568957</c:v>
                </c:pt>
                <c:pt idx="421">
                  <c:v>41.944655891553694</c:v>
                </c:pt>
                <c:pt idx="422">
                  <c:v>47.98012933264356</c:v>
                </c:pt>
                <c:pt idx="423">
                  <c:v>47.10699897225078</c:v>
                </c:pt>
                <c:pt idx="424">
                  <c:v>45.005390946502054</c:v>
                </c:pt>
                <c:pt idx="425">
                  <c:v>51.408287917737795</c:v>
                </c:pt>
                <c:pt idx="426">
                  <c:v>54.90968270214944</c:v>
                </c:pt>
                <c:pt idx="427">
                  <c:v>60.60139511201629</c:v>
                </c:pt>
                <c:pt idx="428">
                  <c:v>60.00246981891348</c:v>
                </c:pt>
                <c:pt idx="429">
                  <c:v>56.33734437751004</c:v>
                </c:pt>
                <c:pt idx="430">
                  <c:v>51.31028846153846</c:v>
                </c:pt>
                <c:pt idx="431">
                  <c:v>52.42614329268292</c:v>
                </c:pt>
                <c:pt idx="432">
                  <c:v>57.19672213817448</c:v>
                </c:pt>
                <c:pt idx="433">
                  <c:v>53.91605435329643</c:v>
                </c:pt>
                <c:pt idx="434">
                  <c:v>56.168163163163165</c:v>
                </c:pt>
                <c:pt idx="435">
                  <c:v>62.84361786600496</c:v>
                </c:pt>
                <c:pt idx="436">
                  <c:v>64.5171901234568</c:v>
                </c:pt>
                <c:pt idx="437">
                  <c:v>63.97</c:v>
                </c:pt>
                <c:pt idx="438">
                  <c:v>67.78953808353808</c:v>
                </c:pt>
                <c:pt idx="439">
                  <c:v>65.86538008827856</c:v>
                </c:pt>
                <c:pt idx="440">
                  <c:v>57.29</c:v>
                </c:pt>
                <c:pt idx="441">
                  <c:v>52.99731912784935</c:v>
                </c:pt>
                <c:pt idx="442">
                  <c:v>52.884903225806454</c:v>
                </c:pt>
                <c:pt idx="443">
                  <c:v>55.28974727452923</c:v>
                </c:pt>
                <c:pt idx="444">
                  <c:v>49.628384119832425</c:v>
                </c:pt>
                <c:pt idx="445">
                  <c:v>53.54193386699689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MonthlyData!$A$3:$A$448</c:f>
              <c:strCache>
                <c:ptCount val="446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</c:strCache>
            </c:strRef>
          </c:cat>
          <c:val>
            <c:numRef>
              <c:f>MonthlyData!$I$3:$I$428</c:f>
              <c:numCache>
                <c:ptCount val="426"/>
                <c:pt idx="0">
                  <c:v>9.661904761904763</c:v>
                </c:pt>
                <c:pt idx="1">
                  <c:v>9.611052631578948</c:v>
                </c:pt>
                <c:pt idx="2">
                  <c:v>9.560732984293193</c:v>
                </c:pt>
                <c:pt idx="3">
                  <c:v>9.486233766233767</c:v>
                </c:pt>
                <c:pt idx="4">
                  <c:v>9.461658031088083</c:v>
                </c:pt>
                <c:pt idx="5">
                  <c:v>9.412886597938146</c:v>
                </c:pt>
                <c:pt idx="6">
                  <c:v>9.364615384615385</c:v>
                </c:pt>
                <c:pt idx="7">
                  <c:v>9.364615384615385</c:v>
                </c:pt>
                <c:pt idx="8">
                  <c:v>9.316836734693878</c:v>
                </c:pt>
                <c:pt idx="9">
                  <c:v>9.269543147208124</c:v>
                </c:pt>
                <c:pt idx="10">
                  <c:v>9.222727272727273</c:v>
                </c:pt>
                <c:pt idx="11">
                  <c:v>9.17638190954774</c:v>
                </c:pt>
                <c:pt idx="12">
                  <c:v>9.17638190954774</c:v>
                </c:pt>
                <c:pt idx="13">
                  <c:v>10.119573934837094</c:v>
                </c:pt>
                <c:pt idx="14">
                  <c:v>11.05805</c:v>
                </c:pt>
                <c:pt idx="15">
                  <c:v>11.030473815461347</c:v>
                </c:pt>
                <c:pt idx="16">
                  <c:v>10.97573200992556</c:v>
                </c:pt>
                <c:pt idx="17">
                  <c:v>10.894630541871921</c:v>
                </c:pt>
                <c:pt idx="18">
                  <c:v>10.867862407862408</c:v>
                </c:pt>
                <c:pt idx="19">
                  <c:v>10.84122549019608</c:v>
                </c:pt>
                <c:pt idx="20">
                  <c:v>10.84122549019608</c:v>
                </c:pt>
                <c:pt idx="21">
                  <c:v>10.814718826405871</c:v>
                </c:pt>
                <c:pt idx="22">
                  <c:v>10.814718826405871</c:v>
                </c:pt>
                <c:pt idx="23">
                  <c:v>10.762092457420925</c:v>
                </c:pt>
                <c:pt idx="24">
                  <c:v>11.255766423357663</c:v>
                </c:pt>
                <c:pt idx="25">
                  <c:v>12.183825665859565</c:v>
                </c:pt>
                <c:pt idx="26">
                  <c:v>12.154396135265701</c:v>
                </c:pt>
                <c:pt idx="27">
                  <c:v>12.12510843373494</c:v>
                </c:pt>
                <c:pt idx="28">
                  <c:v>12.09596153846154</c:v>
                </c:pt>
                <c:pt idx="29">
                  <c:v>12.066954436450839</c:v>
                </c:pt>
                <c:pt idx="30">
                  <c:v>12.009355608591886</c:v>
                </c:pt>
                <c:pt idx="31">
                  <c:v>11.980761904761904</c:v>
                </c:pt>
                <c:pt idx="32">
                  <c:v>11.952304038004751</c:v>
                </c:pt>
                <c:pt idx="33">
                  <c:v>11.895791962174942</c:v>
                </c:pt>
                <c:pt idx="34">
                  <c:v>11.867735849056604</c:v>
                </c:pt>
                <c:pt idx="35">
                  <c:v>11.839811764705884</c:v>
                </c:pt>
                <c:pt idx="36">
                  <c:v>12.33593896713615</c:v>
                </c:pt>
                <c:pt idx="37">
                  <c:v>12.24967365967366</c:v>
                </c:pt>
                <c:pt idx="38">
                  <c:v>12.136512702078521</c:v>
                </c:pt>
                <c:pt idx="39">
                  <c:v>12.053004587155963</c:v>
                </c:pt>
                <c:pt idx="40">
                  <c:v>11.970637813211845</c:v>
                </c:pt>
                <c:pt idx="41">
                  <c:v>11.889389140271492</c:v>
                </c:pt>
                <c:pt idx="42">
                  <c:v>11.86255079006772</c:v>
                </c:pt>
                <c:pt idx="43">
                  <c:v>11.652128603104211</c:v>
                </c:pt>
                <c:pt idx="44">
                  <c:v>11.626349557522124</c:v>
                </c:pt>
                <c:pt idx="45">
                  <c:v>18.087467105263155</c:v>
                </c:pt>
                <c:pt idx="46">
                  <c:v>22.898082788671026</c:v>
                </c:pt>
                <c:pt idx="47">
                  <c:v>22.749393939393936</c:v>
                </c:pt>
                <c:pt idx="48">
                  <c:v>50.725</c:v>
                </c:pt>
                <c:pt idx="49">
                  <c:v>50.0801906779661</c:v>
                </c:pt>
                <c:pt idx="50">
                  <c:v>49.45156903765691</c:v>
                </c:pt>
              </c:numCache>
            </c:numRef>
          </c:val>
          <c:smooth val="0"/>
        </c:ser>
        <c:axId val="19555676"/>
        <c:axId val="41783357"/>
      </c:lineChart>
      <c:dateAx>
        <c:axId val="195556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000" b="1" i="0" u="none" baseline="0"/>
            </a:pPr>
          </a:p>
        </c:txPr>
        <c:crossAx val="41783357"/>
        <c:crosses val="autoZero"/>
        <c:auto val="0"/>
        <c:majorUnit val="2"/>
        <c:majorTimeUnit val="years"/>
        <c:noMultiLvlLbl val="0"/>
      </c:dateAx>
      <c:valAx>
        <c:axId val="41783357"/>
        <c:scaling>
          <c:orientation val="minMax"/>
          <c:max val="9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Constant $2006 per 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19555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Major Events and Real World Oil Prices, 1970-2005
</a:t>
            </a:r>
            <a:r>
              <a:rPr lang="en-US" cap="none" sz="1200" b="1" i="0" u="none" baseline="0"/>
              <a:t>(Prices Adjusted by Quarterly GDP deflator, 2Q 2005 Dollars)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195"/>
          <c:w val="0.948"/>
          <c:h val="0.86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MonthlyData!$A$3:$A$428</c:f>
              <c:strCache>
                <c:ptCount val="426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</c:strCache>
            </c:strRef>
          </c:cat>
          <c:val>
            <c:numRef>
              <c:f>MonthlyData!$G$3:$G$428</c:f>
              <c:numCache>
                <c:ptCount val="426"/>
                <c:pt idx="0">
                  <c:v>7.2582125960969845</c:v>
                </c:pt>
                <c:pt idx="1">
                  <c:v>7.2582125960969845</c:v>
                </c:pt>
                <c:pt idx="2">
                  <c:v>7.2582125960969845</c:v>
                </c:pt>
                <c:pt idx="3">
                  <c:v>7.159771036896603</c:v>
                </c:pt>
                <c:pt idx="4">
                  <c:v>7.159771036896603</c:v>
                </c:pt>
                <c:pt idx="5">
                  <c:v>7.159771036896603</c:v>
                </c:pt>
                <c:pt idx="6">
                  <c:v>7.10305638948168</c:v>
                </c:pt>
                <c:pt idx="7">
                  <c:v>7.10305638948168</c:v>
                </c:pt>
                <c:pt idx="8">
                  <c:v>7.10305638948168</c:v>
                </c:pt>
                <c:pt idx="9">
                  <c:v>7.012505356377661</c:v>
                </c:pt>
                <c:pt idx="10">
                  <c:v>7.012505356377661</c:v>
                </c:pt>
                <c:pt idx="11">
                  <c:v>7.012505356377661</c:v>
                </c:pt>
                <c:pt idx="12">
                  <c:v>6.908643799472297</c:v>
                </c:pt>
                <c:pt idx="13">
                  <c:v>7.637889533861039</c:v>
                </c:pt>
                <c:pt idx="14">
                  <c:v>8.36713526824978</c:v>
                </c:pt>
                <c:pt idx="15">
                  <c:v>8.25876171956386</c:v>
                </c:pt>
                <c:pt idx="16">
                  <c:v>8.25876171956386</c:v>
                </c:pt>
                <c:pt idx="17">
                  <c:v>8.25876171956386</c:v>
                </c:pt>
                <c:pt idx="18">
                  <c:v>8.176142871875967</c:v>
                </c:pt>
                <c:pt idx="19">
                  <c:v>8.176142871875967</c:v>
                </c:pt>
                <c:pt idx="20">
                  <c:v>8.176142871875967</c:v>
                </c:pt>
                <c:pt idx="21">
                  <c:v>8.11117318054703</c:v>
                </c:pt>
                <c:pt idx="22">
                  <c:v>8.11117318054703</c:v>
                </c:pt>
                <c:pt idx="23">
                  <c:v>8.11117318054703</c:v>
                </c:pt>
                <c:pt idx="24">
                  <c:v>8.352497229777374</c:v>
                </c:pt>
                <c:pt idx="25">
                  <c:v>9.085172425371882</c:v>
                </c:pt>
                <c:pt idx="26">
                  <c:v>9.085172425371882</c:v>
                </c:pt>
                <c:pt idx="27">
                  <c:v>9.031193297506594</c:v>
                </c:pt>
                <c:pt idx="28">
                  <c:v>9.031193297506594</c:v>
                </c:pt>
                <c:pt idx="29">
                  <c:v>9.031193297506594</c:v>
                </c:pt>
                <c:pt idx="30">
                  <c:v>8.944314710743802</c:v>
                </c:pt>
                <c:pt idx="31">
                  <c:v>8.944314710743802</c:v>
                </c:pt>
                <c:pt idx="32">
                  <c:v>8.944314710743802</c:v>
                </c:pt>
                <c:pt idx="33">
                  <c:v>8.82701030927835</c:v>
                </c:pt>
                <c:pt idx="34">
                  <c:v>8.82701030927835</c:v>
                </c:pt>
                <c:pt idx="35">
                  <c:v>8.82701030927835</c:v>
                </c:pt>
                <c:pt idx="36">
                  <c:v>9.109168600902644</c:v>
                </c:pt>
                <c:pt idx="37">
                  <c:v>9.109168600902644</c:v>
                </c:pt>
                <c:pt idx="38">
                  <c:v>9.109168600902644</c:v>
                </c:pt>
                <c:pt idx="39">
                  <c:v>8.970362222222223</c:v>
                </c:pt>
                <c:pt idx="40">
                  <c:v>8.970362222222223</c:v>
                </c:pt>
                <c:pt idx="41">
                  <c:v>8.970362222222223</c:v>
                </c:pt>
                <c:pt idx="42">
                  <c:v>8.798854393722365</c:v>
                </c:pt>
                <c:pt idx="43">
                  <c:v>8.798854393722365</c:v>
                </c:pt>
                <c:pt idx="44">
                  <c:v>8.798854393722365</c:v>
                </c:pt>
                <c:pt idx="45">
                  <c:v>13.541601068702288</c:v>
                </c:pt>
                <c:pt idx="46">
                  <c:v>17.255963969465647</c:v>
                </c:pt>
                <c:pt idx="47">
                  <c:v>17.255963969465647</c:v>
                </c:pt>
                <c:pt idx="48">
                  <c:v>38.08135636385427</c:v>
                </c:pt>
                <c:pt idx="49">
                  <c:v>38.08135636385427</c:v>
                </c:pt>
                <c:pt idx="50">
                  <c:v>38.08135636385427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MonthlyData!$A$3:$A$428</c:f>
              <c:strCache>
                <c:ptCount val="426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</c:strCache>
            </c:strRef>
          </c:cat>
          <c:val>
            <c:numRef>
              <c:f>MonthlyData!$H$3:$H$428</c:f>
              <c:numCache>
                <c:ptCount val="426"/>
                <c:pt idx="48">
                  <c:v>31.34765729865772</c:v>
                </c:pt>
                <c:pt idx="49">
                  <c:v>40.696385127037395</c:v>
                </c:pt>
                <c:pt idx="50">
                  <c:v>41.61164519415149</c:v>
                </c:pt>
                <c:pt idx="51">
                  <c:v>40.62230782741058</c:v>
                </c:pt>
                <c:pt idx="52">
                  <c:v>41.580381125226864</c:v>
                </c:pt>
                <c:pt idx="53">
                  <c:v>41.70812423160237</c:v>
                </c:pt>
                <c:pt idx="54">
                  <c:v>39.55560058010579</c:v>
                </c:pt>
                <c:pt idx="55">
                  <c:v>39.338432576920894</c:v>
                </c:pt>
                <c:pt idx="56">
                  <c:v>38.87307257009612</c:v>
                </c:pt>
                <c:pt idx="57">
                  <c:v>37.472846650836594</c:v>
                </c:pt>
                <c:pt idx="58">
                  <c:v>37.74395245458059</c:v>
                </c:pt>
                <c:pt idx="59">
                  <c:v>38.61751559997791</c:v>
                </c:pt>
                <c:pt idx="60">
                  <c:v>37.60308313090419</c:v>
                </c:pt>
                <c:pt idx="61">
                  <c:v>38.427582995951425</c:v>
                </c:pt>
                <c:pt idx="62">
                  <c:v>39.10485074224022</c:v>
                </c:pt>
                <c:pt idx="63">
                  <c:v>38.46048652097624</c:v>
                </c:pt>
                <c:pt idx="64">
                  <c:v>38.48949141277185</c:v>
                </c:pt>
                <c:pt idx="65">
                  <c:v>41.04192189078535</c:v>
                </c:pt>
                <c:pt idx="66">
                  <c:v>39.9514256257667</c:v>
                </c:pt>
                <c:pt idx="67">
                  <c:v>40.577891316263404</c:v>
                </c:pt>
                <c:pt idx="68">
                  <c:v>39.979901338971096</c:v>
                </c:pt>
                <c:pt idx="69">
                  <c:v>41.023708928617225</c:v>
                </c:pt>
                <c:pt idx="70">
                  <c:v>42.08707928283786</c:v>
                </c:pt>
                <c:pt idx="71">
                  <c:v>41.44346038423064</c:v>
                </c:pt>
                <c:pt idx="72">
                  <c:v>36.72798543812472</c:v>
                </c:pt>
                <c:pt idx="73">
                  <c:v>36.70030798112538</c:v>
                </c:pt>
                <c:pt idx="74">
                  <c:v>37.39224440610889</c:v>
                </c:pt>
                <c:pt idx="75">
                  <c:v>36.667560491967876</c:v>
                </c:pt>
                <c:pt idx="76">
                  <c:v>36.72232906626507</c:v>
                </c:pt>
                <c:pt idx="77">
                  <c:v>36.91401907630523</c:v>
                </c:pt>
                <c:pt idx="78">
                  <c:v>36.496904543766256</c:v>
                </c:pt>
                <c:pt idx="79">
                  <c:v>36.68600767611737</c:v>
                </c:pt>
                <c:pt idx="80">
                  <c:v>36.38884561099419</c:v>
                </c:pt>
                <c:pt idx="81">
                  <c:v>35.789735664607754</c:v>
                </c:pt>
                <c:pt idx="82">
                  <c:v>36.02851077282234</c:v>
                </c:pt>
                <c:pt idx="83">
                  <c:v>36.37340815135451</c:v>
                </c:pt>
                <c:pt idx="84">
                  <c:v>36.83096205378506</c:v>
                </c:pt>
                <c:pt idx="85">
                  <c:v>37.848968800842194</c:v>
                </c:pt>
                <c:pt idx="86">
                  <c:v>37.95337974925831</c:v>
                </c:pt>
                <c:pt idx="87">
                  <c:v>36.94869554963326</c:v>
                </c:pt>
                <c:pt idx="88">
                  <c:v>37.61768307351241</c:v>
                </c:pt>
                <c:pt idx="89">
                  <c:v>37.64341336289238</c:v>
                </c:pt>
                <c:pt idx="90">
                  <c:v>36.70782114313675</c:v>
                </c:pt>
                <c:pt idx="91">
                  <c:v>37.3179234336044</c:v>
                </c:pt>
                <c:pt idx="92">
                  <c:v>36.860346715753664</c:v>
                </c:pt>
                <c:pt idx="93">
                  <c:v>36.2236942442762</c:v>
                </c:pt>
                <c:pt idx="94">
                  <c:v>36.34808879868649</c:v>
                </c:pt>
                <c:pt idx="95">
                  <c:v>36.72127246191736</c:v>
                </c:pt>
                <c:pt idx="96">
                  <c:v>35.59414627569936</c:v>
                </c:pt>
                <c:pt idx="97">
                  <c:v>35.32449365239861</c:v>
                </c:pt>
                <c:pt idx="98">
                  <c:v>35.716715649926975</c:v>
                </c:pt>
                <c:pt idx="99">
                  <c:v>34.66440722843715</c:v>
                </c:pt>
                <c:pt idx="100">
                  <c:v>34.92920478365438</c:v>
                </c:pt>
                <c:pt idx="101">
                  <c:v>35.00142229871362</c:v>
                </c:pt>
                <c:pt idx="102">
                  <c:v>34.312478511894426</c:v>
                </c:pt>
                <c:pt idx="103">
                  <c:v>34.241438183712454</c:v>
                </c:pt>
                <c:pt idx="104">
                  <c:v>34.40719894947039</c:v>
                </c:pt>
                <c:pt idx="105">
                  <c:v>33.92603927986907</c:v>
                </c:pt>
                <c:pt idx="106">
                  <c:v>34.18112228197335</c:v>
                </c:pt>
                <c:pt idx="107">
                  <c:v>34.644909558526585</c:v>
                </c:pt>
                <c:pt idx="108">
                  <c:v>35.32113167348985</c:v>
                </c:pt>
                <c:pt idx="109">
                  <c:v>36.18706909516251</c:v>
                </c:pt>
                <c:pt idx="110">
                  <c:v>37.394823920126996</c:v>
                </c:pt>
                <c:pt idx="111">
                  <c:v>39.095772758775325</c:v>
                </c:pt>
                <c:pt idx="112">
                  <c:v>42.25367931835787</c:v>
                </c:pt>
                <c:pt idx="113">
                  <c:v>46.768151371845576</c:v>
                </c:pt>
                <c:pt idx="114">
                  <c:v>50.266305696897135</c:v>
                </c:pt>
                <c:pt idx="115">
                  <c:v>52.20381163324354</c:v>
                </c:pt>
                <c:pt idx="116">
                  <c:v>54.55494243240546</c:v>
                </c:pt>
                <c:pt idx="117">
                  <c:v>53.464208580315756</c:v>
                </c:pt>
                <c:pt idx="118">
                  <c:v>57.66877907545436</c:v>
                </c:pt>
                <c:pt idx="119">
                  <c:v>61.70260559109495</c:v>
                </c:pt>
                <c:pt idx="120">
                  <c:v>64.2742456173963</c:v>
                </c:pt>
                <c:pt idx="121">
                  <c:v>67.72310757735414</c:v>
                </c:pt>
                <c:pt idx="122">
                  <c:v>69.85513133441901</c:v>
                </c:pt>
                <c:pt idx="123">
                  <c:v>68.58948546364506</c:v>
                </c:pt>
                <c:pt idx="124">
                  <c:v>70.20503983204934</c:v>
                </c:pt>
                <c:pt idx="125">
                  <c:v>70.5117906614932</c:v>
                </c:pt>
                <c:pt idx="126">
                  <c:v>69.0067171920821</c:v>
                </c:pt>
                <c:pt idx="127">
                  <c:v>68.86674413489736</c:v>
                </c:pt>
                <c:pt idx="128">
                  <c:v>68.90673643695015</c:v>
                </c:pt>
                <c:pt idx="129">
                  <c:v>67.38061332952864</c:v>
                </c:pt>
                <c:pt idx="130">
                  <c:v>68.27564890941844</c:v>
                </c:pt>
                <c:pt idx="131">
                  <c:v>69.32634285102817</c:v>
                </c:pt>
                <c:pt idx="132">
                  <c:v>73.69118956134707</c:v>
                </c:pt>
                <c:pt idx="133">
                  <c:v>73.9757115287654</c:v>
                </c:pt>
                <c:pt idx="134">
                  <c:v>72.6669104786411</c:v>
                </c:pt>
                <c:pt idx="135">
                  <c:v>71.51255315881089</c:v>
                </c:pt>
                <c:pt idx="136">
                  <c:v>70.45131506194753</c:v>
                </c:pt>
                <c:pt idx="137">
                  <c:v>68.94323987166798</c:v>
                </c:pt>
                <c:pt idx="138">
                  <c:v>66.91439479552656</c:v>
                </c:pt>
                <c:pt idx="139">
                  <c:v>65.52415586593116</c:v>
                </c:pt>
                <c:pt idx="140">
                  <c:v>64.82903640113345</c:v>
                </c:pt>
                <c:pt idx="141">
                  <c:v>63.649616657610046</c:v>
                </c:pt>
                <c:pt idx="142">
                  <c:v>65.05087832831103</c:v>
                </c:pt>
                <c:pt idx="143">
                  <c:v>64.58379110474404</c:v>
                </c:pt>
                <c:pt idx="144">
                  <c:v>62.990471285841934</c:v>
                </c:pt>
                <c:pt idx="145">
                  <c:v>62.88412834050849</c:v>
                </c:pt>
                <c:pt idx="146">
                  <c:v>60.38506912517261</c:v>
                </c:pt>
                <c:pt idx="147">
                  <c:v>57.472138615132735</c:v>
                </c:pt>
                <c:pt idx="148">
                  <c:v>57.40209335173831</c:v>
                </c:pt>
                <c:pt idx="149">
                  <c:v>59.17073625244775</c:v>
                </c:pt>
                <c:pt idx="150">
                  <c:v>57.74224557627172</c:v>
                </c:pt>
                <c:pt idx="151">
                  <c:v>56.896142097432815</c:v>
                </c:pt>
                <c:pt idx="152">
                  <c:v>57.034281440916715</c:v>
                </c:pt>
                <c:pt idx="153">
                  <c:v>56.85318134130875</c:v>
                </c:pt>
                <c:pt idx="154">
                  <c:v>56.528598875718345</c:v>
                </c:pt>
                <c:pt idx="155">
                  <c:v>56.118599971814675</c:v>
                </c:pt>
                <c:pt idx="156">
                  <c:v>53.20414673541653</c:v>
                </c:pt>
                <c:pt idx="157">
                  <c:v>52.11973100577747</c:v>
                </c:pt>
                <c:pt idx="158">
                  <c:v>48.17177999006025</c:v>
                </c:pt>
                <c:pt idx="159">
                  <c:v>47.01890506221764</c:v>
                </c:pt>
                <c:pt idx="160">
                  <c:v>47.99461042665722</c:v>
                </c:pt>
                <c:pt idx="161">
                  <c:v>49.17218586649809</c:v>
                </c:pt>
                <c:pt idx="162">
                  <c:v>47.89119220965552</c:v>
                </c:pt>
                <c:pt idx="163">
                  <c:v>49.12344124425722</c:v>
                </c:pt>
                <c:pt idx="164">
                  <c:v>49.19004930018164</c:v>
                </c:pt>
                <c:pt idx="165">
                  <c:v>49.0360439011089</c:v>
                </c:pt>
                <c:pt idx="166">
                  <c:v>48.07746939950312</c:v>
                </c:pt>
                <c:pt idx="167">
                  <c:v>48.424539477670734</c:v>
                </c:pt>
                <c:pt idx="168">
                  <c:v>47.010655774496165</c:v>
                </c:pt>
                <c:pt idx="169">
                  <c:v>47.19021036252375</c:v>
                </c:pt>
                <c:pt idx="170">
                  <c:v>47.25550293998833</c:v>
                </c:pt>
                <c:pt idx="171">
                  <c:v>47.10997552437179</c:v>
                </c:pt>
                <c:pt idx="172">
                  <c:v>47.35272702999377</c:v>
                </c:pt>
                <c:pt idx="173">
                  <c:v>47.23944299403685</c:v>
                </c:pt>
                <c:pt idx="174">
                  <c:v>46.559695672008594</c:v>
                </c:pt>
                <c:pt idx="175">
                  <c:v>46.43125513222375</c:v>
                </c:pt>
                <c:pt idx="176">
                  <c:v>46.078043647815406</c:v>
                </c:pt>
                <c:pt idx="177">
                  <c:v>45.93054339401915</c:v>
                </c:pt>
                <c:pt idx="178">
                  <c:v>45.85077516999341</c:v>
                </c:pt>
                <c:pt idx="179">
                  <c:v>44.702112744022806</c:v>
                </c:pt>
                <c:pt idx="180">
                  <c:v>43.36825262092401</c:v>
                </c:pt>
                <c:pt idx="181">
                  <c:v>42.579452100354274</c:v>
                </c:pt>
                <c:pt idx="182">
                  <c:v>42.91074831899357</c:v>
                </c:pt>
                <c:pt idx="183">
                  <c:v>43.27881250898635</c:v>
                </c:pt>
                <c:pt idx="184">
                  <c:v>43.29449892163912</c:v>
                </c:pt>
                <c:pt idx="185">
                  <c:v>42.74547447879224</c:v>
                </c:pt>
                <c:pt idx="186">
                  <c:v>41.50692216271944</c:v>
                </c:pt>
                <c:pt idx="187">
                  <c:v>41.569409060969676</c:v>
                </c:pt>
                <c:pt idx="188">
                  <c:v>41.49130043815688</c:v>
                </c:pt>
                <c:pt idx="189">
                  <c:v>41.5820713056097</c:v>
                </c:pt>
                <c:pt idx="190">
                  <c:v>42.09428047062841</c:v>
                </c:pt>
                <c:pt idx="191">
                  <c:v>40.6818248943647</c:v>
                </c:pt>
                <c:pt idx="192">
                  <c:v>38.49626436618921</c:v>
                </c:pt>
                <c:pt idx="193">
                  <c:v>27.96499589537451</c:v>
                </c:pt>
                <c:pt idx="194">
                  <c:v>21.95815801392742</c:v>
                </c:pt>
                <c:pt idx="195">
                  <c:v>20.202096036048722</c:v>
                </c:pt>
                <c:pt idx="196">
                  <c:v>20.232821657396325</c:v>
                </c:pt>
                <c:pt idx="197">
                  <c:v>18.819443075406603</c:v>
                </c:pt>
                <c:pt idx="198">
                  <c:v>16.664381177722397</c:v>
                </c:pt>
                <c:pt idx="199">
                  <c:v>18.130724526082936</c:v>
                </c:pt>
                <c:pt idx="200">
                  <c:v>19.62761669420099</c:v>
                </c:pt>
                <c:pt idx="201">
                  <c:v>19.393893981333367</c:v>
                </c:pt>
                <c:pt idx="202">
                  <c:v>20.425806963125755</c:v>
                </c:pt>
                <c:pt idx="203">
                  <c:v>21.503245517644277</c:v>
                </c:pt>
                <c:pt idx="204">
                  <c:v>24.758626374384374</c:v>
                </c:pt>
                <c:pt idx="205">
                  <c:v>25.556320719577307</c:v>
                </c:pt>
                <c:pt idx="206">
                  <c:v>25.977744147226403</c:v>
                </c:pt>
                <c:pt idx="207">
                  <c:v>26.780015778930327</c:v>
                </c:pt>
                <c:pt idx="208">
                  <c:v>27.31890933289427</c:v>
                </c:pt>
                <c:pt idx="209">
                  <c:v>28.007495540737082</c:v>
                </c:pt>
                <c:pt idx="210">
                  <c:v>28.617592645556694</c:v>
                </c:pt>
                <c:pt idx="211">
                  <c:v>28.706744024514816</c:v>
                </c:pt>
                <c:pt idx="212">
                  <c:v>27.59235178753831</c:v>
                </c:pt>
                <c:pt idx="213">
                  <c:v>27.334493496308713</c:v>
                </c:pt>
                <c:pt idx="214">
                  <c:v>26.759185754076636</c:v>
                </c:pt>
                <c:pt idx="215">
                  <c:v>25.372546580491626</c:v>
                </c:pt>
                <c:pt idx="216">
                  <c:v>22.59883826940351</c:v>
                </c:pt>
                <c:pt idx="217">
                  <c:v>22.56958410983147</c:v>
                </c:pt>
                <c:pt idx="218">
                  <c:v>21.545688524809954</c:v>
                </c:pt>
                <c:pt idx="219">
                  <c:v>22.6311604249668</c:v>
                </c:pt>
                <c:pt idx="220">
                  <c:v>23.080306374501994</c:v>
                </c:pt>
                <c:pt idx="221">
                  <c:v>22.45729747675963</c:v>
                </c:pt>
                <c:pt idx="222">
                  <c:v>21.220580107957606</c:v>
                </c:pt>
                <c:pt idx="223">
                  <c:v>20.518481238754415</c:v>
                </c:pt>
                <c:pt idx="224">
                  <c:v>19.830710917902312</c:v>
                </c:pt>
                <c:pt idx="225">
                  <c:v>18.559572817812082</c:v>
                </c:pt>
                <c:pt idx="226">
                  <c:v>18.00491891750965</c:v>
                </c:pt>
                <c:pt idx="227">
                  <c:v>20.067093675044323</c:v>
                </c:pt>
                <c:pt idx="228">
                  <c:v>22.55668935292601</c:v>
                </c:pt>
                <c:pt idx="229">
                  <c:v>23.35826746584171</c:v>
                </c:pt>
                <c:pt idx="230">
                  <c:v>24.989549239494714</c:v>
                </c:pt>
                <c:pt idx="231">
                  <c:v>27.287286272406927</c:v>
                </c:pt>
                <c:pt idx="232">
                  <c:v>26.53510992799142</c:v>
                </c:pt>
                <c:pt idx="233">
                  <c:v>25.448632986057913</c:v>
                </c:pt>
                <c:pt idx="234">
                  <c:v>24.882300865883185</c:v>
                </c:pt>
                <c:pt idx="235">
                  <c:v>23.831130845979285</c:v>
                </c:pt>
                <c:pt idx="236">
                  <c:v>24.370547040403657</c:v>
                </c:pt>
                <c:pt idx="237">
                  <c:v>25.12333282971357</c:v>
                </c:pt>
                <c:pt idx="238">
                  <c:v>25.164541139439727</c:v>
                </c:pt>
                <c:pt idx="239">
                  <c:v>27.54088700031477</c:v>
                </c:pt>
                <c:pt idx="240">
                  <c:v>27.839757262830485</c:v>
                </c:pt>
                <c:pt idx="241">
                  <c:v>26.848873654743393</c:v>
                </c:pt>
                <c:pt idx="242">
                  <c:v>25.708678818040436</c:v>
                </c:pt>
                <c:pt idx="243">
                  <c:v>22.353547982437796</c:v>
                </c:pt>
                <c:pt idx="244">
                  <c:v>21.56191573095891</c:v>
                </c:pt>
                <c:pt idx="245">
                  <c:v>20.327506118483353</c:v>
                </c:pt>
                <c:pt idx="246">
                  <c:v>21.997750362667773</c:v>
                </c:pt>
                <c:pt idx="247">
                  <c:v>32.26514049566628</c:v>
                </c:pt>
                <c:pt idx="248">
                  <c:v>39.739587716838756</c:v>
                </c:pt>
                <c:pt idx="249">
                  <c:v>43.404098443965836</c:v>
                </c:pt>
                <c:pt idx="250">
                  <c:v>39.85309403963895</c:v>
                </c:pt>
                <c:pt idx="251">
                  <c:v>33.741142221039134</c:v>
                </c:pt>
                <c:pt idx="252">
                  <c:v>29.092718771673884</c:v>
                </c:pt>
                <c:pt idx="253">
                  <c:v>23.874293879893813</c:v>
                </c:pt>
                <c:pt idx="254">
                  <c:v>22.9349773993734</c:v>
                </c:pt>
                <c:pt idx="255">
                  <c:v>23.747325848036592</c:v>
                </c:pt>
                <c:pt idx="256">
                  <c:v>23.79917590447335</c:v>
                </c:pt>
                <c:pt idx="257">
                  <c:v>23.04735008614032</c:v>
                </c:pt>
                <c:pt idx="258">
                  <c:v>23.348385597319556</c:v>
                </c:pt>
                <c:pt idx="259">
                  <c:v>24.082044902196742</c:v>
                </c:pt>
                <c:pt idx="260">
                  <c:v>24.455310162572854</c:v>
                </c:pt>
                <c:pt idx="261">
                  <c:v>25.429032462502644</c:v>
                </c:pt>
                <c:pt idx="262">
                  <c:v>24.776021054855295</c:v>
                </c:pt>
                <c:pt idx="263">
                  <c:v>21.98471739079408</c:v>
                </c:pt>
                <c:pt idx="264">
                  <c:v>20.490823718808695</c:v>
                </c:pt>
                <c:pt idx="265">
                  <c:v>20.363551521797458</c:v>
                </c:pt>
                <c:pt idx="266">
                  <c:v>20.8217314310379</c:v>
                </c:pt>
                <c:pt idx="267">
                  <c:v>21.98688513748695</c:v>
                </c:pt>
                <c:pt idx="268">
                  <c:v>23.784316161967745</c:v>
                </c:pt>
                <c:pt idx="269">
                  <c:v>25.100744517925513</c:v>
                </c:pt>
                <c:pt idx="270">
                  <c:v>24.874269577269576</c:v>
                </c:pt>
                <c:pt idx="271">
                  <c:v>24.25682316932317</c:v>
                </c:pt>
                <c:pt idx="272">
                  <c:v>24.26942411642412</c:v>
                </c:pt>
                <c:pt idx="273">
                  <c:v>24.244500798584376</c:v>
                </c:pt>
                <c:pt idx="274">
                  <c:v>23.066122786657317</c:v>
                </c:pt>
                <c:pt idx="275">
                  <c:v>21.23587608728125</c:v>
                </c:pt>
                <c:pt idx="276">
                  <c:v>20.897570319358778</c:v>
                </c:pt>
                <c:pt idx="277">
                  <c:v>21.656351146430733</c:v>
                </c:pt>
                <c:pt idx="278">
                  <c:v>22.166351374462703</c:v>
                </c:pt>
                <c:pt idx="279">
                  <c:v>22.700608345617418</c:v>
                </c:pt>
                <c:pt idx="280">
                  <c:v>22.131546774010662</c:v>
                </c:pt>
                <c:pt idx="281">
                  <c:v>20.783118267377255</c:v>
                </c:pt>
                <c:pt idx="282">
                  <c:v>19.474485604606528</c:v>
                </c:pt>
                <c:pt idx="283">
                  <c:v>19.265082533589254</c:v>
                </c:pt>
                <c:pt idx="284">
                  <c:v>18.870912046968503</c:v>
                </c:pt>
                <c:pt idx="285">
                  <c:v>19.102556324266043</c:v>
                </c:pt>
                <c:pt idx="286">
                  <c:v>17.215581549450796</c:v>
                </c:pt>
                <c:pt idx="287">
                  <c:v>15.38987218940228</c:v>
                </c:pt>
                <c:pt idx="288">
                  <c:v>15.74772901828574</c:v>
                </c:pt>
                <c:pt idx="289">
                  <c:v>15.711191363950972</c:v>
                </c:pt>
                <c:pt idx="290">
                  <c:v>16.05220947107549</c:v>
                </c:pt>
                <c:pt idx="291">
                  <c:v>17.634562776530228</c:v>
                </c:pt>
                <c:pt idx="292">
                  <c:v>19.089959979545103</c:v>
                </c:pt>
                <c:pt idx="293">
                  <c:v>20.666640282811215</c:v>
                </c:pt>
                <c:pt idx="294">
                  <c:v>21.113603004528883</c:v>
                </c:pt>
                <c:pt idx="295">
                  <c:v>20.077204683530322</c:v>
                </c:pt>
                <c:pt idx="296">
                  <c:v>19.173368938473434</c:v>
                </c:pt>
                <c:pt idx="297">
                  <c:v>19.516236366435038</c:v>
                </c:pt>
                <c:pt idx="298">
                  <c:v>19.744145703228074</c:v>
                </c:pt>
                <c:pt idx="299">
                  <c:v>18.928470182074058</c:v>
                </c:pt>
                <c:pt idx="300">
                  <c:v>19.738658800393313</c:v>
                </c:pt>
                <c:pt idx="301">
                  <c:v>20.513424997268658</c:v>
                </c:pt>
                <c:pt idx="302">
                  <c:v>20.513424997268658</c:v>
                </c:pt>
                <c:pt idx="303">
                  <c:v>22.209596229003147</c:v>
                </c:pt>
                <c:pt idx="304">
                  <c:v>22.043321177021305</c:v>
                </c:pt>
                <c:pt idx="305">
                  <c:v>20.7012439717393</c:v>
                </c:pt>
                <c:pt idx="306">
                  <c:v>19.505396092708775</c:v>
                </c:pt>
                <c:pt idx="307">
                  <c:v>19.55268190141837</c:v>
                </c:pt>
                <c:pt idx="308">
                  <c:v>19.753646588434158</c:v>
                </c:pt>
                <c:pt idx="309">
                  <c:v>19.164943547604413</c:v>
                </c:pt>
                <c:pt idx="310">
                  <c:v>19.435535138515956</c:v>
                </c:pt>
                <c:pt idx="311">
                  <c:v>20.623785168170986</c:v>
                </c:pt>
                <c:pt idx="312">
                  <c:v>20.433851791530945</c:v>
                </c:pt>
                <c:pt idx="313">
                  <c:v>20.772857341848106</c:v>
                </c:pt>
                <c:pt idx="314">
                  <c:v>23.26279465969484</c:v>
                </c:pt>
                <c:pt idx="315">
                  <c:v>24.846321976531886</c:v>
                </c:pt>
                <c:pt idx="316">
                  <c:v>23.4368494218388</c:v>
                </c:pt>
                <c:pt idx="317">
                  <c:v>22.50496674104998</c:v>
                </c:pt>
                <c:pt idx="318">
                  <c:v>22.760166469755514</c:v>
                </c:pt>
                <c:pt idx="319">
                  <c:v>23.840113144085752</c:v>
                </c:pt>
                <c:pt idx="320">
                  <c:v>25.593574948643443</c:v>
                </c:pt>
                <c:pt idx="321">
                  <c:v>26.82137406034939</c:v>
                </c:pt>
                <c:pt idx="322">
                  <c:v>26.174519216516675</c:v>
                </c:pt>
                <c:pt idx="323">
                  <c:v>26.82137406034939</c:v>
                </c:pt>
                <c:pt idx="324">
                  <c:v>26.421391840427543</c:v>
                </c:pt>
                <c:pt idx="325">
                  <c:v>23.965189471247918</c:v>
                </c:pt>
                <c:pt idx="326">
                  <c:v>21.991045510972707</c:v>
                </c:pt>
                <c:pt idx="327">
                  <c:v>20.43185482007436</c:v>
                </c:pt>
                <c:pt idx="328">
                  <c:v>21.256921307480617</c:v>
                </c:pt>
                <c:pt idx="329">
                  <c:v>19.881810495136857</c:v>
                </c:pt>
                <c:pt idx="330">
                  <c:v>19.973428412921052</c:v>
                </c:pt>
                <c:pt idx="331">
                  <c:v>20.510164339397495</c:v>
                </c:pt>
                <c:pt idx="332">
                  <c:v>20.38454529277535</c:v>
                </c:pt>
                <c:pt idx="333">
                  <c:v>21.319870104125368</c:v>
                </c:pt>
                <c:pt idx="334">
                  <c:v>20.35233729107109</c:v>
                </c:pt>
                <c:pt idx="335">
                  <c:v>18.155468668489036</c:v>
                </c:pt>
                <c:pt idx="336">
                  <c:v>16.2702148008617</c:v>
                </c:pt>
                <c:pt idx="337">
                  <c:v>15.12346553715826</c:v>
                </c:pt>
                <c:pt idx="338">
                  <c:v>14.010778132772742</c:v>
                </c:pt>
                <c:pt idx="339">
                  <c:v>14.520235950503382</c:v>
                </c:pt>
                <c:pt idx="340">
                  <c:v>14.29353437438311</c:v>
                </c:pt>
                <c:pt idx="341">
                  <c:v>13.160026493781753</c:v>
                </c:pt>
                <c:pt idx="342">
                  <c:v>13.044445652173914</c:v>
                </c:pt>
                <c:pt idx="343">
                  <c:v>12.80727391304348</c:v>
                </c:pt>
                <c:pt idx="344">
                  <c:v>14.422300517598345</c:v>
                </c:pt>
                <c:pt idx="345">
                  <c:v>13.629777890110796</c:v>
                </c:pt>
                <c:pt idx="346">
                  <c:v>12.369220397383788</c:v>
                </c:pt>
                <c:pt idx="347">
                  <c:v>10.568423979202345</c:v>
                </c:pt>
                <c:pt idx="348">
                  <c:v>11.388766233766233</c:v>
                </c:pt>
                <c:pt idx="349">
                  <c:v>11.579326298701298</c:v>
                </c:pt>
                <c:pt idx="350">
                  <c:v>13.563392857142857</c:v>
                </c:pt>
                <c:pt idx="351">
                  <c:v>16.55350635788439</c:v>
                </c:pt>
                <c:pt idx="352">
                  <c:v>17.391234412433196</c:v>
                </c:pt>
                <c:pt idx="353">
                  <c:v>17.771004463828657</c:v>
                </c:pt>
                <c:pt idx="354">
                  <c:v>20.09158938100048</c:v>
                </c:pt>
                <c:pt idx="355">
                  <c:v>21.77238162284595</c:v>
                </c:pt>
                <c:pt idx="356">
                  <c:v>24.08764510830196</c:v>
                </c:pt>
                <c:pt idx="357">
                  <c:v>23.96294274219766</c:v>
                </c:pt>
                <c:pt idx="358">
                  <c:v>25.647663971066322</c:v>
                </c:pt>
                <c:pt idx="359">
                  <c:v>26.98879073878414</c:v>
                </c:pt>
                <c:pt idx="360">
                  <c:v>27.780880513910006</c:v>
                </c:pt>
                <c:pt idx="361">
                  <c:v>30.08771519478035</c:v>
                </c:pt>
                <c:pt idx="362">
                  <c:v>30.42824793338502</c:v>
                </c:pt>
                <c:pt idx="363">
                  <c:v>26.567895232843753</c:v>
                </c:pt>
                <c:pt idx="364">
                  <c:v>28.821080254649363</c:v>
                </c:pt>
                <c:pt idx="365">
                  <c:v>31.621154844854384</c:v>
                </c:pt>
                <c:pt idx="366">
                  <c:v>30.468805792996143</c:v>
                </c:pt>
                <c:pt idx="367">
                  <c:v>31.33934310136746</c:v>
                </c:pt>
                <c:pt idx="368">
                  <c:v>33.25452517978436</c:v>
                </c:pt>
                <c:pt idx="369">
                  <c:v>32.19886843621481</c:v>
                </c:pt>
                <c:pt idx="370">
                  <c:v>32.51316233882344</c:v>
                </c:pt>
                <c:pt idx="371">
                  <c:v>27.300218643832082</c:v>
                </c:pt>
                <c:pt idx="372">
                  <c:v>26.329199530932815</c:v>
                </c:pt>
                <c:pt idx="373">
                  <c:v>26.84524754133901</c:v>
                </c:pt>
                <c:pt idx="374">
                  <c:v>24.738051498847046</c:v>
                </c:pt>
                <c:pt idx="375">
                  <c:v>24.529456734342606</c:v>
                </c:pt>
                <c:pt idx="376">
                  <c:v>26.279274439619766</c:v>
                </c:pt>
                <c:pt idx="377">
                  <c:v>25.55374026913899</c:v>
                </c:pt>
                <c:pt idx="378">
                  <c:v>24.184010129047973</c:v>
                </c:pt>
                <c:pt idx="379">
                  <c:v>25.257202142683226</c:v>
                </c:pt>
                <c:pt idx="380">
                  <c:v>23.918368541514493</c:v>
                </c:pt>
                <c:pt idx="381">
                  <c:v>19.83406731207179</c:v>
                </c:pt>
                <c:pt idx="382">
                  <c:v>16.97948406353267</c:v>
                </c:pt>
                <c:pt idx="383">
                  <c:v>16.86318622748108</c:v>
                </c:pt>
                <c:pt idx="384">
                  <c:v>17.950013131469177</c:v>
                </c:pt>
                <c:pt idx="385">
                  <c:v>19.21409856326278</c:v>
                </c:pt>
                <c:pt idx="386">
                  <c:v>23.480386895566195</c:v>
                </c:pt>
                <c:pt idx="387">
                  <c:v>25.17071735072832</c:v>
                </c:pt>
                <c:pt idx="388">
                  <c:v>25.653558467547963</c:v>
                </c:pt>
                <c:pt idx="389">
                  <c:v>24.61440041178395</c:v>
                </c:pt>
                <c:pt idx="390">
                  <c:v>26.132811996779388</c:v>
                </c:pt>
                <c:pt idx="391">
                  <c:v>26.854366229583622</c:v>
                </c:pt>
                <c:pt idx="392">
                  <c:v>28.38113315696649</c:v>
                </c:pt>
                <c:pt idx="393">
                  <c:v>27.028539658936012</c:v>
                </c:pt>
                <c:pt idx="394">
                  <c:v>24.626233902408803</c:v>
                </c:pt>
                <c:pt idx="395">
                  <c:v>27.746111508288294</c:v>
                </c:pt>
                <c:pt idx="396">
                  <c:v>31.267259089705274</c:v>
                </c:pt>
                <c:pt idx="397">
                  <c:v>33.258869982217846</c:v>
                </c:pt>
                <c:pt idx="398">
                  <c:v>30.16310175551436</c:v>
                </c:pt>
                <c:pt idx="399">
                  <c:v>25.180965095887313</c:v>
                </c:pt>
                <c:pt idx="400">
                  <c:v>25.87015000659991</c:v>
                </c:pt>
                <c:pt idx="401">
                  <c:v>27.999422790443326</c:v>
                </c:pt>
                <c:pt idx="402">
                  <c:v>28.60227415557494</c:v>
                </c:pt>
                <c:pt idx="403">
                  <c:v>29.165109604074626</c:v>
                </c:pt>
                <c:pt idx="404">
                  <c:v>26.25883201545807</c:v>
                </c:pt>
                <c:pt idx="405">
                  <c:v>27.806555462263272</c:v>
                </c:pt>
                <c:pt idx="406">
                  <c:v>27.959226886836458</c:v>
                </c:pt>
                <c:pt idx="407">
                  <c:v>29.139885903535777</c:v>
                </c:pt>
                <c:pt idx="408">
                  <c:v>30.49604614403372</c:v>
                </c:pt>
                <c:pt idx="409">
                  <c:v>31.030533725261826</c:v>
                </c:pt>
                <c:pt idx="410">
                  <c:v>32.523065084162944</c:v>
                </c:pt>
                <c:pt idx="411">
                  <c:v>32.40128964291603</c:v>
                </c:pt>
                <c:pt idx="412">
                  <c:v>35.79932742163024</c:v>
                </c:pt>
                <c:pt idx="413">
                  <c:v>33.56062017918323</c:v>
                </c:pt>
                <c:pt idx="414">
                  <c:v>35.773749817731115</c:v>
                </c:pt>
                <c:pt idx="415">
                  <c:v>39.343170658355206</c:v>
                </c:pt>
                <c:pt idx="416">
                  <c:v>40.277782243365415</c:v>
                </c:pt>
                <c:pt idx="417">
                  <c:v>44.91168678402546</c:v>
                </c:pt>
                <c:pt idx="418">
                  <c:v>39.28909476406181</c:v>
                </c:pt>
                <c:pt idx="419">
                  <c:v>33.85392247809694</c:v>
                </c:pt>
                <c:pt idx="420">
                  <c:v>37.559970951864365</c:v>
                </c:pt>
                <c:pt idx="421">
                  <c:v>38.78262625628704</c:v>
                </c:pt>
                <c:pt idx="422">
                  <c:v>44.71005917212813</c:v>
                </c:pt>
                <c:pt idx="423">
                  <c:v>43.92387046756789</c:v>
                </c:pt>
                <c:pt idx="424">
                  <c:v>41.921144191268866</c:v>
                </c:pt>
                <c:pt idx="425">
                  <c:v>47.909879075735844</c:v>
                </c:pt>
              </c:numCache>
            </c:numRef>
          </c:val>
          <c:smooth val="0"/>
        </c:ser>
        <c:axId val="40505894"/>
        <c:axId val="29008727"/>
      </c:lineChart>
      <c:dateAx>
        <c:axId val="405058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000" b="1" i="0" u="none" baseline="0"/>
            </a:pPr>
          </a:p>
        </c:txPr>
        <c:crossAx val="29008727"/>
        <c:crosses val="autoZero"/>
        <c:auto val="0"/>
        <c:noMultiLvlLbl val="0"/>
      </c:dateAx>
      <c:valAx>
        <c:axId val="29008727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Constant $2004 per 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40505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&amp;C&amp;"Arial,Bold"&amp;12&amp;A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0.8175</cdr:y>
    </cdr:from>
    <cdr:to>
      <cdr:x>0.0925</cdr:x>
      <cdr:y>0.831</cdr:y>
    </cdr:to>
    <cdr:grpSp>
      <cdr:nvGrpSpPr>
        <cdr:cNvPr id="1" name="Group 99"/>
        <cdr:cNvGrpSpPr>
          <a:grpSpLocks/>
        </cdr:cNvGrpSpPr>
      </cdr:nvGrpSpPr>
      <cdr:grpSpPr>
        <a:xfrm>
          <a:off x="581025" y="4829175"/>
          <a:ext cx="209550" cy="76200"/>
          <a:chOff x="656582" y="3523617"/>
          <a:chExt cx="240506" cy="69918"/>
        </a:xfrm>
        <a:solidFill>
          <a:srgbClr val="FFFFFF"/>
        </a:solidFill>
      </cdr:grpSpPr>
      <cdr:sp>
        <cdr:nvSpPr>
          <cdr:cNvPr id="2" name="Line 35"/>
          <cdr:cNvSpPr>
            <a:spLocks/>
          </cdr:cNvSpPr>
        </cdr:nvSpPr>
        <cdr:spPr>
          <a:xfrm flipV="1">
            <a:off x="656582" y="3523617"/>
            <a:ext cx="2405" cy="699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3" name="Line 36"/>
          <cdr:cNvSpPr>
            <a:spLocks/>
          </cdr:cNvSpPr>
        </cdr:nvSpPr>
        <cdr:spPr>
          <a:xfrm>
            <a:off x="656582" y="3523617"/>
            <a:ext cx="238101" cy="1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Line 37"/>
          <cdr:cNvSpPr>
            <a:spLocks/>
          </cdr:cNvSpPr>
        </cdr:nvSpPr>
        <cdr:spPr>
          <a:xfrm>
            <a:off x="894683" y="3523617"/>
            <a:ext cx="2405" cy="699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0.081</cdr:x>
      <cdr:y>0.7845</cdr:y>
    </cdr:from>
    <cdr:to>
      <cdr:x>0.0915</cdr:x>
      <cdr:y>0.8115</cdr:y>
    </cdr:to>
    <cdr:sp>
      <cdr:nvSpPr>
        <cdr:cNvPr id="5" name="TextBox 86"/>
        <cdr:cNvSpPr txBox="1">
          <a:spLocks noChangeArrowheads="1"/>
        </cdr:cNvSpPr>
      </cdr:nvSpPr>
      <cdr:spPr>
        <a:xfrm>
          <a:off x="695325" y="4638675"/>
          <a:ext cx="95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1</a:t>
          </a:r>
        </a:p>
      </cdr:txBody>
    </cdr:sp>
  </cdr:relSizeAnchor>
  <cdr:relSizeAnchor xmlns:cdr="http://schemas.openxmlformats.org/drawingml/2006/chartDrawing">
    <cdr:from>
      <cdr:x>0.0925</cdr:x>
      <cdr:y>0.756</cdr:y>
    </cdr:from>
    <cdr:to>
      <cdr:x>0.10425</cdr:x>
      <cdr:y>0.783</cdr:y>
    </cdr:to>
    <cdr:sp>
      <cdr:nvSpPr>
        <cdr:cNvPr id="6" name="TextBox 88"/>
        <cdr:cNvSpPr txBox="1">
          <a:spLocks noChangeArrowheads="1"/>
        </cdr:cNvSpPr>
      </cdr:nvSpPr>
      <cdr:spPr>
        <a:xfrm>
          <a:off x="800100" y="4467225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</a:t>
          </a:r>
        </a:p>
      </cdr:txBody>
    </cdr:sp>
  </cdr:relSizeAnchor>
  <cdr:relSizeAnchor xmlns:cdr="http://schemas.openxmlformats.org/drawingml/2006/chartDrawing">
    <cdr:from>
      <cdr:x>0.10975</cdr:x>
      <cdr:y>0.7845</cdr:y>
    </cdr:from>
    <cdr:to>
      <cdr:x>0.116</cdr:x>
      <cdr:y>0.8275</cdr:y>
    </cdr:to>
    <cdr:sp>
      <cdr:nvSpPr>
        <cdr:cNvPr id="7" name="Line 89"/>
        <cdr:cNvSpPr>
          <a:spLocks/>
        </cdr:cNvSpPr>
      </cdr:nvSpPr>
      <cdr:spPr>
        <a:xfrm>
          <a:off x="942975" y="4638675"/>
          <a:ext cx="57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0.75925</cdr:y>
    </cdr:from>
    <cdr:to>
      <cdr:x>0.124</cdr:x>
      <cdr:y>0.78625</cdr:y>
    </cdr:to>
    <cdr:sp>
      <cdr:nvSpPr>
        <cdr:cNvPr id="8" name="TextBox 90"/>
        <cdr:cNvSpPr txBox="1">
          <a:spLocks noChangeArrowheads="1"/>
        </cdr:cNvSpPr>
      </cdr:nvSpPr>
      <cdr:spPr>
        <a:xfrm>
          <a:off x="971550" y="4486275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</a:t>
          </a:r>
        </a:p>
      </cdr:txBody>
    </cdr:sp>
  </cdr:relSizeAnchor>
  <cdr:relSizeAnchor xmlns:cdr="http://schemas.openxmlformats.org/drawingml/2006/chartDrawing">
    <cdr:from>
      <cdr:x>0.12575</cdr:x>
      <cdr:y>0.7905</cdr:y>
    </cdr:from>
    <cdr:to>
      <cdr:x>0.13475</cdr:x>
      <cdr:y>0.83175</cdr:y>
    </cdr:to>
    <cdr:sp>
      <cdr:nvSpPr>
        <cdr:cNvPr id="9" name="Line 91"/>
        <cdr:cNvSpPr>
          <a:spLocks/>
        </cdr:cNvSpPr>
      </cdr:nvSpPr>
      <cdr:spPr>
        <a:xfrm>
          <a:off x="1085850" y="4667250"/>
          <a:ext cx="762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0.723</cdr:y>
    </cdr:from>
    <cdr:to>
      <cdr:x>0.1385</cdr:x>
      <cdr:y>0.75</cdr:y>
    </cdr:to>
    <cdr:sp>
      <cdr:nvSpPr>
        <cdr:cNvPr id="10" name="TextBox 92"/>
        <cdr:cNvSpPr txBox="1">
          <a:spLocks noChangeArrowheads="1"/>
        </cdr:cNvSpPr>
      </cdr:nvSpPr>
      <cdr:spPr>
        <a:xfrm>
          <a:off x="1095375" y="4267200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</a:t>
          </a:r>
        </a:p>
      </cdr:txBody>
    </cdr:sp>
  </cdr:relSizeAnchor>
  <cdr:relSizeAnchor xmlns:cdr="http://schemas.openxmlformats.org/drawingml/2006/chartDrawing">
    <cdr:from>
      <cdr:x>0.1385</cdr:x>
      <cdr:y>0.76175</cdr:y>
    </cdr:from>
    <cdr:to>
      <cdr:x>0.15</cdr:x>
      <cdr:y>0.82575</cdr:y>
    </cdr:to>
    <cdr:sp>
      <cdr:nvSpPr>
        <cdr:cNvPr id="11" name="Line 93"/>
        <cdr:cNvSpPr>
          <a:spLocks/>
        </cdr:cNvSpPr>
      </cdr:nvSpPr>
      <cdr:spPr>
        <a:xfrm>
          <a:off x="1190625" y="4505325"/>
          <a:ext cx="95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0.65225</cdr:y>
    </cdr:from>
    <cdr:to>
      <cdr:x>0.1385</cdr:x>
      <cdr:y>0.67925</cdr:y>
    </cdr:to>
    <cdr:sp>
      <cdr:nvSpPr>
        <cdr:cNvPr id="12" name="TextBox 94"/>
        <cdr:cNvSpPr txBox="1">
          <a:spLocks noChangeArrowheads="1"/>
        </cdr:cNvSpPr>
      </cdr:nvSpPr>
      <cdr:spPr>
        <a:xfrm>
          <a:off x="1095375" y="3857625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</a:t>
          </a:r>
        </a:p>
      </cdr:txBody>
    </cdr:sp>
  </cdr:relSizeAnchor>
  <cdr:relSizeAnchor xmlns:cdr="http://schemas.openxmlformats.org/drawingml/2006/chartDrawing">
    <cdr:from>
      <cdr:x>0.1385</cdr:x>
      <cdr:y>0.68275</cdr:y>
    </cdr:from>
    <cdr:to>
      <cdr:x>0.1635</cdr:x>
      <cdr:y>0.7365</cdr:y>
    </cdr:to>
    <cdr:sp>
      <cdr:nvSpPr>
        <cdr:cNvPr id="13" name="Line 95"/>
        <cdr:cNvSpPr>
          <a:spLocks/>
        </cdr:cNvSpPr>
      </cdr:nvSpPr>
      <cdr:spPr>
        <a:xfrm>
          <a:off x="1190625" y="4029075"/>
          <a:ext cx="2190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0.1725</cdr:x>
      <cdr:y>0.767</cdr:y>
    </cdr:from>
    <cdr:to>
      <cdr:x>0.18925</cdr:x>
      <cdr:y>0.798</cdr:y>
    </cdr:to>
    <cdr:sp>
      <cdr:nvSpPr>
        <cdr:cNvPr id="14" name="TextBox 100"/>
        <cdr:cNvSpPr txBox="1">
          <a:spLocks noChangeArrowheads="1"/>
        </cdr:cNvSpPr>
      </cdr:nvSpPr>
      <cdr:spPr>
        <a:xfrm>
          <a:off x="1485900" y="4533900"/>
          <a:ext cx="142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6</a:t>
          </a:r>
        </a:p>
      </cdr:txBody>
    </cdr:sp>
  </cdr:relSizeAnchor>
  <cdr:relSizeAnchor xmlns:cdr="http://schemas.openxmlformats.org/drawingml/2006/chartDrawing">
    <cdr:from>
      <cdr:x>0.17525</cdr:x>
      <cdr:y>0.729</cdr:y>
    </cdr:from>
    <cdr:to>
      <cdr:x>0.176</cdr:x>
      <cdr:y>0.7685</cdr:y>
    </cdr:to>
    <cdr:sp>
      <cdr:nvSpPr>
        <cdr:cNvPr id="15" name="Line 101"/>
        <cdr:cNvSpPr>
          <a:spLocks/>
        </cdr:cNvSpPr>
      </cdr:nvSpPr>
      <cdr:spPr>
        <a:xfrm flipV="1">
          <a:off x="1514475" y="430530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0.7575</cdr:y>
    </cdr:from>
    <cdr:to>
      <cdr:x>0.21575</cdr:x>
      <cdr:y>0.7845</cdr:y>
    </cdr:to>
    <cdr:sp>
      <cdr:nvSpPr>
        <cdr:cNvPr id="16" name="TextBox 102"/>
        <cdr:cNvSpPr txBox="1">
          <a:spLocks noChangeArrowheads="1"/>
        </cdr:cNvSpPr>
      </cdr:nvSpPr>
      <cdr:spPr>
        <a:xfrm>
          <a:off x="1762125" y="4476750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7</a:t>
          </a:r>
        </a:p>
      </cdr:txBody>
    </cdr:sp>
  </cdr:relSizeAnchor>
  <cdr:relSizeAnchor xmlns:cdr="http://schemas.openxmlformats.org/drawingml/2006/chartDrawing">
    <cdr:from>
      <cdr:x>0.195</cdr:x>
      <cdr:y>0.723</cdr:y>
    </cdr:from>
    <cdr:to>
      <cdr:x>0.20575</cdr:x>
      <cdr:y>0.772</cdr:y>
    </cdr:to>
    <cdr:sp>
      <cdr:nvSpPr>
        <cdr:cNvPr id="17" name="Line 103"/>
        <cdr:cNvSpPr>
          <a:spLocks/>
        </cdr:cNvSpPr>
      </cdr:nvSpPr>
      <cdr:spPr>
        <a:xfrm flipH="1" flipV="1">
          <a:off x="1685925" y="4267200"/>
          <a:ext cx="95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0.176</cdr:x>
      <cdr:y>0.62875</cdr:y>
    </cdr:from>
    <cdr:to>
      <cdr:x>0.18775</cdr:x>
      <cdr:y>0.65575</cdr:y>
    </cdr:to>
    <cdr:sp>
      <cdr:nvSpPr>
        <cdr:cNvPr id="18" name="TextBox 104"/>
        <cdr:cNvSpPr txBox="1">
          <a:spLocks noChangeArrowheads="1"/>
        </cdr:cNvSpPr>
      </cdr:nvSpPr>
      <cdr:spPr>
        <a:xfrm>
          <a:off x="1514475" y="3714750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8</a:t>
          </a:r>
        </a:p>
      </cdr:txBody>
    </cdr:sp>
  </cdr:relSizeAnchor>
  <cdr:relSizeAnchor xmlns:cdr="http://schemas.openxmlformats.org/drawingml/2006/chartDrawing">
    <cdr:from>
      <cdr:x>0.1895</cdr:x>
      <cdr:y>0.65575</cdr:y>
    </cdr:from>
    <cdr:to>
      <cdr:x>0.19675</cdr:x>
      <cdr:y>0.70275</cdr:y>
    </cdr:to>
    <cdr:sp>
      <cdr:nvSpPr>
        <cdr:cNvPr id="19" name="Line 105"/>
        <cdr:cNvSpPr>
          <a:spLocks/>
        </cdr:cNvSpPr>
      </cdr:nvSpPr>
      <cdr:spPr>
        <a:xfrm>
          <a:off x="1638300" y="3876675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0.1895</cdr:x>
      <cdr:y>0.62125</cdr:y>
    </cdr:from>
    <cdr:to>
      <cdr:x>0.20125</cdr:x>
      <cdr:y>0.64825</cdr:y>
    </cdr:to>
    <cdr:sp>
      <cdr:nvSpPr>
        <cdr:cNvPr id="20" name="TextBox 106"/>
        <cdr:cNvSpPr txBox="1">
          <a:spLocks noChangeArrowheads="1"/>
        </cdr:cNvSpPr>
      </cdr:nvSpPr>
      <cdr:spPr>
        <a:xfrm>
          <a:off x="1638300" y="3667125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9</a:t>
          </a:r>
        </a:p>
      </cdr:txBody>
    </cdr:sp>
  </cdr:relSizeAnchor>
  <cdr:relSizeAnchor xmlns:cdr="http://schemas.openxmlformats.org/drawingml/2006/chartDrawing">
    <cdr:from>
      <cdr:x>0.19775</cdr:x>
      <cdr:y>0.64975</cdr:y>
    </cdr:from>
    <cdr:to>
      <cdr:x>0.204</cdr:x>
      <cdr:y>0.6885</cdr:y>
    </cdr:to>
    <cdr:sp>
      <cdr:nvSpPr>
        <cdr:cNvPr id="21" name="Line 107"/>
        <cdr:cNvSpPr>
          <a:spLocks/>
        </cdr:cNvSpPr>
      </cdr:nvSpPr>
      <cdr:spPr>
        <a:xfrm rot="258117">
          <a:off x="1704975" y="3838575"/>
          <a:ext cx="571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0.20925</cdr:x>
      <cdr:y>0.7365</cdr:y>
    </cdr:from>
    <cdr:to>
      <cdr:x>0.22625</cdr:x>
      <cdr:y>0.7635</cdr:y>
    </cdr:to>
    <cdr:sp>
      <cdr:nvSpPr>
        <cdr:cNvPr id="22" name="TextBox 112"/>
        <cdr:cNvSpPr txBox="1">
          <a:spLocks noChangeArrowheads="1"/>
        </cdr:cNvSpPr>
      </cdr:nvSpPr>
      <cdr:spPr>
        <a:xfrm>
          <a:off x="1809750" y="4352925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10</a:t>
          </a:r>
        </a:p>
      </cdr:txBody>
    </cdr:sp>
  </cdr:relSizeAnchor>
  <cdr:relSizeAnchor xmlns:cdr="http://schemas.openxmlformats.org/drawingml/2006/chartDrawing">
    <cdr:from>
      <cdr:x>0.238</cdr:x>
      <cdr:y>0.63625</cdr:y>
    </cdr:from>
    <cdr:to>
      <cdr:x>0.2525</cdr:x>
      <cdr:y>0.66325</cdr:y>
    </cdr:to>
    <cdr:sp>
      <cdr:nvSpPr>
        <cdr:cNvPr id="23" name="TextBox 113"/>
        <cdr:cNvSpPr txBox="1">
          <a:spLocks noChangeArrowheads="1"/>
        </cdr:cNvSpPr>
      </cdr:nvSpPr>
      <cdr:spPr>
        <a:xfrm>
          <a:off x="2057400" y="37623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11</a:t>
          </a:r>
        </a:p>
      </cdr:txBody>
    </cdr:sp>
  </cdr:relSizeAnchor>
  <cdr:relSizeAnchor xmlns:cdr="http://schemas.openxmlformats.org/drawingml/2006/chartDrawing">
    <cdr:from>
      <cdr:x>0.25075</cdr:x>
      <cdr:y>0.6615</cdr:y>
    </cdr:from>
    <cdr:to>
      <cdr:x>0.25975</cdr:x>
      <cdr:y>0.68775</cdr:y>
    </cdr:to>
    <cdr:sp>
      <cdr:nvSpPr>
        <cdr:cNvPr id="24" name="Line 114"/>
        <cdr:cNvSpPr>
          <a:spLocks/>
        </cdr:cNvSpPr>
      </cdr:nvSpPr>
      <cdr:spPr>
        <a:xfrm>
          <a:off x="2162175" y="3905250"/>
          <a:ext cx="762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0.74825</cdr:y>
    </cdr:from>
    <cdr:to>
      <cdr:x>0.27475</cdr:x>
      <cdr:y>0.77525</cdr:y>
    </cdr:to>
    <cdr:sp>
      <cdr:nvSpPr>
        <cdr:cNvPr id="25" name="TextBox 115"/>
        <cdr:cNvSpPr txBox="1">
          <a:spLocks noChangeArrowheads="1"/>
        </cdr:cNvSpPr>
      </cdr:nvSpPr>
      <cdr:spPr>
        <a:xfrm>
          <a:off x="2228850" y="4419600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12</a:t>
          </a:r>
        </a:p>
      </cdr:txBody>
    </cdr:sp>
  </cdr:relSizeAnchor>
  <cdr:relSizeAnchor xmlns:cdr="http://schemas.openxmlformats.org/drawingml/2006/chartDrawing">
    <cdr:from>
      <cdr:x>0.27225</cdr:x>
      <cdr:y>0.7095</cdr:y>
    </cdr:from>
    <cdr:to>
      <cdr:x>0.275</cdr:x>
      <cdr:y>0.74825</cdr:y>
    </cdr:to>
    <cdr:sp>
      <cdr:nvSpPr>
        <cdr:cNvPr id="26" name="Line 116"/>
        <cdr:cNvSpPr>
          <a:spLocks/>
        </cdr:cNvSpPr>
      </cdr:nvSpPr>
      <cdr:spPr>
        <a:xfrm flipV="1">
          <a:off x="2352675" y="4191000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0.29375</cdr:x>
      <cdr:y>0.73225</cdr:y>
    </cdr:from>
    <cdr:to>
      <cdr:x>0.31075</cdr:x>
      <cdr:y>0.75925</cdr:y>
    </cdr:to>
    <cdr:sp>
      <cdr:nvSpPr>
        <cdr:cNvPr id="27" name="TextBox 117"/>
        <cdr:cNvSpPr txBox="1">
          <a:spLocks noChangeArrowheads="1"/>
        </cdr:cNvSpPr>
      </cdr:nvSpPr>
      <cdr:spPr>
        <a:xfrm>
          <a:off x="2543175" y="4324350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13</a:t>
          </a:r>
        </a:p>
      </cdr:txBody>
    </cdr:sp>
  </cdr:relSizeAnchor>
  <cdr:relSizeAnchor xmlns:cdr="http://schemas.openxmlformats.org/drawingml/2006/chartDrawing">
    <cdr:from>
      <cdr:x>0.2865</cdr:x>
      <cdr:y>0.70025</cdr:y>
    </cdr:from>
    <cdr:to>
      <cdr:x>0.30175</cdr:x>
      <cdr:y>0.7375</cdr:y>
    </cdr:to>
    <cdr:sp>
      <cdr:nvSpPr>
        <cdr:cNvPr id="28" name="Line 118"/>
        <cdr:cNvSpPr>
          <a:spLocks/>
        </cdr:cNvSpPr>
      </cdr:nvSpPr>
      <cdr:spPr>
        <a:xfrm flipH="1" flipV="1">
          <a:off x="2476500" y="4133850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0.25075</cdr:x>
      <cdr:y>0.5975</cdr:y>
    </cdr:from>
    <cdr:to>
      <cdr:x>0.27525</cdr:x>
      <cdr:y>0.6335</cdr:y>
    </cdr:to>
    <cdr:sp>
      <cdr:nvSpPr>
        <cdr:cNvPr id="29" name="TextBox 119"/>
        <cdr:cNvSpPr txBox="1">
          <a:spLocks noChangeArrowheads="1"/>
        </cdr:cNvSpPr>
      </cdr:nvSpPr>
      <cdr:spPr>
        <a:xfrm>
          <a:off x="2162175" y="35337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14</a:t>
          </a:r>
        </a:p>
      </cdr:txBody>
    </cdr:sp>
  </cdr:relSizeAnchor>
  <cdr:relSizeAnchor xmlns:cdr="http://schemas.openxmlformats.org/drawingml/2006/chartDrawing">
    <cdr:from>
      <cdr:x>0.27225</cdr:x>
      <cdr:y>0.62275</cdr:y>
    </cdr:from>
    <cdr:to>
      <cdr:x>0.29375</cdr:x>
      <cdr:y>0.6575</cdr:y>
    </cdr:to>
    <cdr:sp>
      <cdr:nvSpPr>
        <cdr:cNvPr id="30" name="Line 120"/>
        <cdr:cNvSpPr>
          <a:spLocks/>
        </cdr:cNvSpPr>
      </cdr:nvSpPr>
      <cdr:spPr>
        <a:xfrm>
          <a:off x="2352675" y="3676650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0.319</cdr:x>
      <cdr:y>0.6735</cdr:y>
    </cdr:from>
    <cdr:to>
      <cdr:x>0.336</cdr:x>
      <cdr:y>0.7005</cdr:y>
    </cdr:to>
    <cdr:sp>
      <cdr:nvSpPr>
        <cdr:cNvPr id="31" name="TextBox 121"/>
        <cdr:cNvSpPr txBox="1">
          <a:spLocks noChangeArrowheads="1"/>
        </cdr:cNvSpPr>
      </cdr:nvSpPr>
      <cdr:spPr>
        <a:xfrm>
          <a:off x="2752725" y="3981450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15</a:t>
          </a:r>
        </a:p>
      </cdr:txBody>
    </cdr:sp>
  </cdr:relSizeAnchor>
  <cdr:relSizeAnchor xmlns:cdr="http://schemas.openxmlformats.org/drawingml/2006/chartDrawing">
    <cdr:from>
      <cdr:x>0.2965</cdr:x>
      <cdr:y>0.65575</cdr:y>
    </cdr:from>
    <cdr:to>
      <cdr:x>0.319</cdr:x>
      <cdr:y>0.67925</cdr:y>
    </cdr:to>
    <cdr:sp>
      <cdr:nvSpPr>
        <cdr:cNvPr id="32" name="Line 122"/>
        <cdr:cNvSpPr>
          <a:spLocks/>
        </cdr:cNvSpPr>
      </cdr:nvSpPr>
      <cdr:spPr>
        <a:xfrm flipH="1" flipV="1">
          <a:off x="2562225" y="38766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0.327</cdr:x>
      <cdr:y>0.64975</cdr:y>
    </cdr:from>
    <cdr:to>
      <cdr:x>0.344</cdr:x>
      <cdr:y>0.67675</cdr:y>
    </cdr:to>
    <cdr:sp>
      <cdr:nvSpPr>
        <cdr:cNvPr id="33" name="TextBox 123"/>
        <cdr:cNvSpPr txBox="1">
          <a:spLocks noChangeArrowheads="1"/>
        </cdr:cNvSpPr>
      </cdr:nvSpPr>
      <cdr:spPr>
        <a:xfrm>
          <a:off x="2828925" y="3838575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16</a:t>
          </a:r>
        </a:p>
      </cdr:txBody>
    </cdr:sp>
  </cdr:relSizeAnchor>
  <cdr:relSizeAnchor xmlns:cdr="http://schemas.openxmlformats.org/drawingml/2006/chartDrawing">
    <cdr:from>
      <cdr:x>0.301</cdr:x>
      <cdr:y>0.627</cdr:y>
    </cdr:from>
    <cdr:to>
      <cdr:x>0.327</cdr:x>
      <cdr:y>0.65325</cdr:y>
    </cdr:to>
    <cdr:sp>
      <cdr:nvSpPr>
        <cdr:cNvPr id="34" name="Line 124"/>
        <cdr:cNvSpPr>
          <a:spLocks/>
        </cdr:cNvSpPr>
      </cdr:nvSpPr>
      <cdr:spPr>
        <a:xfrm flipH="1" flipV="1">
          <a:off x="2600325" y="37052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0.25075</cdr:x>
      <cdr:y>0.521</cdr:y>
    </cdr:from>
    <cdr:to>
      <cdr:x>0.26775</cdr:x>
      <cdr:y>0.548</cdr:y>
    </cdr:to>
    <cdr:sp>
      <cdr:nvSpPr>
        <cdr:cNvPr id="35" name="TextBox 125"/>
        <cdr:cNvSpPr txBox="1">
          <a:spLocks noChangeArrowheads="1"/>
        </cdr:cNvSpPr>
      </cdr:nvSpPr>
      <cdr:spPr>
        <a:xfrm>
          <a:off x="2162175" y="3076575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17</a:t>
          </a:r>
        </a:p>
      </cdr:txBody>
    </cdr:sp>
  </cdr:relSizeAnchor>
  <cdr:relSizeAnchor xmlns:cdr="http://schemas.openxmlformats.org/drawingml/2006/chartDrawing">
    <cdr:from>
      <cdr:x>0.27675</cdr:x>
      <cdr:y>0.5225</cdr:y>
    </cdr:from>
    <cdr:to>
      <cdr:x>0.30625</cdr:x>
      <cdr:y>0.53275</cdr:y>
    </cdr:to>
    <cdr:sp>
      <cdr:nvSpPr>
        <cdr:cNvPr id="36" name="Line 126"/>
        <cdr:cNvSpPr>
          <a:spLocks/>
        </cdr:cNvSpPr>
      </cdr:nvSpPr>
      <cdr:spPr>
        <a:xfrm flipV="1">
          <a:off x="2390775" y="3086100"/>
          <a:ext cx="257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0.265</cdr:x>
      <cdr:y>0.483</cdr:y>
    </cdr:from>
    <cdr:to>
      <cdr:x>0.282</cdr:x>
      <cdr:y>0.51</cdr:y>
    </cdr:to>
    <cdr:sp>
      <cdr:nvSpPr>
        <cdr:cNvPr id="37" name="TextBox 127"/>
        <cdr:cNvSpPr txBox="1">
          <a:spLocks noChangeArrowheads="1"/>
        </cdr:cNvSpPr>
      </cdr:nvSpPr>
      <cdr:spPr>
        <a:xfrm>
          <a:off x="2286000" y="2847975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18</a:t>
          </a:r>
        </a:p>
      </cdr:txBody>
    </cdr:sp>
  </cdr:relSizeAnchor>
  <cdr:relSizeAnchor xmlns:cdr="http://schemas.openxmlformats.org/drawingml/2006/chartDrawing">
    <cdr:from>
      <cdr:x>0.29025</cdr:x>
      <cdr:y>0.483</cdr:y>
    </cdr:from>
    <cdr:to>
      <cdr:x>0.31075</cdr:x>
      <cdr:y>0.49725</cdr:y>
    </cdr:to>
    <cdr:sp>
      <cdr:nvSpPr>
        <cdr:cNvPr id="38" name="Line 128"/>
        <cdr:cNvSpPr>
          <a:spLocks/>
        </cdr:cNvSpPr>
      </cdr:nvSpPr>
      <cdr:spPr>
        <a:xfrm flipV="1">
          <a:off x="2505075" y="2847975"/>
          <a:ext cx="180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0.49825</cdr:y>
    </cdr:from>
    <cdr:to>
      <cdr:x>0.352</cdr:x>
      <cdr:y>0.52525</cdr:y>
    </cdr:to>
    <cdr:sp>
      <cdr:nvSpPr>
        <cdr:cNvPr id="39" name="TextBox 129"/>
        <cdr:cNvSpPr txBox="1">
          <a:spLocks noChangeArrowheads="1"/>
        </cdr:cNvSpPr>
      </cdr:nvSpPr>
      <cdr:spPr>
        <a:xfrm>
          <a:off x="2895600" y="2943225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19</a:t>
          </a:r>
        </a:p>
      </cdr:txBody>
    </cdr:sp>
  </cdr:relSizeAnchor>
  <cdr:relSizeAnchor xmlns:cdr="http://schemas.openxmlformats.org/drawingml/2006/chartDrawing">
    <cdr:from>
      <cdr:x>0.319</cdr:x>
      <cdr:y>0.47725</cdr:y>
    </cdr:from>
    <cdr:to>
      <cdr:x>0.336</cdr:x>
      <cdr:y>0.49575</cdr:y>
    </cdr:to>
    <cdr:sp>
      <cdr:nvSpPr>
        <cdr:cNvPr id="40" name="Line 130"/>
        <cdr:cNvSpPr>
          <a:spLocks/>
        </cdr:cNvSpPr>
      </cdr:nvSpPr>
      <cdr:spPr>
        <a:xfrm flipH="1" flipV="1">
          <a:off x="2752725" y="281940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0.27225</cdr:x>
      <cdr:y>0.43425</cdr:y>
    </cdr:from>
    <cdr:to>
      <cdr:x>0.29175</cdr:x>
      <cdr:y>0.46125</cdr:y>
    </cdr:to>
    <cdr:sp>
      <cdr:nvSpPr>
        <cdr:cNvPr id="41" name="TextBox 131"/>
        <cdr:cNvSpPr txBox="1">
          <a:spLocks noChangeArrowheads="1"/>
        </cdr:cNvSpPr>
      </cdr:nvSpPr>
      <cdr:spPr>
        <a:xfrm>
          <a:off x="2352675" y="25622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20</a:t>
          </a:r>
        </a:p>
      </cdr:txBody>
    </cdr:sp>
  </cdr:relSizeAnchor>
  <cdr:relSizeAnchor xmlns:cdr="http://schemas.openxmlformats.org/drawingml/2006/chartDrawing">
    <cdr:from>
      <cdr:x>0.29375</cdr:x>
      <cdr:y>0.456</cdr:y>
    </cdr:from>
    <cdr:to>
      <cdr:x>0.317</cdr:x>
      <cdr:y>0.456</cdr:y>
    </cdr:to>
    <cdr:sp>
      <cdr:nvSpPr>
        <cdr:cNvPr id="42" name="Line 132"/>
        <cdr:cNvSpPr>
          <a:spLocks/>
        </cdr:cNvSpPr>
      </cdr:nvSpPr>
      <cdr:spPr>
        <a:xfrm flipV="1">
          <a:off x="2543175" y="2695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0.3945</cdr:y>
    </cdr:from>
    <cdr:to>
      <cdr:x>0.311</cdr:x>
      <cdr:y>0.42725</cdr:y>
    </cdr:to>
    <cdr:sp>
      <cdr:nvSpPr>
        <cdr:cNvPr id="43" name="TextBox 133"/>
        <cdr:cNvSpPr txBox="1">
          <a:spLocks noChangeArrowheads="1"/>
        </cdr:cNvSpPr>
      </cdr:nvSpPr>
      <cdr:spPr>
        <a:xfrm>
          <a:off x="2476500" y="2324100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21</a:t>
          </a:r>
        </a:p>
      </cdr:txBody>
    </cdr:sp>
  </cdr:relSizeAnchor>
  <cdr:relSizeAnchor xmlns:cdr="http://schemas.openxmlformats.org/drawingml/2006/chartDrawing">
    <cdr:from>
      <cdr:x>0.30725</cdr:x>
      <cdr:y>0.41725</cdr:y>
    </cdr:from>
    <cdr:to>
      <cdr:x>0.32775</cdr:x>
      <cdr:y>0.44675</cdr:y>
    </cdr:to>
    <cdr:sp>
      <cdr:nvSpPr>
        <cdr:cNvPr id="44" name="Line 134"/>
        <cdr:cNvSpPr>
          <a:spLocks/>
        </cdr:cNvSpPr>
      </cdr:nvSpPr>
      <cdr:spPr>
        <a:xfrm>
          <a:off x="2657475" y="2466975"/>
          <a:ext cx="180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0.344</cdr:x>
      <cdr:y>0.47875</cdr:y>
    </cdr:from>
    <cdr:to>
      <cdr:x>0.3635</cdr:x>
      <cdr:y>0.50575</cdr:y>
    </cdr:to>
    <cdr:sp>
      <cdr:nvSpPr>
        <cdr:cNvPr id="45" name="TextBox 135"/>
        <cdr:cNvSpPr txBox="1">
          <a:spLocks noChangeArrowheads="1"/>
        </cdr:cNvSpPr>
      </cdr:nvSpPr>
      <cdr:spPr>
        <a:xfrm>
          <a:off x="2971800" y="28289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22</a:t>
          </a:r>
        </a:p>
      </cdr:txBody>
    </cdr:sp>
  </cdr:relSizeAnchor>
  <cdr:relSizeAnchor xmlns:cdr="http://schemas.openxmlformats.org/drawingml/2006/chartDrawing">
    <cdr:from>
      <cdr:x>0.34125</cdr:x>
      <cdr:y>0.4425</cdr:y>
    </cdr:from>
    <cdr:to>
      <cdr:x>0.35475</cdr:x>
      <cdr:y>0.48225</cdr:y>
    </cdr:to>
    <cdr:sp>
      <cdr:nvSpPr>
        <cdr:cNvPr id="46" name="Line 136"/>
        <cdr:cNvSpPr>
          <a:spLocks/>
        </cdr:cNvSpPr>
      </cdr:nvSpPr>
      <cdr:spPr>
        <a:xfrm flipH="1" flipV="1">
          <a:off x="2952750" y="2609850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0.27675</cdr:x>
      <cdr:y>0.35575</cdr:y>
    </cdr:from>
    <cdr:to>
      <cdr:x>0.30775</cdr:x>
      <cdr:y>0.3885</cdr:y>
    </cdr:to>
    <cdr:sp>
      <cdr:nvSpPr>
        <cdr:cNvPr id="47" name="TextBox 137"/>
        <cdr:cNvSpPr txBox="1">
          <a:spLocks noChangeArrowheads="1"/>
        </cdr:cNvSpPr>
      </cdr:nvSpPr>
      <cdr:spPr>
        <a:xfrm>
          <a:off x="2390775" y="20955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23</a:t>
          </a:r>
        </a:p>
      </cdr:txBody>
    </cdr:sp>
  </cdr:relSizeAnchor>
  <cdr:relSizeAnchor xmlns:cdr="http://schemas.openxmlformats.org/drawingml/2006/chartDrawing">
    <cdr:from>
      <cdr:x>0.29925</cdr:x>
      <cdr:y>0.38275</cdr:y>
    </cdr:from>
    <cdr:to>
      <cdr:x>0.3305</cdr:x>
      <cdr:y>0.39975</cdr:y>
    </cdr:to>
    <cdr:sp>
      <cdr:nvSpPr>
        <cdr:cNvPr id="48" name="Line 138"/>
        <cdr:cNvSpPr>
          <a:spLocks/>
        </cdr:cNvSpPr>
      </cdr:nvSpPr>
      <cdr:spPr>
        <a:xfrm>
          <a:off x="2590800" y="2257425"/>
          <a:ext cx="266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0.36475</cdr:x>
      <cdr:y>0.35325</cdr:y>
    </cdr:from>
    <cdr:to>
      <cdr:x>0.38425</cdr:x>
      <cdr:y>0.38025</cdr:y>
    </cdr:to>
    <cdr:sp>
      <cdr:nvSpPr>
        <cdr:cNvPr id="49" name="TextBox 139"/>
        <cdr:cNvSpPr txBox="1">
          <a:spLocks noChangeArrowheads="1"/>
        </cdr:cNvSpPr>
      </cdr:nvSpPr>
      <cdr:spPr>
        <a:xfrm>
          <a:off x="3152775" y="20859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24</a:t>
          </a:r>
        </a:p>
      </cdr:txBody>
    </cdr:sp>
  </cdr:relSizeAnchor>
  <cdr:relSizeAnchor xmlns:cdr="http://schemas.openxmlformats.org/drawingml/2006/chartDrawing">
    <cdr:from>
      <cdr:x>0.352</cdr:x>
      <cdr:y>0.38875</cdr:y>
    </cdr:from>
    <cdr:to>
      <cdr:x>0.36925</cdr:x>
      <cdr:y>0.4105</cdr:y>
    </cdr:to>
    <cdr:sp>
      <cdr:nvSpPr>
        <cdr:cNvPr id="50" name="Line 140"/>
        <cdr:cNvSpPr>
          <a:spLocks/>
        </cdr:cNvSpPr>
      </cdr:nvSpPr>
      <cdr:spPr>
        <a:xfrm flipH="1">
          <a:off x="3038475" y="2295525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0.38725</cdr:x>
      <cdr:y>0.37525</cdr:y>
    </cdr:from>
    <cdr:to>
      <cdr:x>0.40675</cdr:x>
      <cdr:y>0.40225</cdr:y>
    </cdr:to>
    <cdr:sp>
      <cdr:nvSpPr>
        <cdr:cNvPr id="51" name="TextBox 141"/>
        <cdr:cNvSpPr txBox="1">
          <a:spLocks noChangeArrowheads="1"/>
        </cdr:cNvSpPr>
      </cdr:nvSpPr>
      <cdr:spPr>
        <a:xfrm>
          <a:off x="3352800" y="22193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25</a:t>
          </a:r>
        </a:p>
      </cdr:txBody>
    </cdr:sp>
  </cdr:relSizeAnchor>
  <cdr:relSizeAnchor xmlns:cdr="http://schemas.openxmlformats.org/drawingml/2006/chartDrawing">
    <cdr:from>
      <cdr:x>0.36475</cdr:x>
      <cdr:y>0.398</cdr:y>
    </cdr:from>
    <cdr:to>
      <cdr:x>0.38725</cdr:x>
      <cdr:y>0.435</cdr:y>
    </cdr:to>
    <cdr:sp>
      <cdr:nvSpPr>
        <cdr:cNvPr id="52" name="Line 142"/>
        <cdr:cNvSpPr>
          <a:spLocks/>
        </cdr:cNvSpPr>
      </cdr:nvSpPr>
      <cdr:spPr>
        <a:xfrm flipH="1">
          <a:off x="3152775" y="2352675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0.531</cdr:y>
    </cdr:from>
    <cdr:to>
      <cdr:x>0.3735</cdr:x>
      <cdr:y>0.558</cdr:y>
    </cdr:to>
    <cdr:sp>
      <cdr:nvSpPr>
        <cdr:cNvPr id="53" name="TextBox 143"/>
        <cdr:cNvSpPr txBox="1">
          <a:spLocks noChangeArrowheads="1"/>
        </cdr:cNvSpPr>
      </cdr:nvSpPr>
      <cdr:spPr>
        <a:xfrm>
          <a:off x="3057525" y="31337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26</a:t>
          </a:r>
        </a:p>
      </cdr:txBody>
    </cdr:sp>
  </cdr:relSizeAnchor>
  <cdr:relSizeAnchor xmlns:cdr="http://schemas.openxmlformats.org/drawingml/2006/chartDrawing">
    <cdr:from>
      <cdr:x>0.36475</cdr:x>
      <cdr:y>0.48475</cdr:y>
    </cdr:from>
    <cdr:to>
      <cdr:x>0.3675</cdr:x>
      <cdr:y>0.526</cdr:y>
    </cdr:to>
    <cdr:sp>
      <cdr:nvSpPr>
        <cdr:cNvPr id="54" name="Line 144"/>
        <cdr:cNvSpPr>
          <a:spLocks/>
        </cdr:cNvSpPr>
      </cdr:nvSpPr>
      <cdr:spPr>
        <a:xfrm flipV="1">
          <a:off x="3152775" y="2867025"/>
          <a:ext cx="19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0.398</cdr:x>
      <cdr:y>0.41575</cdr:y>
    </cdr:from>
    <cdr:to>
      <cdr:x>0.4175</cdr:x>
      <cdr:y>0.44275</cdr:y>
    </cdr:to>
    <cdr:sp>
      <cdr:nvSpPr>
        <cdr:cNvPr id="55" name="TextBox 145"/>
        <cdr:cNvSpPr txBox="1">
          <a:spLocks noChangeArrowheads="1"/>
        </cdr:cNvSpPr>
      </cdr:nvSpPr>
      <cdr:spPr>
        <a:xfrm>
          <a:off x="3438525" y="24574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27</a:t>
          </a:r>
        </a:p>
      </cdr:txBody>
    </cdr:sp>
  </cdr:relSizeAnchor>
  <cdr:relSizeAnchor xmlns:cdr="http://schemas.openxmlformats.org/drawingml/2006/chartDrawing">
    <cdr:from>
      <cdr:x>0.38175</cdr:x>
      <cdr:y>0.44425</cdr:y>
    </cdr:from>
    <cdr:to>
      <cdr:x>0.4015</cdr:x>
      <cdr:y>0.4745</cdr:y>
    </cdr:to>
    <cdr:sp>
      <cdr:nvSpPr>
        <cdr:cNvPr id="56" name="Line 147"/>
        <cdr:cNvSpPr>
          <a:spLocks/>
        </cdr:cNvSpPr>
      </cdr:nvSpPr>
      <cdr:spPr>
        <a:xfrm flipH="1">
          <a:off x="3305175" y="2619375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0.617</cdr:y>
    </cdr:from>
    <cdr:to>
      <cdr:x>0.37875</cdr:x>
      <cdr:y>0.644</cdr:y>
    </cdr:to>
    <cdr:sp>
      <cdr:nvSpPr>
        <cdr:cNvPr id="57" name="TextBox 148"/>
        <cdr:cNvSpPr txBox="1">
          <a:spLocks noChangeArrowheads="1"/>
        </cdr:cNvSpPr>
      </cdr:nvSpPr>
      <cdr:spPr>
        <a:xfrm>
          <a:off x="3105150" y="36480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28</a:t>
          </a:r>
        </a:p>
      </cdr:txBody>
    </cdr:sp>
  </cdr:relSizeAnchor>
  <cdr:relSizeAnchor xmlns:cdr="http://schemas.openxmlformats.org/drawingml/2006/chartDrawing">
    <cdr:from>
      <cdr:x>0.37625</cdr:x>
      <cdr:y>0.53875</cdr:y>
    </cdr:from>
    <cdr:to>
      <cdr:x>0.38625</cdr:x>
      <cdr:y>0.62025</cdr:y>
    </cdr:to>
    <cdr:sp>
      <cdr:nvSpPr>
        <cdr:cNvPr id="58" name="Line 149"/>
        <cdr:cNvSpPr>
          <a:spLocks/>
        </cdr:cNvSpPr>
      </cdr:nvSpPr>
      <cdr:spPr>
        <a:xfrm flipV="1">
          <a:off x="3257550" y="3181350"/>
          <a:ext cx="85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0.43325</cdr:y>
    </cdr:from>
    <cdr:to>
      <cdr:x>0.438</cdr:x>
      <cdr:y>0.46025</cdr:y>
    </cdr:to>
    <cdr:sp>
      <cdr:nvSpPr>
        <cdr:cNvPr id="59" name="TextBox 150"/>
        <cdr:cNvSpPr txBox="1">
          <a:spLocks noChangeArrowheads="1"/>
        </cdr:cNvSpPr>
      </cdr:nvSpPr>
      <cdr:spPr>
        <a:xfrm>
          <a:off x="3619500" y="25622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29</a:t>
          </a:r>
        </a:p>
      </cdr:txBody>
    </cdr:sp>
  </cdr:relSizeAnchor>
  <cdr:relSizeAnchor xmlns:cdr="http://schemas.openxmlformats.org/drawingml/2006/chartDrawing">
    <cdr:from>
      <cdr:x>0.46975</cdr:x>
      <cdr:y>0.51925</cdr:y>
    </cdr:from>
    <cdr:to>
      <cdr:x>0.4995</cdr:x>
      <cdr:y>0.56125</cdr:y>
    </cdr:to>
    <cdr:sp>
      <cdr:nvSpPr>
        <cdr:cNvPr id="60" name="Line 151"/>
        <cdr:cNvSpPr>
          <a:spLocks/>
        </cdr:cNvSpPr>
      </cdr:nvSpPr>
      <cdr:spPr>
        <a:xfrm flipH="1">
          <a:off x="4067175" y="3067050"/>
          <a:ext cx="257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0.45775</cdr:y>
    </cdr:from>
    <cdr:to>
      <cdr:x>0.44625</cdr:x>
      <cdr:y>0.48475</cdr:y>
    </cdr:to>
    <cdr:sp>
      <cdr:nvSpPr>
        <cdr:cNvPr id="61" name="TextBox 152"/>
        <cdr:cNvSpPr txBox="1">
          <a:spLocks noChangeArrowheads="1"/>
        </cdr:cNvSpPr>
      </cdr:nvSpPr>
      <cdr:spPr>
        <a:xfrm>
          <a:off x="3686175" y="27051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30</a:t>
          </a:r>
        </a:p>
      </cdr:txBody>
    </cdr:sp>
  </cdr:relSizeAnchor>
  <cdr:relSizeAnchor xmlns:cdr="http://schemas.openxmlformats.org/drawingml/2006/chartDrawing">
    <cdr:from>
      <cdr:x>0.4365</cdr:x>
      <cdr:y>0.48475</cdr:y>
    </cdr:from>
    <cdr:to>
      <cdr:x>0.44</cdr:x>
      <cdr:y>0.53775</cdr:y>
    </cdr:to>
    <cdr:sp>
      <cdr:nvSpPr>
        <cdr:cNvPr id="62" name="Line 153"/>
        <cdr:cNvSpPr>
          <a:spLocks/>
        </cdr:cNvSpPr>
      </cdr:nvSpPr>
      <cdr:spPr>
        <a:xfrm flipH="1">
          <a:off x="3771900" y="2867025"/>
          <a:ext cx="28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0.564</cdr:y>
    </cdr:from>
    <cdr:to>
      <cdr:x>0.4185</cdr:x>
      <cdr:y>0.591</cdr:y>
    </cdr:to>
    <cdr:sp>
      <cdr:nvSpPr>
        <cdr:cNvPr id="63" name="TextBox 154"/>
        <cdr:cNvSpPr txBox="1">
          <a:spLocks noChangeArrowheads="1"/>
        </cdr:cNvSpPr>
      </cdr:nvSpPr>
      <cdr:spPr>
        <a:xfrm>
          <a:off x="3467100" y="3333750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31</a:t>
          </a:r>
        </a:p>
      </cdr:txBody>
    </cdr:sp>
  </cdr:relSizeAnchor>
  <cdr:relSizeAnchor xmlns:cdr="http://schemas.openxmlformats.org/drawingml/2006/chartDrawing">
    <cdr:from>
      <cdr:x>0.41325</cdr:x>
      <cdr:y>0.56125</cdr:y>
    </cdr:from>
    <cdr:to>
      <cdr:x>0.44</cdr:x>
      <cdr:y>0.563</cdr:y>
    </cdr:to>
    <cdr:sp>
      <cdr:nvSpPr>
        <cdr:cNvPr id="64" name="Line 155"/>
        <cdr:cNvSpPr>
          <a:spLocks/>
        </cdr:cNvSpPr>
      </cdr:nvSpPr>
      <cdr:spPr>
        <a:xfrm flipV="1">
          <a:off x="3571875" y="3314700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0.47125</cdr:y>
    </cdr:from>
    <cdr:to>
      <cdr:x>0.4785</cdr:x>
      <cdr:y>0.49825</cdr:y>
    </cdr:to>
    <cdr:sp>
      <cdr:nvSpPr>
        <cdr:cNvPr id="65" name="TextBox 156"/>
        <cdr:cNvSpPr txBox="1">
          <a:spLocks noChangeArrowheads="1"/>
        </cdr:cNvSpPr>
      </cdr:nvSpPr>
      <cdr:spPr>
        <a:xfrm>
          <a:off x="3971925" y="27813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32</a:t>
          </a:r>
        </a:p>
      </cdr:txBody>
    </cdr:sp>
  </cdr:relSizeAnchor>
  <cdr:relSizeAnchor xmlns:cdr="http://schemas.openxmlformats.org/drawingml/2006/chartDrawing">
    <cdr:from>
      <cdr:x>0.4535</cdr:x>
      <cdr:y>0.49825</cdr:y>
    </cdr:from>
    <cdr:to>
      <cdr:x>0.47075</cdr:x>
      <cdr:y>0.547</cdr:y>
    </cdr:to>
    <cdr:sp>
      <cdr:nvSpPr>
        <cdr:cNvPr id="66" name="Line 157"/>
        <cdr:cNvSpPr>
          <a:spLocks/>
        </cdr:cNvSpPr>
      </cdr:nvSpPr>
      <cdr:spPr>
        <a:xfrm flipH="1">
          <a:off x="3924300" y="2943225"/>
          <a:ext cx="152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0.414</cdr:x>
      <cdr:y>0.6</cdr:y>
    </cdr:from>
    <cdr:to>
      <cdr:x>0.4335</cdr:x>
      <cdr:y>0.627</cdr:y>
    </cdr:to>
    <cdr:sp>
      <cdr:nvSpPr>
        <cdr:cNvPr id="67" name="TextBox 158"/>
        <cdr:cNvSpPr txBox="1">
          <a:spLocks noChangeArrowheads="1"/>
        </cdr:cNvSpPr>
      </cdr:nvSpPr>
      <cdr:spPr>
        <a:xfrm>
          <a:off x="3581400" y="35433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33</a:t>
          </a:r>
        </a:p>
      </cdr:txBody>
    </cdr:sp>
  </cdr:relSizeAnchor>
  <cdr:relSizeAnchor xmlns:cdr="http://schemas.openxmlformats.org/drawingml/2006/chartDrawing">
    <cdr:from>
      <cdr:x>0.44</cdr:x>
      <cdr:y>0.58075</cdr:y>
    </cdr:from>
    <cdr:to>
      <cdr:x>0.451</cdr:x>
      <cdr:y>0.60275</cdr:y>
    </cdr:to>
    <cdr:sp>
      <cdr:nvSpPr>
        <cdr:cNvPr id="68" name="Line 159"/>
        <cdr:cNvSpPr>
          <a:spLocks/>
        </cdr:cNvSpPr>
      </cdr:nvSpPr>
      <cdr:spPr>
        <a:xfrm flipV="1">
          <a:off x="3800475" y="3429000"/>
          <a:ext cx="95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0.4965</cdr:y>
    </cdr:from>
    <cdr:to>
      <cdr:x>0.51</cdr:x>
      <cdr:y>0.5235</cdr:y>
    </cdr:to>
    <cdr:sp>
      <cdr:nvSpPr>
        <cdr:cNvPr id="69" name="TextBox 160"/>
        <cdr:cNvSpPr txBox="1">
          <a:spLocks noChangeArrowheads="1"/>
        </cdr:cNvSpPr>
      </cdr:nvSpPr>
      <cdr:spPr>
        <a:xfrm>
          <a:off x="4238625" y="29337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34</a:t>
          </a:r>
        </a:p>
      </cdr:txBody>
    </cdr:sp>
  </cdr:relSizeAnchor>
  <cdr:relSizeAnchor xmlns:cdr="http://schemas.openxmlformats.org/drawingml/2006/chartDrawing">
    <cdr:from>
      <cdr:x>0.398</cdr:x>
      <cdr:y>0.467</cdr:y>
    </cdr:from>
    <cdr:to>
      <cdr:x>0.42025</cdr:x>
      <cdr:y>0.51075</cdr:y>
    </cdr:to>
    <cdr:sp>
      <cdr:nvSpPr>
        <cdr:cNvPr id="70" name="Line 161"/>
        <cdr:cNvSpPr>
          <a:spLocks/>
        </cdr:cNvSpPr>
      </cdr:nvSpPr>
      <cdr:spPr>
        <a:xfrm flipH="1">
          <a:off x="3438525" y="2762250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0.6615</cdr:y>
    </cdr:from>
    <cdr:to>
      <cdr:x>0.47775</cdr:x>
      <cdr:y>0.67425</cdr:y>
    </cdr:to>
    <cdr:grpSp>
      <cdr:nvGrpSpPr>
        <cdr:cNvPr id="71" name="Group 177"/>
        <cdr:cNvGrpSpPr>
          <a:grpSpLocks/>
        </cdr:cNvGrpSpPr>
      </cdr:nvGrpSpPr>
      <cdr:grpSpPr>
        <a:xfrm>
          <a:off x="3971925" y="3905250"/>
          <a:ext cx="161925" cy="76200"/>
          <a:chOff x="8323921" y="2067206"/>
          <a:chExt cx="185190" cy="94983"/>
        </a:xfrm>
        <a:solidFill>
          <a:srgbClr val="FFFFFF"/>
        </a:solidFill>
      </cdr:grpSpPr>
      <cdr:sp>
        <cdr:nvSpPr>
          <cdr:cNvPr id="72" name="Line 174"/>
          <cdr:cNvSpPr>
            <a:spLocks/>
          </cdr:cNvSpPr>
        </cdr:nvSpPr>
        <cdr:spPr>
          <a:xfrm flipV="1">
            <a:off x="8323921" y="2067206"/>
            <a:ext cx="2407" cy="857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3" name="Line 175"/>
          <cdr:cNvSpPr>
            <a:spLocks/>
          </cdr:cNvSpPr>
        </cdr:nvSpPr>
        <cdr:spPr>
          <a:xfrm>
            <a:off x="8323921" y="2067206"/>
            <a:ext cx="180375" cy="1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4" name="Line 176"/>
          <cdr:cNvSpPr>
            <a:spLocks/>
          </cdr:cNvSpPr>
        </cdr:nvSpPr>
        <cdr:spPr>
          <a:xfrm flipH="1">
            <a:off x="8506704" y="2067206"/>
            <a:ext cx="2407" cy="949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0.477</cdr:x>
      <cdr:y>0.6255</cdr:y>
    </cdr:from>
    <cdr:to>
      <cdr:x>0.502</cdr:x>
      <cdr:y>0.6415</cdr:y>
    </cdr:to>
    <cdr:grpSp>
      <cdr:nvGrpSpPr>
        <cdr:cNvPr id="75" name="Group 178"/>
        <cdr:cNvGrpSpPr>
          <a:grpSpLocks/>
        </cdr:cNvGrpSpPr>
      </cdr:nvGrpSpPr>
      <cdr:grpSpPr>
        <a:xfrm>
          <a:off x="4124325" y="3695700"/>
          <a:ext cx="219075" cy="95250"/>
          <a:chOff x="8323921" y="2067206"/>
          <a:chExt cx="185190" cy="94983"/>
        </a:xfrm>
        <a:solidFill>
          <a:srgbClr val="FFFFFF"/>
        </a:solidFill>
      </cdr:grpSpPr>
      <cdr:sp>
        <cdr:nvSpPr>
          <cdr:cNvPr id="76" name="Line 179"/>
          <cdr:cNvSpPr>
            <a:spLocks/>
          </cdr:cNvSpPr>
        </cdr:nvSpPr>
        <cdr:spPr>
          <a:xfrm flipV="1">
            <a:off x="8323921" y="2067206"/>
            <a:ext cx="2407" cy="857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7" name="Line 180"/>
          <cdr:cNvSpPr>
            <a:spLocks/>
          </cdr:cNvSpPr>
        </cdr:nvSpPr>
        <cdr:spPr>
          <a:xfrm>
            <a:off x="8323921" y="2067206"/>
            <a:ext cx="180375" cy="1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8" name="Line 181"/>
          <cdr:cNvSpPr>
            <a:spLocks/>
          </cdr:cNvSpPr>
        </cdr:nvSpPr>
        <cdr:spPr>
          <a:xfrm flipH="1">
            <a:off x="8506704" y="2067206"/>
            <a:ext cx="2407" cy="949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0.50475</cdr:x>
      <cdr:y>0.648</cdr:y>
    </cdr:from>
    <cdr:to>
      <cdr:x>0.52725</cdr:x>
      <cdr:y>0.664</cdr:y>
    </cdr:to>
    <cdr:grpSp>
      <cdr:nvGrpSpPr>
        <cdr:cNvPr id="79" name="Group 182"/>
        <cdr:cNvGrpSpPr>
          <a:grpSpLocks/>
        </cdr:cNvGrpSpPr>
      </cdr:nvGrpSpPr>
      <cdr:grpSpPr>
        <a:xfrm>
          <a:off x="4362450" y="3829050"/>
          <a:ext cx="190500" cy="95250"/>
          <a:chOff x="8323921" y="2067206"/>
          <a:chExt cx="185190" cy="94983"/>
        </a:xfrm>
        <a:solidFill>
          <a:srgbClr val="FFFFFF"/>
        </a:solidFill>
      </cdr:grpSpPr>
      <cdr:sp>
        <cdr:nvSpPr>
          <cdr:cNvPr id="80" name="Line 183"/>
          <cdr:cNvSpPr>
            <a:spLocks/>
          </cdr:cNvSpPr>
        </cdr:nvSpPr>
        <cdr:spPr>
          <a:xfrm flipV="1">
            <a:off x="8323921" y="2067206"/>
            <a:ext cx="2407" cy="857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1" name="Line 184"/>
          <cdr:cNvSpPr>
            <a:spLocks/>
          </cdr:cNvSpPr>
        </cdr:nvSpPr>
        <cdr:spPr>
          <a:xfrm>
            <a:off x="8323921" y="2067206"/>
            <a:ext cx="180375" cy="13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2" name="Line 185"/>
          <cdr:cNvSpPr>
            <a:spLocks/>
          </cdr:cNvSpPr>
        </cdr:nvSpPr>
        <cdr:spPr>
          <a:xfrm flipH="1">
            <a:off x="8506704" y="2067206"/>
            <a:ext cx="2407" cy="949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0.45725</cdr:x>
      <cdr:y>0.63625</cdr:y>
    </cdr:from>
    <cdr:to>
      <cdr:x>0.4905</cdr:x>
      <cdr:y>0.65925</cdr:y>
    </cdr:to>
    <cdr:sp>
      <cdr:nvSpPr>
        <cdr:cNvPr id="83" name="TextBox 186"/>
        <cdr:cNvSpPr txBox="1">
          <a:spLocks noChangeArrowheads="1"/>
        </cdr:cNvSpPr>
      </cdr:nvSpPr>
      <cdr:spPr>
        <a:xfrm>
          <a:off x="3952875" y="3762375"/>
          <a:ext cx="285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35</a:t>
          </a:r>
        </a:p>
      </cdr:txBody>
    </cdr:sp>
  </cdr:relSizeAnchor>
  <cdr:relSizeAnchor xmlns:cdr="http://schemas.openxmlformats.org/drawingml/2006/chartDrawing">
    <cdr:from>
      <cdr:x>0.477</cdr:x>
      <cdr:y>0.58825</cdr:y>
    </cdr:from>
    <cdr:to>
      <cdr:x>0.50475</cdr:x>
      <cdr:y>0.6225</cdr:y>
    </cdr:to>
    <cdr:sp>
      <cdr:nvSpPr>
        <cdr:cNvPr id="84" name="TextBox 187"/>
        <cdr:cNvSpPr txBox="1">
          <a:spLocks noChangeArrowheads="1"/>
        </cdr:cNvSpPr>
      </cdr:nvSpPr>
      <cdr:spPr>
        <a:xfrm>
          <a:off x="4124325" y="3476625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36</a:t>
          </a:r>
        </a:p>
      </cdr:txBody>
    </cdr:sp>
  </cdr:relSizeAnchor>
  <cdr:relSizeAnchor xmlns:cdr="http://schemas.openxmlformats.org/drawingml/2006/chartDrawing">
    <cdr:from>
      <cdr:x>0.502</cdr:x>
      <cdr:y>0.61525</cdr:y>
    </cdr:from>
    <cdr:to>
      <cdr:x>0.5215</cdr:x>
      <cdr:y>0.64225</cdr:y>
    </cdr:to>
    <cdr:sp>
      <cdr:nvSpPr>
        <cdr:cNvPr id="85" name="TextBox 188"/>
        <cdr:cNvSpPr txBox="1">
          <a:spLocks noChangeArrowheads="1"/>
        </cdr:cNvSpPr>
      </cdr:nvSpPr>
      <cdr:spPr>
        <a:xfrm>
          <a:off x="4343400" y="36385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37</a:t>
          </a:r>
        </a:p>
      </cdr:txBody>
    </cdr:sp>
  </cdr:relSizeAnchor>
  <cdr:relSizeAnchor xmlns:cdr="http://schemas.openxmlformats.org/drawingml/2006/chartDrawing">
    <cdr:from>
      <cdr:x>0.4715</cdr:x>
      <cdr:y>0.7365</cdr:y>
    </cdr:from>
    <cdr:to>
      <cdr:x>0.491</cdr:x>
      <cdr:y>0.7635</cdr:y>
    </cdr:to>
    <cdr:sp>
      <cdr:nvSpPr>
        <cdr:cNvPr id="86" name="TextBox 189"/>
        <cdr:cNvSpPr txBox="1">
          <a:spLocks noChangeArrowheads="1"/>
        </cdr:cNvSpPr>
      </cdr:nvSpPr>
      <cdr:spPr>
        <a:xfrm>
          <a:off x="4076700" y="43529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38</a:t>
          </a:r>
        </a:p>
      </cdr:txBody>
    </cdr:sp>
  </cdr:relSizeAnchor>
  <cdr:relSizeAnchor xmlns:cdr="http://schemas.openxmlformats.org/drawingml/2006/chartDrawing">
    <cdr:from>
      <cdr:x>0.4995</cdr:x>
      <cdr:y>0.70025</cdr:y>
    </cdr:from>
    <cdr:to>
      <cdr:x>0.5075</cdr:x>
      <cdr:y>0.73825</cdr:y>
    </cdr:to>
    <cdr:sp>
      <cdr:nvSpPr>
        <cdr:cNvPr id="87" name="Line 190"/>
        <cdr:cNvSpPr>
          <a:spLocks/>
        </cdr:cNvSpPr>
      </cdr:nvSpPr>
      <cdr:spPr>
        <a:xfrm flipV="1">
          <a:off x="4324350" y="4133850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0.7575</cdr:y>
    </cdr:from>
    <cdr:to>
      <cdr:x>0.51</cdr:x>
      <cdr:y>0.7845</cdr:y>
    </cdr:to>
    <cdr:sp>
      <cdr:nvSpPr>
        <cdr:cNvPr id="88" name="TextBox 191"/>
        <cdr:cNvSpPr txBox="1">
          <a:spLocks noChangeArrowheads="1"/>
        </cdr:cNvSpPr>
      </cdr:nvSpPr>
      <cdr:spPr>
        <a:xfrm>
          <a:off x="4238625" y="44767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39</a:t>
          </a:r>
        </a:p>
      </cdr:txBody>
    </cdr:sp>
  </cdr:relSizeAnchor>
  <cdr:relSizeAnchor xmlns:cdr="http://schemas.openxmlformats.org/drawingml/2006/chartDrawing">
    <cdr:from>
      <cdr:x>0.51025</cdr:x>
      <cdr:y>0.729</cdr:y>
    </cdr:from>
    <cdr:to>
      <cdr:x>0.51725</cdr:x>
      <cdr:y>0.7525</cdr:y>
    </cdr:to>
    <cdr:sp>
      <cdr:nvSpPr>
        <cdr:cNvPr id="89" name="Line 192"/>
        <cdr:cNvSpPr>
          <a:spLocks/>
        </cdr:cNvSpPr>
      </cdr:nvSpPr>
      <cdr:spPr>
        <a:xfrm flipV="1">
          <a:off x="4410075" y="4305300"/>
          <a:ext cx="57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0.7635</cdr:y>
    </cdr:from>
    <cdr:to>
      <cdr:x>0.544</cdr:x>
      <cdr:y>0.7905</cdr:y>
    </cdr:to>
    <cdr:sp>
      <cdr:nvSpPr>
        <cdr:cNvPr id="90" name="TextBox 193"/>
        <cdr:cNvSpPr txBox="1">
          <a:spLocks noChangeArrowheads="1"/>
        </cdr:cNvSpPr>
      </cdr:nvSpPr>
      <cdr:spPr>
        <a:xfrm>
          <a:off x="4533900" y="45148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40</a:t>
          </a:r>
        </a:p>
      </cdr:txBody>
    </cdr:sp>
  </cdr:relSizeAnchor>
  <cdr:relSizeAnchor xmlns:cdr="http://schemas.openxmlformats.org/drawingml/2006/chartDrawing">
    <cdr:from>
      <cdr:x>0.5245</cdr:x>
      <cdr:y>0.72475</cdr:y>
    </cdr:from>
    <cdr:to>
      <cdr:x>0.538</cdr:x>
      <cdr:y>0.76025</cdr:y>
    </cdr:to>
    <cdr:sp>
      <cdr:nvSpPr>
        <cdr:cNvPr id="91" name="Line 194"/>
        <cdr:cNvSpPr>
          <a:spLocks/>
        </cdr:cNvSpPr>
      </cdr:nvSpPr>
      <cdr:spPr>
        <a:xfrm flipH="1" flipV="1">
          <a:off x="4533900" y="4286250"/>
          <a:ext cx="114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0.537</cdr:x>
      <cdr:y>0.5445</cdr:y>
    </cdr:from>
    <cdr:to>
      <cdr:x>0.554</cdr:x>
      <cdr:y>0.5715</cdr:y>
    </cdr:to>
    <cdr:sp>
      <cdr:nvSpPr>
        <cdr:cNvPr id="92" name="TextBox 195"/>
        <cdr:cNvSpPr txBox="1">
          <a:spLocks noChangeArrowheads="1"/>
        </cdr:cNvSpPr>
      </cdr:nvSpPr>
      <cdr:spPr>
        <a:xfrm>
          <a:off x="4648200" y="3219450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41</a:t>
          </a:r>
        </a:p>
      </cdr:txBody>
    </cdr:sp>
  </cdr:relSizeAnchor>
  <cdr:relSizeAnchor xmlns:cdr="http://schemas.openxmlformats.org/drawingml/2006/chartDrawing">
    <cdr:from>
      <cdr:x>0.5515</cdr:x>
      <cdr:y>0.57325</cdr:y>
    </cdr:from>
    <cdr:to>
      <cdr:x>0.5515</cdr:x>
      <cdr:y>0.63375</cdr:y>
    </cdr:to>
    <cdr:sp>
      <cdr:nvSpPr>
        <cdr:cNvPr id="93" name="Line 196"/>
        <cdr:cNvSpPr>
          <a:spLocks/>
        </cdr:cNvSpPr>
      </cdr:nvSpPr>
      <cdr:spPr>
        <a:xfrm flipH="1">
          <a:off x="4772025" y="33813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0.5515</cdr:x>
      <cdr:y>0.73475</cdr:y>
    </cdr:from>
    <cdr:to>
      <cdr:x>0.571</cdr:x>
      <cdr:y>0.76175</cdr:y>
    </cdr:to>
    <cdr:sp>
      <cdr:nvSpPr>
        <cdr:cNvPr id="94" name="TextBox 197"/>
        <cdr:cNvSpPr txBox="1">
          <a:spLocks noChangeArrowheads="1"/>
        </cdr:cNvSpPr>
      </cdr:nvSpPr>
      <cdr:spPr>
        <a:xfrm>
          <a:off x="4772025" y="43434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42</a:t>
          </a:r>
        </a:p>
      </cdr:txBody>
    </cdr:sp>
  </cdr:relSizeAnchor>
  <cdr:relSizeAnchor xmlns:cdr="http://schemas.openxmlformats.org/drawingml/2006/chartDrawing">
    <cdr:from>
      <cdr:x>0.56225</cdr:x>
      <cdr:y>0.6945</cdr:y>
    </cdr:from>
    <cdr:to>
      <cdr:x>0.56325</cdr:x>
      <cdr:y>0.734</cdr:y>
    </cdr:to>
    <cdr:sp>
      <cdr:nvSpPr>
        <cdr:cNvPr id="95" name="Line 198"/>
        <cdr:cNvSpPr>
          <a:spLocks/>
        </cdr:cNvSpPr>
      </cdr:nvSpPr>
      <cdr:spPr>
        <a:xfrm rot="107702" flipV="1">
          <a:off x="4867275" y="410527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0.5875</cdr:x>
      <cdr:y>0.41725</cdr:y>
    </cdr:from>
    <cdr:to>
      <cdr:x>0.607</cdr:x>
      <cdr:y>0.44425</cdr:y>
    </cdr:to>
    <cdr:sp>
      <cdr:nvSpPr>
        <cdr:cNvPr id="96" name="TextBox 199"/>
        <cdr:cNvSpPr txBox="1">
          <a:spLocks noChangeArrowheads="1"/>
        </cdr:cNvSpPr>
      </cdr:nvSpPr>
      <cdr:spPr>
        <a:xfrm>
          <a:off x="5086350" y="24669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43</a:t>
          </a:r>
        </a:p>
      </cdr:txBody>
    </cdr:sp>
  </cdr:relSizeAnchor>
  <cdr:relSizeAnchor xmlns:cdr="http://schemas.openxmlformats.org/drawingml/2006/chartDrawing">
    <cdr:from>
      <cdr:x>0.57025</cdr:x>
      <cdr:y>0.4425</cdr:y>
    </cdr:from>
    <cdr:to>
      <cdr:x>0.5875</cdr:x>
      <cdr:y>0.473</cdr:y>
    </cdr:to>
    <cdr:sp>
      <cdr:nvSpPr>
        <cdr:cNvPr id="97" name="Line 200"/>
        <cdr:cNvSpPr>
          <a:spLocks/>
        </cdr:cNvSpPr>
      </cdr:nvSpPr>
      <cdr:spPr>
        <a:xfrm flipH="1">
          <a:off x="4933950" y="2609850"/>
          <a:ext cx="152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0.5945</cdr:x>
      <cdr:y>0.5175</cdr:y>
    </cdr:from>
    <cdr:to>
      <cdr:x>0.614</cdr:x>
      <cdr:y>0.5445</cdr:y>
    </cdr:to>
    <cdr:sp>
      <cdr:nvSpPr>
        <cdr:cNvPr id="98" name="TextBox 201"/>
        <cdr:cNvSpPr txBox="1">
          <a:spLocks noChangeArrowheads="1"/>
        </cdr:cNvSpPr>
      </cdr:nvSpPr>
      <cdr:spPr>
        <a:xfrm>
          <a:off x="5143500" y="30575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44</a:t>
          </a:r>
        </a:p>
      </cdr:txBody>
    </cdr:sp>
  </cdr:relSizeAnchor>
  <cdr:relSizeAnchor xmlns:cdr="http://schemas.openxmlformats.org/drawingml/2006/chartDrawing">
    <cdr:from>
      <cdr:x>0.592</cdr:x>
      <cdr:y>0.548</cdr:y>
    </cdr:from>
    <cdr:to>
      <cdr:x>0.60275</cdr:x>
      <cdr:y>0.6305</cdr:y>
    </cdr:to>
    <cdr:sp>
      <cdr:nvSpPr>
        <cdr:cNvPr id="99" name="Line 202"/>
        <cdr:cNvSpPr>
          <a:spLocks/>
        </cdr:cNvSpPr>
      </cdr:nvSpPr>
      <cdr:spPr>
        <a:xfrm flipH="1">
          <a:off x="5124450" y="3238500"/>
          <a:ext cx="95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0.7155</cdr:y>
    </cdr:from>
    <cdr:to>
      <cdr:x>0.59425</cdr:x>
      <cdr:y>0.7425</cdr:y>
    </cdr:to>
    <cdr:sp>
      <cdr:nvSpPr>
        <cdr:cNvPr id="100" name="TextBox 203"/>
        <cdr:cNvSpPr txBox="1">
          <a:spLocks noChangeArrowheads="1"/>
        </cdr:cNvSpPr>
      </cdr:nvSpPr>
      <cdr:spPr>
        <a:xfrm>
          <a:off x="4972050" y="42291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45</a:t>
          </a:r>
        </a:p>
      </cdr:txBody>
    </cdr:sp>
  </cdr:relSizeAnchor>
  <cdr:relSizeAnchor xmlns:cdr="http://schemas.openxmlformats.org/drawingml/2006/chartDrawing">
    <cdr:from>
      <cdr:x>0.5875</cdr:x>
      <cdr:y>0.68675</cdr:y>
    </cdr:from>
    <cdr:to>
      <cdr:x>0.5945</cdr:x>
      <cdr:y>0.7095</cdr:y>
    </cdr:to>
    <cdr:sp>
      <cdr:nvSpPr>
        <cdr:cNvPr id="101" name="Line 204"/>
        <cdr:cNvSpPr>
          <a:spLocks/>
        </cdr:cNvSpPr>
      </cdr:nvSpPr>
      <cdr:spPr>
        <a:xfrm flipV="1">
          <a:off x="5086350" y="4057650"/>
          <a:ext cx="57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0.61075</cdr:x>
      <cdr:y>0.729</cdr:y>
    </cdr:from>
    <cdr:to>
      <cdr:x>0.63025</cdr:x>
      <cdr:y>0.756</cdr:y>
    </cdr:to>
    <cdr:sp>
      <cdr:nvSpPr>
        <cdr:cNvPr id="102" name="TextBox 205"/>
        <cdr:cNvSpPr txBox="1">
          <a:spLocks noChangeArrowheads="1"/>
        </cdr:cNvSpPr>
      </cdr:nvSpPr>
      <cdr:spPr>
        <a:xfrm>
          <a:off x="5286375" y="43053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46</a:t>
          </a:r>
        </a:p>
      </cdr:txBody>
    </cdr:sp>
  </cdr:relSizeAnchor>
  <cdr:relSizeAnchor xmlns:cdr="http://schemas.openxmlformats.org/drawingml/2006/chartDrawing">
    <cdr:from>
      <cdr:x>0.60275</cdr:x>
      <cdr:y>0.6885</cdr:y>
    </cdr:from>
    <cdr:to>
      <cdr:x>0.61425</cdr:x>
      <cdr:y>0.73075</cdr:y>
    </cdr:to>
    <cdr:sp>
      <cdr:nvSpPr>
        <cdr:cNvPr id="103" name="Line 206"/>
        <cdr:cNvSpPr>
          <a:spLocks/>
        </cdr:cNvSpPr>
      </cdr:nvSpPr>
      <cdr:spPr>
        <a:xfrm flipH="1" flipV="1">
          <a:off x="5210175" y="4067175"/>
          <a:ext cx="952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0.56725</cdr:y>
    </cdr:from>
    <cdr:to>
      <cdr:x>0.62475</cdr:x>
      <cdr:y>0.59425</cdr:y>
    </cdr:to>
    <cdr:sp>
      <cdr:nvSpPr>
        <cdr:cNvPr id="104" name="TextBox 207"/>
        <cdr:cNvSpPr txBox="1">
          <a:spLocks noChangeArrowheads="1"/>
        </cdr:cNvSpPr>
      </cdr:nvSpPr>
      <cdr:spPr>
        <a:xfrm>
          <a:off x="5238750" y="33528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47</a:t>
          </a:r>
        </a:p>
      </cdr:txBody>
    </cdr:sp>
  </cdr:relSizeAnchor>
  <cdr:relSizeAnchor xmlns:cdr="http://schemas.openxmlformats.org/drawingml/2006/chartDrawing">
    <cdr:from>
      <cdr:x>0.6135</cdr:x>
      <cdr:y>0.5925</cdr:y>
    </cdr:from>
    <cdr:to>
      <cdr:x>0.61425</cdr:x>
      <cdr:y>0.63725</cdr:y>
    </cdr:to>
    <cdr:sp>
      <cdr:nvSpPr>
        <cdr:cNvPr id="105" name="Line 208"/>
        <cdr:cNvSpPr>
          <a:spLocks/>
        </cdr:cNvSpPr>
      </cdr:nvSpPr>
      <cdr:spPr>
        <a:xfrm rot="169773">
          <a:off x="5305425" y="349567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0.626</cdr:x>
      <cdr:y>0.54625</cdr:y>
    </cdr:from>
    <cdr:to>
      <cdr:x>0.6455</cdr:x>
      <cdr:y>0.57325</cdr:y>
    </cdr:to>
    <cdr:sp>
      <cdr:nvSpPr>
        <cdr:cNvPr id="106" name="TextBox 209"/>
        <cdr:cNvSpPr txBox="1">
          <a:spLocks noChangeArrowheads="1"/>
        </cdr:cNvSpPr>
      </cdr:nvSpPr>
      <cdr:spPr>
        <a:xfrm>
          <a:off x="5419725" y="32289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48</a:t>
          </a:r>
        </a:p>
      </cdr:txBody>
    </cdr:sp>
  </cdr:relSizeAnchor>
  <cdr:relSizeAnchor xmlns:cdr="http://schemas.openxmlformats.org/drawingml/2006/chartDrawing">
    <cdr:from>
      <cdr:x>0.6225</cdr:x>
      <cdr:y>0.579</cdr:y>
    </cdr:from>
    <cdr:to>
      <cdr:x>0.63325</cdr:x>
      <cdr:y>0.633</cdr:y>
    </cdr:to>
    <cdr:sp>
      <cdr:nvSpPr>
        <cdr:cNvPr id="107" name="Line 210"/>
        <cdr:cNvSpPr>
          <a:spLocks/>
        </cdr:cNvSpPr>
      </cdr:nvSpPr>
      <cdr:spPr>
        <a:xfrm flipH="1">
          <a:off x="5381625" y="3419475"/>
          <a:ext cx="95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0.74825</cdr:y>
    </cdr:from>
    <cdr:to>
      <cdr:x>0.65275</cdr:x>
      <cdr:y>0.77525</cdr:y>
    </cdr:to>
    <cdr:sp>
      <cdr:nvSpPr>
        <cdr:cNvPr id="108" name="TextBox 211"/>
        <cdr:cNvSpPr txBox="1">
          <a:spLocks noChangeArrowheads="1"/>
        </cdr:cNvSpPr>
      </cdr:nvSpPr>
      <cdr:spPr>
        <a:xfrm>
          <a:off x="5476875" y="44196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49</a:t>
          </a:r>
        </a:p>
      </cdr:txBody>
    </cdr:sp>
  </cdr:relSizeAnchor>
  <cdr:relSizeAnchor xmlns:cdr="http://schemas.openxmlformats.org/drawingml/2006/chartDrawing">
    <cdr:from>
      <cdr:x>0.634</cdr:x>
      <cdr:y>0.68175</cdr:y>
    </cdr:from>
    <cdr:to>
      <cdr:x>0.6385</cdr:x>
      <cdr:y>0.7475</cdr:y>
    </cdr:to>
    <cdr:sp>
      <cdr:nvSpPr>
        <cdr:cNvPr id="109" name="Line 213"/>
        <cdr:cNvSpPr>
          <a:spLocks/>
        </cdr:cNvSpPr>
      </cdr:nvSpPr>
      <cdr:spPr>
        <a:xfrm rot="21112631" flipH="1" flipV="1">
          <a:off x="5486400" y="4029075"/>
          <a:ext cx="38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0.58825</cdr:y>
    </cdr:from>
    <cdr:to>
      <cdr:x>0.67975</cdr:x>
      <cdr:y>0.61525</cdr:y>
    </cdr:to>
    <cdr:sp>
      <cdr:nvSpPr>
        <cdr:cNvPr id="110" name="TextBox 214"/>
        <cdr:cNvSpPr txBox="1">
          <a:spLocks noChangeArrowheads="1"/>
        </cdr:cNvSpPr>
      </cdr:nvSpPr>
      <cdr:spPr>
        <a:xfrm>
          <a:off x="5715000" y="34766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50</a:t>
          </a:r>
        </a:p>
      </cdr:txBody>
    </cdr:sp>
  </cdr:relSizeAnchor>
  <cdr:relSizeAnchor xmlns:cdr="http://schemas.openxmlformats.org/drawingml/2006/chartDrawing">
    <cdr:from>
      <cdr:x>0.671</cdr:x>
      <cdr:y>0.61525</cdr:y>
    </cdr:from>
    <cdr:to>
      <cdr:x>0.671</cdr:x>
      <cdr:y>0.66675</cdr:y>
    </cdr:to>
    <cdr:sp>
      <cdr:nvSpPr>
        <cdr:cNvPr id="111" name="Line 215"/>
        <cdr:cNvSpPr>
          <a:spLocks/>
        </cdr:cNvSpPr>
      </cdr:nvSpPr>
      <cdr:spPr>
        <a:xfrm>
          <a:off x="5800725" y="3638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0.6745</cdr:x>
      <cdr:y>0.5345</cdr:y>
    </cdr:from>
    <cdr:to>
      <cdr:x>0.699</cdr:x>
      <cdr:y>0.56725</cdr:y>
    </cdr:to>
    <cdr:sp>
      <cdr:nvSpPr>
        <cdr:cNvPr id="112" name="TextBox 216"/>
        <cdr:cNvSpPr txBox="1">
          <a:spLocks noChangeArrowheads="1"/>
        </cdr:cNvSpPr>
      </cdr:nvSpPr>
      <cdr:spPr>
        <a:xfrm>
          <a:off x="5838825" y="3152775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51</a:t>
          </a:r>
        </a:p>
      </cdr:txBody>
    </cdr:sp>
  </cdr:relSizeAnchor>
  <cdr:relSizeAnchor xmlns:cdr="http://schemas.openxmlformats.org/drawingml/2006/chartDrawing">
    <cdr:from>
      <cdr:x>0.69975</cdr:x>
      <cdr:y>0.56125</cdr:y>
    </cdr:from>
    <cdr:to>
      <cdr:x>0.7105</cdr:x>
      <cdr:y>0.60275</cdr:y>
    </cdr:to>
    <cdr:sp>
      <cdr:nvSpPr>
        <cdr:cNvPr id="113" name="Line 217"/>
        <cdr:cNvSpPr>
          <a:spLocks/>
        </cdr:cNvSpPr>
      </cdr:nvSpPr>
      <cdr:spPr>
        <a:xfrm>
          <a:off x="6057900" y="3314700"/>
          <a:ext cx="952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0.50575</cdr:y>
    </cdr:from>
    <cdr:to>
      <cdr:x>0.71925</cdr:x>
      <cdr:y>0.53275</cdr:y>
    </cdr:to>
    <cdr:sp>
      <cdr:nvSpPr>
        <cdr:cNvPr id="114" name="TextBox 218"/>
        <cdr:cNvSpPr txBox="1">
          <a:spLocks noChangeArrowheads="1"/>
        </cdr:cNvSpPr>
      </cdr:nvSpPr>
      <cdr:spPr>
        <a:xfrm>
          <a:off x="6057900" y="29908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52</a:t>
          </a:r>
        </a:p>
      </cdr:txBody>
    </cdr:sp>
  </cdr:relSizeAnchor>
  <cdr:relSizeAnchor xmlns:cdr="http://schemas.openxmlformats.org/drawingml/2006/chartDrawing">
    <cdr:from>
      <cdr:x>0.71125</cdr:x>
      <cdr:y>0.536</cdr:y>
    </cdr:from>
    <cdr:to>
      <cdr:x>0.71675</cdr:x>
      <cdr:y>0.585</cdr:y>
    </cdr:to>
    <cdr:sp>
      <cdr:nvSpPr>
        <cdr:cNvPr id="115" name="Line 219"/>
        <cdr:cNvSpPr>
          <a:spLocks/>
        </cdr:cNvSpPr>
      </cdr:nvSpPr>
      <cdr:spPr>
        <a:xfrm>
          <a:off x="6153150" y="3162300"/>
          <a:ext cx="47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0.53275</cdr:y>
    </cdr:from>
    <cdr:to>
      <cdr:x>0.75675</cdr:x>
      <cdr:y>0.55975</cdr:y>
    </cdr:to>
    <cdr:sp>
      <cdr:nvSpPr>
        <cdr:cNvPr id="116" name="TextBox 220"/>
        <cdr:cNvSpPr txBox="1">
          <a:spLocks noChangeArrowheads="1"/>
        </cdr:cNvSpPr>
      </cdr:nvSpPr>
      <cdr:spPr>
        <a:xfrm>
          <a:off x="6381750" y="31432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53</a:t>
          </a:r>
        </a:p>
      </cdr:txBody>
    </cdr:sp>
  </cdr:relSizeAnchor>
  <cdr:relSizeAnchor xmlns:cdr="http://schemas.openxmlformats.org/drawingml/2006/chartDrawing">
    <cdr:from>
      <cdr:x>0.7265</cdr:x>
      <cdr:y>0.5655</cdr:y>
    </cdr:from>
    <cdr:to>
      <cdr:x>0.741</cdr:x>
      <cdr:y>0.61775</cdr:y>
    </cdr:to>
    <cdr:sp>
      <cdr:nvSpPr>
        <cdr:cNvPr id="117" name="Line 221"/>
        <cdr:cNvSpPr>
          <a:spLocks/>
        </cdr:cNvSpPr>
      </cdr:nvSpPr>
      <cdr:spPr>
        <a:xfrm flipH="1">
          <a:off x="6286500" y="3343275"/>
          <a:ext cx="123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0.74825</cdr:x>
      <cdr:y>0.57325</cdr:y>
    </cdr:from>
    <cdr:to>
      <cdr:x>0.76775</cdr:x>
      <cdr:y>0.60025</cdr:y>
    </cdr:to>
    <cdr:sp>
      <cdr:nvSpPr>
        <cdr:cNvPr id="118" name="TextBox 222"/>
        <cdr:cNvSpPr txBox="1">
          <a:spLocks noChangeArrowheads="1"/>
        </cdr:cNvSpPr>
      </cdr:nvSpPr>
      <cdr:spPr>
        <a:xfrm>
          <a:off x="6477000" y="33813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54</a:t>
          </a:r>
        </a:p>
      </cdr:txBody>
    </cdr:sp>
  </cdr:relSizeAnchor>
  <cdr:relSizeAnchor xmlns:cdr="http://schemas.openxmlformats.org/drawingml/2006/chartDrawing">
    <cdr:from>
      <cdr:x>0.741</cdr:x>
      <cdr:y>0.59425</cdr:y>
    </cdr:from>
    <cdr:to>
      <cdr:x>0.74725</cdr:x>
      <cdr:y>0.6455</cdr:y>
    </cdr:to>
    <cdr:sp>
      <cdr:nvSpPr>
        <cdr:cNvPr id="119" name="Line 223"/>
        <cdr:cNvSpPr>
          <a:spLocks/>
        </cdr:cNvSpPr>
      </cdr:nvSpPr>
      <cdr:spPr>
        <a:xfrm flipH="1">
          <a:off x="6410325" y="3514725"/>
          <a:ext cx="57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0.6255</cdr:y>
    </cdr:from>
    <cdr:to>
      <cdr:x>0.77125</cdr:x>
      <cdr:y>0.6525</cdr:y>
    </cdr:to>
    <cdr:sp>
      <cdr:nvSpPr>
        <cdr:cNvPr id="120" name="TextBox 224"/>
        <cdr:cNvSpPr txBox="1">
          <a:spLocks noChangeArrowheads="1"/>
        </cdr:cNvSpPr>
      </cdr:nvSpPr>
      <cdr:spPr>
        <a:xfrm>
          <a:off x="6505575" y="369570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55</a:t>
          </a:r>
        </a:p>
      </cdr:txBody>
    </cdr:sp>
  </cdr:relSizeAnchor>
  <cdr:relSizeAnchor xmlns:cdr="http://schemas.openxmlformats.org/drawingml/2006/chartDrawing">
    <cdr:from>
      <cdr:x>0.73475</cdr:x>
      <cdr:y>0.771</cdr:y>
    </cdr:from>
    <cdr:to>
      <cdr:x>0.75425</cdr:x>
      <cdr:y>0.798</cdr:y>
    </cdr:to>
    <cdr:sp>
      <cdr:nvSpPr>
        <cdr:cNvPr id="121" name="TextBox 233"/>
        <cdr:cNvSpPr txBox="1">
          <a:spLocks noChangeArrowheads="1"/>
        </cdr:cNvSpPr>
      </cdr:nvSpPr>
      <cdr:spPr>
        <a:xfrm>
          <a:off x="6353175" y="45529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56</a:t>
          </a:r>
        </a:p>
      </cdr:txBody>
    </cdr:sp>
  </cdr:relSizeAnchor>
  <cdr:relSizeAnchor xmlns:cdr="http://schemas.openxmlformats.org/drawingml/2006/chartDrawing">
    <cdr:from>
      <cdr:x>0.766</cdr:x>
      <cdr:y>0.77525</cdr:y>
    </cdr:from>
    <cdr:to>
      <cdr:x>0.7855</cdr:x>
      <cdr:y>0.80225</cdr:y>
    </cdr:to>
    <cdr:sp>
      <cdr:nvSpPr>
        <cdr:cNvPr id="122" name="TextBox 239"/>
        <cdr:cNvSpPr txBox="1">
          <a:spLocks noChangeArrowheads="1"/>
        </cdr:cNvSpPr>
      </cdr:nvSpPr>
      <cdr:spPr>
        <a:xfrm>
          <a:off x="6629400" y="45815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57</a:t>
          </a:r>
        </a:p>
      </cdr:txBody>
    </cdr:sp>
  </cdr:relSizeAnchor>
  <cdr:relSizeAnchor xmlns:cdr="http://schemas.openxmlformats.org/drawingml/2006/chartDrawing">
    <cdr:from>
      <cdr:x>0.671</cdr:x>
      <cdr:y>0.04925</cdr:y>
    </cdr:from>
    <cdr:to>
      <cdr:x>0.7105</cdr:x>
      <cdr:y>0.0965</cdr:y>
    </cdr:to>
    <cdr:sp>
      <cdr:nvSpPr>
        <cdr:cNvPr id="123" name="TextBox 240"/>
        <cdr:cNvSpPr txBox="1">
          <a:spLocks noChangeArrowheads="1"/>
        </cdr:cNvSpPr>
      </cdr:nvSpPr>
      <cdr:spPr>
        <a:xfrm>
          <a:off x="5800725" y="285750"/>
          <a:ext cx="342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0.456</cdr:y>
    </cdr:from>
    <cdr:to>
      <cdr:x>0.79825</cdr:x>
      <cdr:y>0.483</cdr:y>
    </cdr:to>
    <cdr:sp>
      <cdr:nvSpPr>
        <cdr:cNvPr id="124" name="TextBox 246"/>
        <cdr:cNvSpPr txBox="1">
          <a:spLocks noChangeArrowheads="1"/>
        </cdr:cNvSpPr>
      </cdr:nvSpPr>
      <cdr:spPr>
        <a:xfrm>
          <a:off x="6734175" y="26955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59</a:t>
          </a:r>
        </a:p>
      </cdr:txBody>
    </cdr:sp>
  </cdr:relSizeAnchor>
  <cdr:relSizeAnchor xmlns:cdr="http://schemas.openxmlformats.org/drawingml/2006/chartDrawing">
    <cdr:from>
      <cdr:x>0.8145</cdr:x>
      <cdr:y>0.43425</cdr:y>
    </cdr:from>
    <cdr:to>
      <cdr:x>0.834</cdr:x>
      <cdr:y>0.46125</cdr:y>
    </cdr:to>
    <cdr:sp>
      <cdr:nvSpPr>
        <cdr:cNvPr id="125" name="TextBox 249"/>
        <cdr:cNvSpPr txBox="1">
          <a:spLocks noChangeArrowheads="1"/>
        </cdr:cNvSpPr>
      </cdr:nvSpPr>
      <cdr:spPr>
        <a:xfrm>
          <a:off x="7048500" y="25622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60</a:t>
          </a:r>
        </a:p>
      </cdr:txBody>
    </cdr:sp>
  </cdr:relSizeAnchor>
  <cdr:relSizeAnchor xmlns:cdr="http://schemas.openxmlformats.org/drawingml/2006/chartDrawing">
    <cdr:from>
      <cdr:x>0.847</cdr:x>
      <cdr:y>0.4905</cdr:y>
    </cdr:from>
    <cdr:to>
      <cdr:x>0.8555</cdr:x>
      <cdr:y>0.53675</cdr:y>
    </cdr:to>
    <cdr:sp>
      <cdr:nvSpPr>
        <cdr:cNvPr id="126" name="Line 255"/>
        <cdr:cNvSpPr>
          <a:spLocks/>
        </cdr:cNvSpPr>
      </cdr:nvSpPr>
      <cdr:spPr>
        <a:xfrm rot="4158764">
          <a:off x="7324725" y="2895600"/>
          <a:ext cx="76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0.5095</cdr:y>
    </cdr:from>
    <cdr:to>
      <cdr:x>0.84675</cdr:x>
      <cdr:y>0.54375</cdr:y>
    </cdr:to>
    <cdr:sp>
      <cdr:nvSpPr>
        <cdr:cNvPr id="127" name="TextBox 256"/>
        <cdr:cNvSpPr txBox="1">
          <a:spLocks noChangeArrowheads="1"/>
        </cdr:cNvSpPr>
      </cdr:nvSpPr>
      <cdr:spPr>
        <a:xfrm>
          <a:off x="7115175" y="3009900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61</a:t>
          </a:r>
        </a:p>
      </cdr:txBody>
    </cdr:sp>
  </cdr:relSizeAnchor>
  <cdr:relSizeAnchor xmlns:cdr="http://schemas.openxmlformats.org/drawingml/2006/chartDrawing">
    <cdr:from>
      <cdr:x>0.82275</cdr:x>
      <cdr:y>0.536</cdr:y>
    </cdr:from>
    <cdr:to>
      <cdr:x>0.8245</cdr:x>
      <cdr:y>0.5655</cdr:y>
    </cdr:to>
    <cdr:sp>
      <cdr:nvSpPr>
        <cdr:cNvPr id="128" name="Line 258"/>
        <cdr:cNvSpPr>
          <a:spLocks/>
        </cdr:cNvSpPr>
      </cdr:nvSpPr>
      <cdr:spPr>
        <a:xfrm flipH="1">
          <a:off x="7115175" y="3162300"/>
          <a:ext cx="19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0.79475</cdr:x>
      <cdr:y>0.6305</cdr:y>
    </cdr:from>
    <cdr:to>
      <cdr:x>0.82475</cdr:x>
      <cdr:y>0.66475</cdr:y>
    </cdr:to>
    <cdr:sp>
      <cdr:nvSpPr>
        <cdr:cNvPr id="129" name="TextBox 259"/>
        <cdr:cNvSpPr txBox="1">
          <a:spLocks noChangeArrowheads="1"/>
        </cdr:cNvSpPr>
      </cdr:nvSpPr>
      <cdr:spPr>
        <a:xfrm>
          <a:off x="6877050" y="3724275"/>
          <a:ext cx="257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62</a:t>
          </a:r>
        </a:p>
      </cdr:txBody>
    </cdr:sp>
  </cdr:relSizeAnchor>
  <cdr:relSizeAnchor xmlns:cdr="http://schemas.openxmlformats.org/drawingml/2006/chartDrawing">
    <cdr:from>
      <cdr:x>0.82275</cdr:x>
      <cdr:y>0.6095</cdr:y>
    </cdr:from>
    <cdr:to>
      <cdr:x>0.8335</cdr:x>
      <cdr:y>0.68425</cdr:y>
    </cdr:to>
    <cdr:sp>
      <cdr:nvSpPr>
        <cdr:cNvPr id="130" name="AutoShape 265"/>
        <cdr:cNvSpPr>
          <a:spLocks/>
        </cdr:cNvSpPr>
      </cdr:nvSpPr>
      <cdr:spPr>
        <a:xfrm>
          <a:off x="7115175" y="3600450"/>
          <a:ext cx="9525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0.606</cdr:y>
    </cdr:from>
    <cdr:to>
      <cdr:x>0.85775</cdr:x>
      <cdr:y>0.68675</cdr:y>
    </cdr:to>
    <cdr:sp>
      <cdr:nvSpPr>
        <cdr:cNvPr id="131" name="AutoShape 266"/>
        <cdr:cNvSpPr>
          <a:spLocks/>
        </cdr:cNvSpPr>
      </cdr:nvSpPr>
      <cdr:spPr>
        <a:xfrm>
          <a:off x="7324725" y="3581400"/>
          <a:ext cx="95250" cy="4762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0.6255</cdr:y>
    </cdr:from>
    <cdr:to>
      <cdr:x>0.8855</cdr:x>
      <cdr:y>0.6615</cdr:y>
    </cdr:to>
    <cdr:sp>
      <cdr:nvSpPr>
        <cdr:cNvPr id="132" name="TextBox 267"/>
        <cdr:cNvSpPr txBox="1">
          <a:spLocks noChangeArrowheads="1"/>
        </cdr:cNvSpPr>
      </cdr:nvSpPr>
      <cdr:spPr>
        <a:xfrm>
          <a:off x="7419975" y="369570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63</a:t>
          </a:r>
        </a:p>
      </cdr:txBody>
    </cdr:sp>
  </cdr:relSizeAnchor>
  <cdr:relSizeAnchor xmlns:cdr="http://schemas.openxmlformats.org/drawingml/2006/chartDrawing">
    <cdr:from>
      <cdr:x>0.834</cdr:x>
      <cdr:y>0.45575</cdr:y>
    </cdr:from>
    <cdr:to>
      <cdr:x>0.8635</cdr:x>
      <cdr:y>0.48925</cdr:y>
    </cdr:to>
    <cdr:sp>
      <cdr:nvSpPr>
        <cdr:cNvPr id="133" name="TextBox 271"/>
        <cdr:cNvSpPr txBox="1">
          <a:spLocks noChangeArrowheads="1"/>
        </cdr:cNvSpPr>
      </cdr:nvSpPr>
      <cdr:spPr>
        <a:xfrm>
          <a:off x="7219950" y="2695575"/>
          <a:ext cx="257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64</a:t>
          </a:r>
        </a:p>
      </cdr:txBody>
    </cdr:sp>
  </cdr:relSizeAnchor>
  <cdr:relSizeAnchor xmlns:cdr="http://schemas.openxmlformats.org/drawingml/2006/chartDrawing">
    <cdr:from>
      <cdr:x>0.20925</cdr:x>
      <cdr:y>0.71725</cdr:y>
    </cdr:from>
    <cdr:to>
      <cdr:x>0.2335</cdr:x>
      <cdr:y>0.734</cdr:y>
    </cdr:to>
    <cdr:sp>
      <cdr:nvSpPr>
        <cdr:cNvPr id="134" name="AutoShape 273"/>
        <cdr:cNvSpPr>
          <a:spLocks/>
        </cdr:cNvSpPr>
      </cdr:nvSpPr>
      <cdr:spPr>
        <a:xfrm rot="16054832">
          <a:off x="1809750" y="4238625"/>
          <a:ext cx="209550" cy="95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0.74825</cdr:y>
    </cdr:from>
    <cdr:to>
      <cdr:x>0.7615</cdr:x>
      <cdr:y>0.76425</cdr:y>
    </cdr:to>
    <cdr:sp>
      <cdr:nvSpPr>
        <cdr:cNvPr id="135" name="AutoShape 276"/>
        <cdr:cNvSpPr>
          <a:spLocks/>
        </cdr:cNvSpPr>
      </cdr:nvSpPr>
      <cdr:spPr>
        <a:xfrm rot="16054832">
          <a:off x="6381750" y="4419600"/>
          <a:ext cx="209550" cy="952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0.75925</cdr:y>
    </cdr:from>
    <cdr:to>
      <cdr:x>0.794</cdr:x>
      <cdr:y>0.7745</cdr:y>
    </cdr:to>
    <cdr:sp>
      <cdr:nvSpPr>
        <cdr:cNvPr id="136" name="AutoShape 277"/>
        <cdr:cNvSpPr>
          <a:spLocks/>
        </cdr:cNvSpPr>
      </cdr:nvSpPr>
      <cdr:spPr>
        <a:xfrm rot="16054832">
          <a:off x="6657975" y="4486275"/>
          <a:ext cx="209550" cy="857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0.4965</cdr:y>
    </cdr:from>
    <cdr:to>
      <cdr:x>0.811</cdr:x>
      <cdr:y>0.51</cdr:y>
    </cdr:to>
    <cdr:sp>
      <cdr:nvSpPr>
        <cdr:cNvPr id="137" name="AutoShape 278"/>
        <cdr:cNvSpPr>
          <a:spLocks/>
        </cdr:cNvSpPr>
      </cdr:nvSpPr>
      <cdr:spPr>
        <a:xfrm rot="16207419">
          <a:off x="6705600" y="2933700"/>
          <a:ext cx="314325" cy="76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0.864</cdr:x>
      <cdr:y>0.4385</cdr:y>
    </cdr:from>
    <cdr:to>
      <cdr:x>0.864</cdr:x>
      <cdr:y>0.48525</cdr:y>
    </cdr:to>
    <cdr:sp>
      <cdr:nvSpPr>
        <cdr:cNvPr id="138" name="Line 282"/>
        <cdr:cNvSpPr>
          <a:spLocks/>
        </cdr:cNvSpPr>
      </cdr:nvSpPr>
      <cdr:spPr>
        <a:xfrm flipH="1">
          <a:off x="7477125" y="25908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0.40775</cdr:y>
    </cdr:from>
    <cdr:to>
      <cdr:x>0.87225</cdr:x>
      <cdr:y>0.439</cdr:y>
    </cdr:to>
    <cdr:sp>
      <cdr:nvSpPr>
        <cdr:cNvPr id="139" name="TextBox 283"/>
        <cdr:cNvSpPr txBox="1">
          <a:spLocks noChangeArrowheads="1"/>
        </cdr:cNvSpPr>
      </cdr:nvSpPr>
      <cdr:spPr>
        <a:xfrm>
          <a:off x="7324725" y="2409825"/>
          <a:ext cx="219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65</a:t>
          </a:r>
        </a:p>
      </cdr:txBody>
    </cdr:sp>
  </cdr:relSizeAnchor>
  <cdr:relSizeAnchor xmlns:cdr="http://schemas.openxmlformats.org/drawingml/2006/chartDrawing">
    <cdr:from>
      <cdr:x>0.902</cdr:x>
      <cdr:y>0.502</cdr:y>
    </cdr:from>
    <cdr:to>
      <cdr:x>0.90925</cdr:x>
      <cdr:y>0.5365</cdr:y>
    </cdr:to>
    <cdr:sp>
      <cdr:nvSpPr>
        <cdr:cNvPr id="140" name="Line 285"/>
        <cdr:cNvSpPr>
          <a:spLocks/>
        </cdr:cNvSpPr>
      </cdr:nvSpPr>
      <cdr:spPr>
        <a:xfrm flipH="1" flipV="1">
          <a:off x="7800975" y="296227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0.89925</cdr:x>
      <cdr:y>0.5365</cdr:y>
    </cdr:from>
    <cdr:to>
      <cdr:x>0.92625</cdr:x>
      <cdr:y>0.5685</cdr:y>
    </cdr:to>
    <cdr:sp>
      <cdr:nvSpPr>
        <cdr:cNvPr id="141" name="TextBox 286"/>
        <cdr:cNvSpPr txBox="1">
          <a:spLocks noChangeArrowheads="1"/>
        </cdr:cNvSpPr>
      </cdr:nvSpPr>
      <cdr:spPr>
        <a:xfrm>
          <a:off x="7781925" y="3171825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66</a:t>
          </a:r>
        </a:p>
      </cdr:txBody>
    </cdr:sp>
  </cdr:relSizeAnchor>
  <cdr:relSizeAnchor xmlns:cdr="http://schemas.openxmlformats.org/drawingml/2006/chartDrawing">
    <cdr:from>
      <cdr:x>0.749</cdr:x>
      <cdr:y>0.65575</cdr:y>
    </cdr:from>
    <cdr:to>
      <cdr:x>0.766</cdr:x>
      <cdr:y>0.69525</cdr:y>
    </cdr:to>
    <cdr:sp>
      <cdr:nvSpPr>
        <cdr:cNvPr id="142" name="Line 287"/>
        <cdr:cNvSpPr>
          <a:spLocks/>
        </cdr:cNvSpPr>
      </cdr:nvSpPr>
      <cdr:spPr>
        <a:xfrm rot="4158764">
          <a:off x="6477000" y="3876675"/>
          <a:ext cx="142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0.552</cdr:y>
    </cdr:from>
    <cdr:to>
      <cdr:x>0.78875</cdr:x>
      <cdr:y>0.58475</cdr:y>
    </cdr:to>
    <cdr:sp>
      <cdr:nvSpPr>
        <cdr:cNvPr id="143" name="TextBox 288"/>
        <cdr:cNvSpPr txBox="1">
          <a:spLocks noChangeArrowheads="1"/>
        </cdr:cNvSpPr>
      </cdr:nvSpPr>
      <cdr:spPr>
        <a:xfrm>
          <a:off x="6610350" y="3257550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58</a:t>
          </a:r>
        </a:p>
      </cdr:txBody>
    </cdr:sp>
  </cdr:relSizeAnchor>
  <cdr:relSizeAnchor xmlns:cdr="http://schemas.openxmlformats.org/drawingml/2006/chartDrawing">
    <cdr:from>
      <cdr:x>0.77875</cdr:x>
      <cdr:y>0.58075</cdr:y>
    </cdr:from>
    <cdr:to>
      <cdr:x>0.7795</cdr:x>
      <cdr:y>0.6245</cdr:y>
    </cdr:to>
    <cdr:sp>
      <cdr:nvSpPr>
        <cdr:cNvPr id="144" name="Line 289"/>
        <cdr:cNvSpPr>
          <a:spLocks/>
        </cdr:cNvSpPr>
      </cdr:nvSpPr>
      <cdr:spPr>
        <a:xfrm>
          <a:off x="6734175" y="342900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0.864</cdr:x>
      <cdr:y>0.3885</cdr:y>
    </cdr:from>
    <cdr:to>
      <cdr:x>0.8835</cdr:x>
      <cdr:y>0.4155</cdr:y>
    </cdr:to>
    <cdr:sp>
      <cdr:nvSpPr>
        <cdr:cNvPr id="145" name="TextBox 292"/>
        <cdr:cNvSpPr txBox="1">
          <a:spLocks noChangeArrowheads="1"/>
        </cdr:cNvSpPr>
      </cdr:nvSpPr>
      <cdr:spPr>
        <a:xfrm>
          <a:off x="7477125" y="229552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67</a:t>
          </a:r>
        </a:p>
      </cdr:txBody>
    </cdr:sp>
  </cdr:relSizeAnchor>
  <cdr:relSizeAnchor xmlns:cdr="http://schemas.openxmlformats.org/drawingml/2006/chartDrawing">
    <cdr:from>
      <cdr:x>0.88225</cdr:x>
      <cdr:y>0.423</cdr:y>
    </cdr:from>
    <cdr:to>
      <cdr:x>0.89125</cdr:x>
      <cdr:y>0.46175</cdr:y>
    </cdr:to>
    <cdr:sp>
      <cdr:nvSpPr>
        <cdr:cNvPr id="146" name="Line 293"/>
        <cdr:cNvSpPr>
          <a:spLocks/>
        </cdr:cNvSpPr>
      </cdr:nvSpPr>
      <cdr:spPr>
        <a:xfrm>
          <a:off x="7629525" y="2495550"/>
          <a:ext cx="76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0.3405</cdr:y>
    </cdr:from>
    <cdr:to>
      <cdr:x>0.8745</cdr:x>
      <cdr:y>0.3675</cdr:y>
    </cdr:to>
    <cdr:sp>
      <cdr:nvSpPr>
        <cdr:cNvPr id="147" name="TextBox 294"/>
        <cdr:cNvSpPr txBox="1">
          <a:spLocks noChangeArrowheads="1"/>
        </cdr:cNvSpPr>
      </cdr:nvSpPr>
      <cdr:spPr>
        <a:xfrm>
          <a:off x="7400925" y="20097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68</a:t>
          </a:r>
        </a:p>
      </cdr:txBody>
    </cdr:sp>
  </cdr:relSizeAnchor>
  <cdr:relSizeAnchor xmlns:cdr="http://schemas.openxmlformats.org/drawingml/2006/chartDrawing">
    <cdr:from>
      <cdr:x>0.87975</cdr:x>
      <cdr:y>0.36925</cdr:y>
    </cdr:from>
    <cdr:to>
      <cdr:x>0.8995</cdr:x>
      <cdr:y>0.407</cdr:y>
    </cdr:to>
    <cdr:sp>
      <cdr:nvSpPr>
        <cdr:cNvPr id="148" name="Line 295"/>
        <cdr:cNvSpPr>
          <a:spLocks/>
        </cdr:cNvSpPr>
      </cdr:nvSpPr>
      <cdr:spPr>
        <a:xfrm>
          <a:off x="7610475" y="2181225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0.8575</cdr:x>
      <cdr:y>0.24425</cdr:y>
    </cdr:from>
    <cdr:to>
      <cdr:x>0.877</cdr:x>
      <cdr:y>0.27125</cdr:y>
    </cdr:to>
    <cdr:sp>
      <cdr:nvSpPr>
        <cdr:cNvPr id="149" name="TextBox 296"/>
        <cdr:cNvSpPr txBox="1">
          <a:spLocks noChangeArrowheads="1"/>
        </cdr:cNvSpPr>
      </cdr:nvSpPr>
      <cdr:spPr>
        <a:xfrm>
          <a:off x="7419975" y="1438275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69</a:t>
          </a:r>
        </a:p>
      </cdr:txBody>
    </cdr:sp>
  </cdr:relSizeAnchor>
  <cdr:relSizeAnchor xmlns:cdr="http://schemas.openxmlformats.org/drawingml/2006/chartDrawing">
    <cdr:from>
      <cdr:x>0.88225</cdr:x>
      <cdr:y>0.26925</cdr:y>
    </cdr:from>
    <cdr:to>
      <cdr:x>0.90825</cdr:x>
      <cdr:y>0.32325</cdr:y>
    </cdr:to>
    <cdr:sp>
      <cdr:nvSpPr>
        <cdr:cNvPr id="150" name="Line 297"/>
        <cdr:cNvSpPr>
          <a:spLocks/>
        </cdr:cNvSpPr>
      </cdr:nvSpPr>
      <cdr:spPr>
        <a:xfrm>
          <a:off x="7629525" y="1590675"/>
          <a:ext cx="228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0.957</cdr:y>
    </cdr:from>
    <cdr:to>
      <cdr:x>0.9955</cdr:x>
      <cdr:y>0.9945</cdr:y>
    </cdr:to>
    <cdr:sp>
      <cdr:nvSpPr>
        <cdr:cNvPr id="151" name="TextBox 299"/>
        <cdr:cNvSpPr txBox="1">
          <a:spLocks noChangeArrowheads="1"/>
        </cdr:cNvSpPr>
      </cdr:nvSpPr>
      <cdr:spPr>
        <a:xfrm>
          <a:off x="7781925" y="56578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/>
            <a:t>Source: EIA</a:t>
          </a:r>
        </a:p>
      </cdr:txBody>
    </cdr:sp>
  </cdr:relSizeAnchor>
  <cdr:relSizeAnchor xmlns:cdr="http://schemas.openxmlformats.org/drawingml/2006/chartDrawing">
    <cdr:from>
      <cdr:x>0.9085</cdr:x>
      <cdr:y>0.2</cdr:y>
    </cdr:from>
    <cdr:to>
      <cdr:x>0.91925</cdr:x>
      <cdr:y>0.269</cdr:y>
    </cdr:to>
    <cdr:sp>
      <cdr:nvSpPr>
        <cdr:cNvPr id="152" name="AutoShape 386"/>
        <cdr:cNvSpPr>
          <a:spLocks/>
        </cdr:cNvSpPr>
      </cdr:nvSpPr>
      <cdr:spPr>
        <a:xfrm>
          <a:off x="7858125" y="1181100"/>
          <a:ext cx="95250" cy="4095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0.87575</cdr:x>
      <cdr:y>0.2135</cdr:y>
    </cdr:from>
    <cdr:to>
      <cdr:x>0.902</cdr:x>
      <cdr:y>0.24425</cdr:y>
    </cdr:to>
    <cdr:sp>
      <cdr:nvSpPr>
        <cdr:cNvPr id="153" name="TextBox 387"/>
        <cdr:cNvSpPr txBox="1">
          <a:spLocks noChangeArrowheads="1"/>
        </cdr:cNvSpPr>
      </cdr:nvSpPr>
      <cdr:spPr>
        <a:xfrm>
          <a:off x="7581900" y="1257300"/>
          <a:ext cx="228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70</a:t>
          </a:r>
        </a:p>
      </cdr:txBody>
    </cdr:sp>
  </cdr:relSizeAnchor>
  <cdr:relSizeAnchor xmlns:cdr="http://schemas.openxmlformats.org/drawingml/2006/chartDrawing">
    <cdr:from>
      <cdr:x>0.87975</cdr:x>
      <cdr:y>0.11925</cdr:y>
    </cdr:from>
    <cdr:to>
      <cdr:x>0.89925</cdr:x>
      <cdr:y>0.14625</cdr:y>
    </cdr:to>
    <cdr:sp>
      <cdr:nvSpPr>
        <cdr:cNvPr id="154" name="TextBox 388"/>
        <cdr:cNvSpPr txBox="1">
          <a:spLocks noChangeArrowheads="1"/>
        </cdr:cNvSpPr>
      </cdr:nvSpPr>
      <cdr:spPr>
        <a:xfrm>
          <a:off x="7610475" y="7048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72</a:t>
          </a:r>
        </a:p>
      </cdr:txBody>
    </cdr:sp>
  </cdr:relSizeAnchor>
  <cdr:relSizeAnchor xmlns:cdr="http://schemas.openxmlformats.org/drawingml/2006/chartDrawing">
    <cdr:from>
      <cdr:x>0.902</cdr:x>
      <cdr:y>0.15375</cdr:y>
    </cdr:from>
    <cdr:to>
      <cdr:x>0.923</cdr:x>
      <cdr:y>0.173</cdr:y>
    </cdr:to>
    <cdr:sp>
      <cdr:nvSpPr>
        <cdr:cNvPr id="155" name="Line 389"/>
        <cdr:cNvSpPr>
          <a:spLocks/>
        </cdr:cNvSpPr>
      </cdr:nvSpPr>
      <cdr:spPr>
        <a:xfrm>
          <a:off x="7800975" y="9048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0.87575</cdr:x>
      <cdr:y>0.15375</cdr:y>
    </cdr:from>
    <cdr:to>
      <cdr:x>0.89275</cdr:x>
      <cdr:y>0.18075</cdr:y>
    </cdr:to>
    <cdr:sp>
      <cdr:nvSpPr>
        <cdr:cNvPr id="156" name="TextBox 390"/>
        <cdr:cNvSpPr txBox="1">
          <a:spLocks noChangeArrowheads="1"/>
        </cdr:cNvSpPr>
      </cdr:nvSpPr>
      <cdr:spPr>
        <a:xfrm>
          <a:off x="7581900" y="904875"/>
          <a:ext cx="142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71</a:t>
          </a:r>
        </a:p>
      </cdr:txBody>
    </cdr:sp>
  </cdr:relSizeAnchor>
  <cdr:relSizeAnchor xmlns:cdr="http://schemas.openxmlformats.org/drawingml/2006/chartDrawing">
    <cdr:from>
      <cdr:x>0.89925</cdr:x>
      <cdr:y>0.173</cdr:y>
    </cdr:from>
    <cdr:to>
      <cdr:x>0.91875</cdr:x>
      <cdr:y>0.18875</cdr:y>
    </cdr:to>
    <cdr:sp>
      <cdr:nvSpPr>
        <cdr:cNvPr id="157" name="Line 391"/>
        <cdr:cNvSpPr>
          <a:spLocks/>
        </cdr:cNvSpPr>
      </cdr:nvSpPr>
      <cdr:spPr>
        <a:xfrm>
          <a:off x="7781925" y="1019175"/>
          <a:ext cx="1714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0.47125</cdr:y>
    </cdr:from>
    <cdr:to>
      <cdr:x>0.82275</cdr:x>
      <cdr:y>0.4965</cdr:y>
    </cdr:to>
    <cdr:sp>
      <cdr:nvSpPr>
        <cdr:cNvPr id="158" name="Line 392"/>
        <cdr:cNvSpPr>
          <a:spLocks/>
        </cdr:cNvSpPr>
      </cdr:nvSpPr>
      <cdr:spPr>
        <a:xfrm flipV="1">
          <a:off x="7048500" y="27813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0.885</cdr:x>
      <cdr:y>0.073</cdr:y>
    </cdr:from>
    <cdr:to>
      <cdr:x>0.91375</cdr:x>
      <cdr:y>0.10975</cdr:y>
    </cdr:to>
    <cdr:sp>
      <cdr:nvSpPr>
        <cdr:cNvPr id="159" name="TextBox 393"/>
        <cdr:cNvSpPr txBox="1">
          <a:spLocks noChangeArrowheads="1"/>
        </cdr:cNvSpPr>
      </cdr:nvSpPr>
      <cdr:spPr>
        <a:xfrm>
          <a:off x="7658100" y="428625"/>
          <a:ext cx="247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73</a:t>
          </a:r>
        </a:p>
      </cdr:txBody>
    </cdr:sp>
  </cdr:relSizeAnchor>
  <cdr:relSizeAnchor xmlns:cdr="http://schemas.openxmlformats.org/drawingml/2006/chartDrawing">
    <cdr:from>
      <cdr:x>0.90975</cdr:x>
      <cdr:y>0.09625</cdr:y>
    </cdr:from>
    <cdr:to>
      <cdr:x>0.9385</cdr:x>
      <cdr:y>0.10975</cdr:y>
    </cdr:to>
    <cdr:sp>
      <cdr:nvSpPr>
        <cdr:cNvPr id="160" name="Line 394"/>
        <cdr:cNvSpPr>
          <a:spLocks/>
        </cdr:cNvSpPr>
      </cdr:nvSpPr>
      <cdr:spPr>
        <a:xfrm flipH="1" flipV="1">
          <a:off x="7867650" y="56197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0.95425</cdr:x>
      <cdr:y>0.25375</cdr:y>
    </cdr:from>
    <cdr:to>
      <cdr:x>0.95425</cdr:x>
      <cdr:y>0.2905</cdr:y>
    </cdr:to>
    <cdr:sp>
      <cdr:nvSpPr>
        <cdr:cNvPr id="161" name="Line 395"/>
        <cdr:cNvSpPr>
          <a:spLocks/>
        </cdr:cNvSpPr>
      </cdr:nvSpPr>
      <cdr:spPr>
        <a:xfrm>
          <a:off x="8258175" y="14954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0.302</cdr:y>
    </cdr:from>
    <cdr:to>
      <cdr:x>0.96725</cdr:x>
      <cdr:y>0.3405</cdr:y>
    </cdr:to>
    <cdr:sp>
      <cdr:nvSpPr>
        <cdr:cNvPr id="162" name="TextBox 396"/>
        <cdr:cNvSpPr txBox="1">
          <a:spLocks noChangeArrowheads="1"/>
        </cdr:cNvSpPr>
      </cdr:nvSpPr>
      <cdr:spPr>
        <a:xfrm>
          <a:off x="8124825" y="1781175"/>
          <a:ext cx="247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/>
            <a:t>74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0.831</cdr:y>
    </cdr:from>
    <cdr:to>
      <cdr:x>0.23475</cdr:x>
      <cdr:y>0.8915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9149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1973 Arab Oil Embargo</a:t>
          </a:r>
        </a:p>
      </cdr:txBody>
    </cdr:sp>
  </cdr:relSizeAnchor>
  <cdr:relSizeAnchor xmlns:cdr="http://schemas.openxmlformats.org/drawingml/2006/chartDrawing">
    <cdr:from>
      <cdr:x>0.24775</cdr:x>
      <cdr:y>0.7015</cdr:y>
    </cdr:from>
    <cdr:to>
      <cdr:x>0.36325</cdr:x>
      <cdr:y>0.78725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4143375"/>
          <a:ext cx="1000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Iranian Revolution; Shah Deposed</a:t>
          </a:r>
        </a:p>
      </cdr:txBody>
    </cdr:sp>
  </cdr:relSizeAnchor>
  <cdr:relSizeAnchor xmlns:cdr="http://schemas.openxmlformats.org/drawingml/2006/chartDrawing">
    <cdr:from>
      <cdr:x>0.145</cdr:x>
      <cdr:y>0.1615</cdr:y>
    </cdr:from>
    <cdr:to>
      <cdr:x>0.3</cdr:x>
      <cdr:y>0.258</cdr:y>
    </cdr:to>
    <cdr:sp>
      <cdr:nvSpPr>
        <cdr:cNvPr id="3" name="TextBox 3"/>
        <cdr:cNvSpPr txBox="1">
          <a:spLocks noChangeArrowheads="1"/>
        </cdr:cNvSpPr>
      </cdr:nvSpPr>
      <cdr:spPr>
        <a:xfrm>
          <a:off x="1247775" y="952500"/>
          <a:ext cx="1343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Iran-Iraq War Begins; oil prices peak</a:t>
          </a:r>
        </a:p>
      </cdr:txBody>
    </cdr:sp>
  </cdr:relSizeAnchor>
  <cdr:relSizeAnchor xmlns:cdr="http://schemas.openxmlformats.org/drawingml/2006/chartDrawing">
    <cdr:from>
      <cdr:x>0.42925</cdr:x>
      <cdr:y>0.346</cdr:y>
    </cdr:from>
    <cdr:to>
      <cdr:x>0.622</cdr:x>
      <cdr:y>0.4395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0" y="2038350"/>
          <a:ext cx="1666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Saudis abandon "swing producer" role; oil prices collapse</a:t>
          </a:r>
        </a:p>
      </cdr:txBody>
    </cdr:sp>
  </cdr:relSizeAnchor>
  <cdr:relSizeAnchor xmlns:cdr="http://schemas.openxmlformats.org/drawingml/2006/chartDrawing">
    <cdr:from>
      <cdr:x>0.46875</cdr:x>
      <cdr:y>0.434</cdr:y>
    </cdr:from>
    <cdr:to>
      <cdr:x>0.49425</cdr:x>
      <cdr:y>0.50225</cdr:y>
    </cdr:to>
    <cdr:sp>
      <cdr:nvSpPr>
        <cdr:cNvPr id="5" name="Line 5"/>
        <cdr:cNvSpPr>
          <a:spLocks/>
        </cdr:cNvSpPr>
      </cdr:nvSpPr>
      <cdr:spPr>
        <a:xfrm flipH="1">
          <a:off x="4057650" y="2562225"/>
          <a:ext cx="219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</cdr:x>
      <cdr:y>0.182</cdr:y>
    </cdr:from>
    <cdr:to>
      <cdr:x>0.341</cdr:x>
      <cdr:y>0.189</cdr:y>
    </cdr:to>
    <cdr:sp>
      <cdr:nvSpPr>
        <cdr:cNvPr id="6" name="Line 6"/>
        <cdr:cNvSpPr>
          <a:spLocks/>
        </cdr:cNvSpPr>
      </cdr:nvSpPr>
      <cdr:spPr>
        <a:xfrm flipV="1">
          <a:off x="2590800" y="1076325"/>
          <a:ext cx="352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0.5405</cdr:y>
    </cdr:from>
    <cdr:to>
      <cdr:x>0.5595</cdr:x>
      <cdr:y>0.63175</cdr:y>
    </cdr:to>
    <cdr:sp>
      <cdr:nvSpPr>
        <cdr:cNvPr id="7" name="TextBox 7"/>
        <cdr:cNvSpPr txBox="1">
          <a:spLocks noChangeArrowheads="1"/>
        </cdr:cNvSpPr>
      </cdr:nvSpPr>
      <cdr:spPr>
        <a:xfrm>
          <a:off x="4057650" y="3190875"/>
          <a:ext cx="7810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Iraq Invades Kuwait</a:t>
          </a:r>
        </a:p>
      </cdr:txBody>
    </cdr:sp>
  </cdr:relSizeAnchor>
  <cdr:relSizeAnchor xmlns:cdr="http://schemas.openxmlformats.org/drawingml/2006/chartDrawing">
    <cdr:from>
      <cdr:x>0.52175</cdr:x>
      <cdr:y>0.519</cdr:y>
    </cdr:from>
    <cdr:to>
      <cdr:x>0.56625</cdr:x>
      <cdr:y>0.5665</cdr:y>
    </cdr:to>
    <cdr:sp>
      <cdr:nvSpPr>
        <cdr:cNvPr id="8" name="Line 8"/>
        <cdr:cNvSpPr>
          <a:spLocks/>
        </cdr:cNvSpPr>
      </cdr:nvSpPr>
      <cdr:spPr>
        <a:xfrm flipV="1">
          <a:off x="4514850" y="3067050"/>
          <a:ext cx="3810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0.53375</cdr:y>
    </cdr:from>
    <cdr:to>
      <cdr:x>0.68275</cdr:x>
      <cdr:y>0.56825</cdr:y>
    </cdr:to>
    <cdr:sp>
      <cdr:nvSpPr>
        <cdr:cNvPr id="9" name="TextBox 9"/>
        <cdr:cNvSpPr txBox="1">
          <a:spLocks noChangeArrowheads="1"/>
        </cdr:cNvSpPr>
      </cdr:nvSpPr>
      <cdr:spPr>
        <a:xfrm>
          <a:off x="5010150" y="3152775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Gulf War Ends</a:t>
          </a:r>
        </a:p>
      </cdr:txBody>
    </cdr:sp>
  </cdr:relSizeAnchor>
  <cdr:relSizeAnchor xmlns:cdr="http://schemas.openxmlformats.org/drawingml/2006/chartDrawing">
    <cdr:from>
      <cdr:x>0.58525</cdr:x>
      <cdr:y>0.5665</cdr:y>
    </cdr:from>
    <cdr:to>
      <cdr:x>0.61075</cdr:x>
      <cdr:y>0.60425</cdr:y>
    </cdr:to>
    <cdr:sp>
      <cdr:nvSpPr>
        <cdr:cNvPr id="10" name="Line 10"/>
        <cdr:cNvSpPr>
          <a:spLocks/>
        </cdr:cNvSpPr>
      </cdr:nvSpPr>
      <cdr:spPr>
        <a:xfrm flipH="1">
          <a:off x="5057775" y="3343275"/>
          <a:ext cx="2190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0.621</cdr:x>
      <cdr:y>0.82025</cdr:y>
    </cdr:from>
    <cdr:to>
      <cdr:x>0.79325</cdr:x>
      <cdr:y>0.903</cdr:y>
    </cdr:to>
    <cdr:sp>
      <cdr:nvSpPr>
        <cdr:cNvPr id="11" name="TextBox 11"/>
        <cdr:cNvSpPr txBox="1">
          <a:spLocks noChangeArrowheads="1"/>
        </cdr:cNvSpPr>
      </cdr:nvSpPr>
      <cdr:spPr>
        <a:xfrm>
          <a:off x="5372100" y="4848225"/>
          <a:ext cx="1495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Asian economic crisis; oil oversupply; prices fall sharply</a:t>
          </a:r>
        </a:p>
      </cdr:txBody>
    </cdr:sp>
  </cdr:relSizeAnchor>
  <cdr:relSizeAnchor xmlns:cdr="http://schemas.openxmlformats.org/drawingml/2006/chartDrawing">
    <cdr:from>
      <cdr:x>0.68275</cdr:x>
      <cdr:y>0.80875</cdr:y>
    </cdr:from>
    <cdr:to>
      <cdr:x>0.74775</cdr:x>
      <cdr:y>0.8225</cdr:y>
    </cdr:to>
    <cdr:sp>
      <cdr:nvSpPr>
        <cdr:cNvPr id="12" name="Line 12"/>
        <cdr:cNvSpPr>
          <a:spLocks/>
        </cdr:cNvSpPr>
      </cdr:nvSpPr>
      <cdr:spPr>
        <a:xfrm flipV="1">
          <a:off x="5905500" y="4781550"/>
          <a:ext cx="561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0.72225</cdr:x>
      <cdr:y>0.49775</cdr:y>
    </cdr:from>
    <cdr:to>
      <cdr:x>0.88575</cdr:x>
      <cdr:y>0.58275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248400" y="2943225"/>
          <a:ext cx="14192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Prices rise on OPEC cutbacks, increased demand</a:t>
          </a:r>
        </a:p>
      </cdr:txBody>
    </cdr:sp>
  </cdr:relSizeAnchor>
  <cdr:relSizeAnchor xmlns:cdr="http://schemas.openxmlformats.org/drawingml/2006/chartDrawing">
    <cdr:from>
      <cdr:x>0.79325</cdr:x>
      <cdr:y>0.5665</cdr:y>
    </cdr:from>
    <cdr:to>
      <cdr:x>0.84475</cdr:x>
      <cdr:y>0.605</cdr:y>
    </cdr:to>
    <cdr:sp>
      <cdr:nvSpPr>
        <cdr:cNvPr id="14" name="Line 14"/>
        <cdr:cNvSpPr>
          <a:spLocks/>
        </cdr:cNvSpPr>
      </cdr:nvSpPr>
      <cdr:spPr>
        <a:xfrm>
          <a:off x="6867525" y="3343275"/>
          <a:ext cx="447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0.78725</cdr:x>
      <cdr:y>0.82025</cdr:y>
    </cdr:from>
    <cdr:to>
      <cdr:x>0.93875</cdr:x>
      <cdr:y>0.903</cdr:y>
    </cdr:to>
    <cdr:sp>
      <cdr:nvSpPr>
        <cdr:cNvPr id="15" name="TextBox 15"/>
        <cdr:cNvSpPr txBox="1">
          <a:spLocks noChangeArrowheads="1"/>
        </cdr:cNvSpPr>
      </cdr:nvSpPr>
      <cdr:spPr>
        <a:xfrm>
          <a:off x="6810375" y="4848225"/>
          <a:ext cx="13144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Prices fall sharply on 9/11 attacks; economic weakness</a:t>
          </a:r>
        </a:p>
      </cdr:txBody>
    </cdr:sp>
  </cdr:relSizeAnchor>
  <cdr:relSizeAnchor xmlns:cdr="http://schemas.openxmlformats.org/drawingml/2006/chartDrawing">
    <cdr:from>
      <cdr:x>0.807</cdr:x>
      <cdr:y>0.75275</cdr:y>
    </cdr:from>
    <cdr:to>
      <cdr:x>0.8215</cdr:x>
      <cdr:y>0.80875</cdr:y>
    </cdr:to>
    <cdr:sp>
      <cdr:nvSpPr>
        <cdr:cNvPr id="16" name="Line 16"/>
        <cdr:cNvSpPr>
          <a:spLocks/>
        </cdr:cNvSpPr>
      </cdr:nvSpPr>
      <cdr:spPr>
        <a:xfrm flipV="1">
          <a:off x="6981825" y="4448175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0.346</cdr:y>
    </cdr:from>
    <cdr:to>
      <cdr:x>0.91575</cdr:x>
      <cdr:y>0.461</cdr:y>
    </cdr:to>
    <cdr:sp>
      <cdr:nvSpPr>
        <cdr:cNvPr id="17" name="TextBox 17"/>
        <cdr:cNvSpPr txBox="1">
          <a:spLocks noChangeArrowheads="1"/>
        </cdr:cNvSpPr>
      </cdr:nvSpPr>
      <cdr:spPr>
        <a:xfrm>
          <a:off x="6000750" y="2038350"/>
          <a:ext cx="19240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Prices spike on Iraq war, rapid demand increases, constrained OPEC  capacity, low inventories, etc.</a:t>
          </a:r>
        </a:p>
      </cdr:txBody>
    </cdr:sp>
  </cdr:relSizeAnchor>
  <cdr:relSizeAnchor xmlns:cdr="http://schemas.openxmlformats.org/drawingml/2006/chartDrawing">
    <cdr:from>
      <cdr:x>0.8575</cdr:x>
      <cdr:y>0.44025</cdr:y>
    </cdr:from>
    <cdr:to>
      <cdr:x>0.88575</cdr:x>
      <cdr:y>0.506</cdr:y>
    </cdr:to>
    <cdr:sp>
      <cdr:nvSpPr>
        <cdr:cNvPr id="18" name="Line 18"/>
        <cdr:cNvSpPr>
          <a:spLocks/>
        </cdr:cNvSpPr>
      </cdr:nvSpPr>
      <cdr:spPr>
        <a:xfrm>
          <a:off x="7419975" y="2600325"/>
          <a:ext cx="247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0.6715</cdr:y>
    </cdr:from>
    <cdr:to>
      <cdr:x>0.19275</cdr:x>
      <cdr:y>0.75275</cdr:y>
    </cdr:to>
    <cdr:sp>
      <cdr:nvSpPr>
        <cdr:cNvPr id="19" name="TextBox 19"/>
        <cdr:cNvSpPr txBox="1">
          <a:spLocks noChangeArrowheads="1"/>
        </cdr:cNvSpPr>
      </cdr:nvSpPr>
      <cdr:spPr>
        <a:xfrm>
          <a:off x="838200" y="3971925"/>
          <a:ext cx="8286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Saudi Light</a:t>
          </a:r>
        </a:p>
      </cdr:txBody>
    </cdr:sp>
  </cdr:relSizeAnchor>
  <cdr:relSizeAnchor xmlns:cdr="http://schemas.openxmlformats.org/drawingml/2006/chartDrawing">
    <cdr:from>
      <cdr:x>0.3195</cdr:x>
      <cdr:y>0.434</cdr:y>
    </cdr:from>
    <cdr:to>
      <cdr:x>0.45075</cdr:x>
      <cdr:y>0.60425</cdr:y>
    </cdr:to>
    <cdr:sp>
      <cdr:nvSpPr>
        <cdr:cNvPr id="20" name="TextBox 20"/>
        <cdr:cNvSpPr txBox="1">
          <a:spLocks noChangeArrowheads="1"/>
        </cdr:cNvSpPr>
      </cdr:nvSpPr>
      <cdr:spPr>
        <a:xfrm>
          <a:off x="2762250" y="2562225"/>
          <a:ext cx="113347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33"/>
              </a:solidFill>
            </a:rPr>
            <a:t>Imported Refiner Acquisition Cost</a:t>
          </a:r>
        </a:p>
      </cdr:txBody>
    </cdr:sp>
  </cdr:relSizeAnchor>
  <cdr:relSizeAnchor xmlns:cdr="http://schemas.openxmlformats.org/drawingml/2006/chartDrawing">
    <cdr:from>
      <cdr:x>0.28875</cdr:x>
      <cdr:y>0.6065</cdr:y>
    </cdr:from>
    <cdr:to>
      <cdr:x>0.3</cdr:x>
      <cdr:y>0.68375</cdr:y>
    </cdr:to>
    <cdr:sp>
      <cdr:nvSpPr>
        <cdr:cNvPr id="21" name="Line 21"/>
        <cdr:cNvSpPr>
          <a:spLocks/>
        </cdr:cNvSpPr>
      </cdr:nvSpPr>
      <cdr:spPr>
        <a:xfrm flipV="1">
          <a:off x="2495550" y="3581400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0.503</cdr:y>
    </cdr:from>
    <cdr:to>
      <cdr:x>0.508</cdr:x>
      <cdr:y>0.53375</cdr:y>
    </cdr:to>
    <cdr:sp>
      <cdr:nvSpPr>
        <cdr:cNvPr id="22" name="TextBox 22"/>
        <cdr:cNvSpPr txBox="1">
          <a:spLocks noChangeArrowheads="1"/>
        </cdr:cNvSpPr>
      </cdr:nvSpPr>
      <cdr:spPr>
        <a:xfrm>
          <a:off x="4314825" y="29718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0.902</cdr:x>
      <cdr:y>0.9735</cdr:y>
    </cdr:from>
    <cdr:to>
      <cdr:x>0.9995</cdr:x>
      <cdr:y>0.99975</cdr:y>
    </cdr:to>
    <cdr:sp>
      <cdr:nvSpPr>
        <cdr:cNvPr id="23" name="TextBox 23"/>
        <cdr:cNvSpPr txBox="1">
          <a:spLocks noChangeArrowheads="1"/>
        </cdr:cNvSpPr>
      </cdr:nvSpPr>
      <cdr:spPr>
        <a:xfrm>
          <a:off x="7800975" y="5753100"/>
          <a:ext cx="847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/>
            <a:t>Source: EIA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0.1935</cdr:x>
      <cdr:y>0.05225</cdr:y>
    </cdr:to>
    <cdr:pic>
      <cdr:nvPicPr>
        <cdr:cNvPr id="24" name="Picture 2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76400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0.84475</cdr:x>
      <cdr:y>0.69925</cdr:y>
    </cdr:from>
    <cdr:to>
      <cdr:x>0.872</cdr:x>
      <cdr:y>0.73675</cdr:y>
    </cdr:to>
    <cdr:sp>
      <cdr:nvSpPr>
        <cdr:cNvPr id="25" name="Line 25"/>
        <cdr:cNvSpPr>
          <a:spLocks/>
        </cdr:cNvSpPr>
      </cdr:nvSpPr>
      <cdr:spPr>
        <a:xfrm flipH="1" flipV="1">
          <a:off x="7305675" y="4133850"/>
          <a:ext cx="238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0.878</cdr:x>
      <cdr:y>0.719</cdr:y>
    </cdr:from>
    <cdr:to>
      <cdr:x>0.99</cdr:x>
      <cdr:y>0.83175</cdr:y>
    </cdr:to>
    <cdr:sp>
      <cdr:nvSpPr>
        <cdr:cNvPr id="26" name="TextBox 26"/>
        <cdr:cNvSpPr txBox="1">
          <a:spLocks noChangeArrowheads="1"/>
        </cdr:cNvSpPr>
      </cdr:nvSpPr>
      <cdr:spPr>
        <a:xfrm>
          <a:off x="7600950" y="4248150"/>
          <a:ext cx="971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/>
            <a:t>PdVSA workers strike in Venezuela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0.84225</cdr:y>
    </cdr:from>
    <cdr:to>
      <cdr:x>0.23575</cdr:x>
      <cdr:y>0.903</cdr:y>
    </cdr:to>
    <cdr:sp>
      <cdr:nvSpPr>
        <cdr:cNvPr id="1" name="TextBox 3"/>
        <cdr:cNvSpPr txBox="1">
          <a:spLocks noChangeArrowheads="1"/>
        </cdr:cNvSpPr>
      </cdr:nvSpPr>
      <cdr:spPr>
        <a:xfrm>
          <a:off x="1133475" y="4981575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1973 Arab Oil Embargo</a:t>
          </a:r>
        </a:p>
      </cdr:txBody>
    </cdr:sp>
  </cdr:relSizeAnchor>
  <cdr:relSizeAnchor xmlns:cdr="http://schemas.openxmlformats.org/drawingml/2006/chartDrawing">
    <cdr:from>
      <cdr:x>0.258</cdr:x>
      <cdr:y>0.729</cdr:y>
    </cdr:from>
    <cdr:to>
      <cdr:x>0.37325</cdr:x>
      <cdr:y>0.81475</cdr:y>
    </cdr:to>
    <cdr:sp>
      <cdr:nvSpPr>
        <cdr:cNvPr id="2" name="TextBox 4"/>
        <cdr:cNvSpPr txBox="1">
          <a:spLocks noChangeArrowheads="1"/>
        </cdr:cNvSpPr>
      </cdr:nvSpPr>
      <cdr:spPr>
        <a:xfrm>
          <a:off x="2228850" y="4305300"/>
          <a:ext cx="1000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Iranian Revolution; Shah Deposed</a:t>
          </a:r>
        </a:p>
      </cdr:txBody>
    </cdr:sp>
  </cdr:relSizeAnchor>
  <cdr:relSizeAnchor xmlns:cdr="http://schemas.openxmlformats.org/drawingml/2006/chartDrawing">
    <cdr:from>
      <cdr:x>0.194</cdr:x>
      <cdr:y>0.251</cdr:y>
    </cdr:from>
    <cdr:to>
      <cdr:x>0.3485</cdr:x>
      <cdr:y>0.30925</cdr:y>
    </cdr:to>
    <cdr:sp>
      <cdr:nvSpPr>
        <cdr:cNvPr id="3" name="TextBox 5"/>
        <cdr:cNvSpPr txBox="1">
          <a:spLocks noChangeArrowheads="1"/>
        </cdr:cNvSpPr>
      </cdr:nvSpPr>
      <cdr:spPr>
        <a:xfrm>
          <a:off x="1676400" y="1476375"/>
          <a:ext cx="1333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Iran-Iraq War Begins; oil prices peak</a:t>
          </a:r>
        </a:p>
      </cdr:txBody>
    </cdr:sp>
  </cdr:relSizeAnchor>
  <cdr:relSizeAnchor xmlns:cdr="http://schemas.openxmlformats.org/drawingml/2006/chartDrawing">
    <cdr:from>
      <cdr:x>0.44425</cdr:x>
      <cdr:y>0.40275</cdr:y>
    </cdr:from>
    <cdr:to>
      <cdr:x>0.6355</cdr:x>
      <cdr:y>0.497</cdr:y>
    </cdr:to>
    <cdr:sp>
      <cdr:nvSpPr>
        <cdr:cNvPr id="4" name="TextBox 6"/>
        <cdr:cNvSpPr txBox="1">
          <a:spLocks noChangeArrowheads="1"/>
        </cdr:cNvSpPr>
      </cdr:nvSpPr>
      <cdr:spPr>
        <a:xfrm>
          <a:off x="3838575" y="2381250"/>
          <a:ext cx="16573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Saudis abandon "swing producer" role; oil prices collapse</a:t>
          </a:r>
        </a:p>
      </cdr:txBody>
    </cdr:sp>
  </cdr:relSizeAnchor>
  <cdr:relSizeAnchor xmlns:cdr="http://schemas.openxmlformats.org/drawingml/2006/chartDrawing">
    <cdr:from>
      <cdr:x>0.48525</cdr:x>
      <cdr:y>0.47175</cdr:y>
    </cdr:from>
    <cdr:to>
      <cdr:x>0.51075</cdr:x>
      <cdr:y>0.539</cdr:y>
    </cdr:to>
    <cdr:sp>
      <cdr:nvSpPr>
        <cdr:cNvPr id="5" name="Line 7"/>
        <cdr:cNvSpPr>
          <a:spLocks/>
        </cdr:cNvSpPr>
      </cdr:nvSpPr>
      <cdr:spPr>
        <a:xfrm flipH="1">
          <a:off x="4200525" y="2781300"/>
          <a:ext cx="219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0.30925</cdr:x>
      <cdr:y>0.2855</cdr:y>
    </cdr:from>
    <cdr:to>
      <cdr:x>0.35025</cdr:x>
      <cdr:y>0.2925</cdr:y>
    </cdr:to>
    <cdr:sp>
      <cdr:nvSpPr>
        <cdr:cNvPr id="6" name="Line 8"/>
        <cdr:cNvSpPr>
          <a:spLocks/>
        </cdr:cNvSpPr>
      </cdr:nvSpPr>
      <cdr:spPr>
        <a:xfrm flipV="1">
          <a:off x="2676525" y="1685925"/>
          <a:ext cx="352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0.8355</cdr:y>
    </cdr:from>
    <cdr:to>
      <cdr:x>0.60225</cdr:x>
      <cdr:y>0.8915</cdr:y>
    </cdr:to>
    <cdr:sp>
      <cdr:nvSpPr>
        <cdr:cNvPr id="7" name="TextBox 9"/>
        <cdr:cNvSpPr txBox="1">
          <a:spLocks noChangeArrowheads="1"/>
        </cdr:cNvSpPr>
      </cdr:nvSpPr>
      <cdr:spPr>
        <a:xfrm>
          <a:off x="4419600" y="4933950"/>
          <a:ext cx="790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Iraq Invades Kuwait</a:t>
          </a:r>
        </a:p>
      </cdr:txBody>
    </cdr:sp>
  </cdr:relSizeAnchor>
  <cdr:relSizeAnchor xmlns:cdr="http://schemas.openxmlformats.org/drawingml/2006/chartDrawing">
    <cdr:from>
      <cdr:x>0.568</cdr:x>
      <cdr:y>0.75125</cdr:y>
    </cdr:from>
    <cdr:to>
      <cdr:x>0.58525</cdr:x>
      <cdr:y>0.798</cdr:y>
    </cdr:to>
    <cdr:sp>
      <cdr:nvSpPr>
        <cdr:cNvPr id="8" name="Line 10"/>
        <cdr:cNvSpPr>
          <a:spLocks/>
        </cdr:cNvSpPr>
      </cdr:nvSpPr>
      <cdr:spPr>
        <a:xfrm flipV="1">
          <a:off x="4914900" y="4438650"/>
          <a:ext cx="1524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0.61</cdr:x>
      <cdr:y>0.598</cdr:y>
    </cdr:from>
    <cdr:to>
      <cdr:x>0.71325</cdr:x>
      <cdr:y>0.6325</cdr:y>
    </cdr:to>
    <cdr:sp>
      <cdr:nvSpPr>
        <cdr:cNvPr id="9" name="TextBox 11"/>
        <cdr:cNvSpPr txBox="1">
          <a:spLocks noChangeArrowheads="1"/>
        </cdr:cNvSpPr>
      </cdr:nvSpPr>
      <cdr:spPr>
        <a:xfrm>
          <a:off x="5276850" y="3533775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Gulf War Ends</a:t>
          </a:r>
        </a:p>
      </cdr:txBody>
    </cdr:sp>
  </cdr:relSizeAnchor>
  <cdr:relSizeAnchor xmlns:cdr="http://schemas.openxmlformats.org/drawingml/2006/chartDrawing">
    <cdr:from>
      <cdr:x>0.61</cdr:x>
      <cdr:y>0.624</cdr:y>
    </cdr:from>
    <cdr:to>
      <cdr:x>0.6355</cdr:x>
      <cdr:y>0.68375</cdr:y>
    </cdr:to>
    <cdr:sp>
      <cdr:nvSpPr>
        <cdr:cNvPr id="10" name="Line 12"/>
        <cdr:cNvSpPr>
          <a:spLocks/>
        </cdr:cNvSpPr>
      </cdr:nvSpPr>
      <cdr:spPr>
        <a:xfrm flipH="1">
          <a:off x="5276850" y="3686175"/>
          <a:ext cx="219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0.621</cdr:x>
      <cdr:y>0.82025</cdr:y>
    </cdr:from>
    <cdr:to>
      <cdr:x>0.79275</cdr:x>
      <cdr:y>0.903</cdr:y>
    </cdr:to>
    <cdr:sp>
      <cdr:nvSpPr>
        <cdr:cNvPr id="11" name="TextBox 14"/>
        <cdr:cNvSpPr txBox="1">
          <a:spLocks noChangeArrowheads="1"/>
        </cdr:cNvSpPr>
      </cdr:nvSpPr>
      <cdr:spPr>
        <a:xfrm>
          <a:off x="5372100" y="4848225"/>
          <a:ext cx="1485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Asian economic crisis; oil oversupply; prices fall sharply</a:t>
          </a:r>
        </a:p>
      </cdr:txBody>
    </cdr:sp>
  </cdr:relSizeAnchor>
  <cdr:relSizeAnchor xmlns:cdr="http://schemas.openxmlformats.org/drawingml/2006/chartDrawing">
    <cdr:from>
      <cdr:x>0.7065</cdr:x>
      <cdr:y>0.729</cdr:y>
    </cdr:from>
    <cdr:to>
      <cdr:x>0.74575</cdr:x>
      <cdr:y>0.79875</cdr:y>
    </cdr:to>
    <cdr:sp>
      <cdr:nvSpPr>
        <cdr:cNvPr id="12" name="Line 15"/>
        <cdr:cNvSpPr>
          <a:spLocks/>
        </cdr:cNvSpPr>
      </cdr:nvSpPr>
      <cdr:spPr>
        <a:xfrm flipV="1">
          <a:off x="6115050" y="4305300"/>
          <a:ext cx="342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0.72175</cdr:x>
      <cdr:y>0.49775</cdr:y>
    </cdr:from>
    <cdr:to>
      <cdr:x>0.85775</cdr:x>
      <cdr:y>0.58275</cdr:y>
    </cdr:to>
    <cdr:sp>
      <cdr:nvSpPr>
        <cdr:cNvPr id="13" name="TextBox 16"/>
        <cdr:cNvSpPr txBox="1">
          <a:spLocks noChangeArrowheads="1"/>
        </cdr:cNvSpPr>
      </cdr:nvSpPr>
      <cdr:spPr>
        <a:xfrm>
          <a:off x="6248400" y="2943225"/>
          <a:ext cx="11811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Prices rise sharply on OPEC cutbacks, increased demand</a:t>
          </a:r>
        </a:p>
      </cdr:txBody>
    </cdr:sp>
  </cdr:relSizeAnchor>
  <cdr:relSizeAnchor xmlns:cdr="http://schemas.openxmlformats.org/drawingml/2006/chartDrawing">
    <cdr:from>
      <cdr:x>0.79275</cdr:x>
      <cdr:y>0.59275</cdr:y>
    </cdr:from>
    <cdr:to>
      <cdr:x>0.8175</cdr:x>
      <cdr:y>0.63025</cdr:y>
    </cdr:to>
    <cdr:sp>
      <cdr:nvSpPr>
        <cdr:cNvPr id="14" name="Line 17"/>
        <cdr:cNvSpPr>
          <a:spLocks/>
        </cdr:cNvSpPr>
      </cdr:nvSpPr>
      <cdr:spPr>
        <a:xfrm>
          <a:off x="6858000" y="3505200"/>
          <a:ext cx="209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0.8065</cdr:x>
      <cdr:y>0.808</cdr:y>
    </cdr:from>
    <cdr:to>
      <cdr:x>0.95725</cdr:x>
      <cdr:y>0.89075</cdr:y>
    </cdr:to>
    <cdr:sp>
      <cdr:nvSpPr>
        <cdr:cNvPr id="15" name="TextBox 18"/>
        <cdr:cNvSpPr txBox="1">
          <a:spLocks noChangeArrowheads="1"/>
        </cdr:cNvSpPr>
      </cdr:nvSpPr>
      <cdr:spPr>
        <a:xfrm>
          <a:off x="6981825" y="4772025"/>
          <a:ext cx="13049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Prices fall sharply on 9/11 attacks; economic weakness</a:t>
          </a:r>
        </a:p>
      </cdr:txBody>
    </cdr:sp>
  </cdr:relSizeAnchor>
  <cdr:relSizeAnchor xmlns:cdr="http://schemas.openxmlformats.org/drawingml/2006/chartDrawing">
    <cdr:from>
      <cdr:x>0.8475</cdr:x>
      <cdr:y>0.75275</cdr:y>
    </cdr:from>
    <cdr:to>
      <cdr:x>0.862</cdr:x>
      <cdr:y>0.80875</cdr:y>
    </cdr:to>
    <cdr:sp>
      <cdr:nvSpPr>
        <cdr:cNvPr id="16" name="Line 19"/>
        <cdr:cNvSpPr>
          <a:spLocks/>
        </cdr:cNvSpPr>
      </cdr:nvSpPr>
      <cdr:spPr>
        <a:xfrm flipV="1">
          <a:off x="7334250" y="4448175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0.346</cdr:y>
    </cdr:from>
    <cdr:to>
      <cdr:x>0.94225</cdr:x>
      <cdr:y>0.461</cdr:y>
    </cdr:to>
    <cdr:sp>
      <cdr:nvSpPr>
        <cdr:cNvPr id="17" name="TextBox 21"/>
        <cdr:cNvSpPr txBox="1">
          <a:spLocks noChangeArrowheads="1"/>
        </cdr:cNvSpPr>
      </cdr:nvSpPr>
      <cdr:spPr>
        <a:xfrm>
          <a:off x="6238875" y="2038350"/>
          <a:ext cx="19145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/>
            <a:t>Prices spike on Iraq war, rapid demand increases, constrained OPEC  capacity, low inventories, etc.</a:t>
          </a:r>
        </a:p>
      </cdr:txBody>
    </cdr:sp>
  </cdr:relSizeAnchor>
  <cdr:relSizeAnchor xmlns:cdr="http://schemas.openxmlformats.org/drawingml/2006/chartDrawing">
    <cdr:from>
      <cdr:x>0.85675</cdr:x>
      <cdr:y>0.44025</cdr:y>
    </cdr:from>
    <cdr:to>
      <cdr:x>0.915</cdr:x>
      <cdr:y>0.53975</cdr:y>
    </cdr:to>
    <cdr:sp>
      <cdr:nvSpPr>
        <cdr:cNvPr id="18" name="Line 22"/>
        <cdr:cNvSpPr>
          <a:spLocks/>
        </cdr:cNvSpPr>
      </cdr:nvSpPr>
      <cdr:spPr>
        <a:xfrm>
          <a:off x="7410450" y="2600325"/>
          <a:ext cx="5048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0.6845</cdr:y>
    </cdr:from>
    <cdr:to>
      <cdr:x>0.193</cdr:x>
      <cdr:y>0.71225</cdr:y>
    </cdr:to>
    <cdr:sp>
      <cdr:nvSpPr>
        <cdr:cNvPr id="19" name="TextBox 23"/>
        <cdr:cNvSpPr txBox="1">
          <a:spLocks noChangeArrowheads="1"/>
        </cdr:cNvSpPr>
      </cdr:nvSpPr>
      <cdr:spPr>
        <a:xfrm>
          <a:off x="838200" y="4048125"/>
          <a:ext cx="828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solidFill>
                <a:srgbClr val="0000FF"/>
              </a:solidFill>
            </a:rPr>
            <a:t>Saudi Light</a:t>
          </a:r>
        </a:p>
      </cdr:txBody>
    </cdr:sp>
  </cdr:relSizeAnchor>
  <cdr:relSizeAnchor xmlns:cdr="http://schemas.openxmlformats.org/drawingml/2006/chartDrawing">
    <cdr:from>
      <cdr:x>0.3605</cdr:x>
      <cdr:y>0.52675</cdr:y>
    </cdr:from>
    <cdr:to>
      <cdr:x>0.49125</cdr:x>
      <cdr:y>0.55425</cdr:y>
    </cdr:to>
    <cdr:sp>
      <cdr:nvSpPr>
        <cdr:cNvPr id="20" name="TextBox 24"/>
        <cdr:cNvSpPr txBox="1">
          <a:spLocks noChangeArrowheads="1"/>
        </cdr:cNvSpPr>
      </cdr:nvSpPr>
      <cdr:spPr>
        <a:xfrm>
          <a:off x="3114675" y="3114675"/>
          <a:ext cx="1133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solidFill>
                <a:srgbClr val="FF0000"/>
              </a:solidFill>
            </a:rPr>
            <a:t>Imported RAC</a:t>
          </a:r>
        </a:p>
      </cdr:txBody>
    </cdr:sp>
  </cdr:relSizeAnchor>
  <cdr:relSizeAnchor xmlns:cdr="http://schemas.openxmlformats.org/drawingml/2006/chartDrawing">
    <cdr:from>
      <cdr:x>0.2895</cdr:x>
      <cdr:y>0.631</cdr:y>
    </cdr:from>
    <cdr:to>
      <cdr:x>0.30075</cdr:x>
      <cdr:y>0.70825</cdr:y>
    </cdr:to>
    <cdr:sp>
      <cdr:nvSpPr>
        <cdr:cNvPr id="21" name="Line 25"/>
        <cdr:cNvSpPr>
          <a:spLocks/>
        </cdr:cNvSpPr>
      </cdr:nvSpPr>
      <cdr:spPr>
        <a:xfrm flipV="1">
          <a:off x="2505075" y="372427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0.90125</cdr:x>
      <cdr:y>0.9735</cdr:y>
    </cdr:from>
    <cdr:to>
      <cdr:x>0.9995</cdr:x>
      <cdr:y>1</cdr:y>
    </cdr:to>
    <cdr:sp>
      <cdr:nvSpPr>
        <cdr:cNvPr id="22" name="TextBox 26"/>
        <cdr:cNvSpPr txBox="1">
          <a:spLocks noChangeArrowheads="1"/>
        </cdr:cNvSpPr>
      </cdr:nvSpPr>
      <cdr:spPr>
        <a:xfrm>
          <a:off x="7800975" y="5753100"/>
          <a:ext cx="847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/>
            <a:t>Source: EIA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0.1935</cdr:x>
      <cdr:y>0.05225</cdr:y>
    </cdr:to>
    <cdr:pic>
      <cdr:nvPicPr>
        <cdr:cNvPr id="23" name="Picture 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676400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dn/nipaweb/TableView.asp?SelectedTable=13&amp;FirstYear=2002&amp;LastYear=2004&amp;Freq=Qt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49"/>
  <sheetViews>
    <sheetView tabSelected="1" workbookViewId="0" topLeftCell="A1">
      <pane xSplit="1" ySplit="2" topLeftCell="E4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467" sqref="L467"/>
    </sheetView>
  </sheetViews>
  <sheetFormatPr defaultColWidth="9.625" defaultRowHeight="12.75"/>
  <cols>
    <col min="1" max="1" width="6.25390625" style="1" bestFit="1" customWidth="1"/>
    <col min="2" max="2" width="3.125" style="1" bestFit="1" customWidth="1"/>
    <col min="3" max="3" width="4.375" style="1" bestFit="1" customWidth="1"/>
    <col min="4" max="4" width="7.50390625" style="1" bestFit="1" customWidth="1"/>
    <col min="5" max="5" width="11.375" style="1" customWidth="1"/>
    <col min="6" max="6" width="19.75390625" style="2" customWidth="1"/>
    <col min="7" max="7" width="14.125" style="1" customWidth="1"/>
    <col min="8" max="8" width="20.50390625" style="1" customWidth="1"/>
    <col min="9" max="9" width="14.875" style="1" customWidth="1"/>
    <col min="10" max="10" width="20.75390625" style="1" customWidth="1"/>
    <col min="11" max="11" width="13.25390625" style="3" customWidth="1"/>
    <col min="12" max="12" width="12.00390625" style="3" customWidth="1"/>
    <col min="13" max="16384" width="9.625" style="1" customWidth="1"/>
  </cols>
  <sheetData>
    <row r="1" spans="5:10" ht="13.5" customHeight="1">
      <c r="E1" s="45" t="s">
        <v>98</v>
      </c>
      <c r="F1" s="45"/>
      <c r="G1" s="45" t="s">
        <v>102</v>
      </c>
      <c r="H1" s="45"/>
      <c r="I1" s="45" t="s">
        <v>88</v>
      </c>
      <c r="J1" s="45"/>
    </row>
    <row r="2" spans="1:15" ht="24" customHeight="1">
      <c r="A2" s="1" t="s">
        <v>14</v>
      </c>
      <c r="B2" s="1" t="s">
        <v>82</v>
      </c>
      <c r="C2" s="1" t="s">
        <v>81</v>
      </c>
      <c r="D2" s="1" t="s">
        <v>83</v>
      </c>
      <c r="E2" s="14" t="s">
        <v>12</v>
      </c>
      <c r="F2" s="26" t="s">
        <v>13</v>
      </c>
      <c r="G2" s="14" t="s">
        <v>12</v>
      </c>
      <c r="H2" s="24" t="s">
        <v>13</v>
      </c>
      <c r="I2" s="14" t="s">
        <v>12</v>
      </c>
      <c r="J2" s="25" t="s">
        <v>13</v>
      </c>
      <c r="K2" s="27" t="s">
        <v>101</v>
      </c>
      <c r="L2" s="27" t="s">
        <v>89</v>
      </c>
      <c r="M2" s="28" t="s">
        <v>103</v>
      </c>
      <c r="N2" s="1" t="s">
        <v>104</v>
      </c>
      <c r="O2" s="29"/>
    </row>
    <row r="3" spans="1:15" ht="12.75">
      <c r="A3" s="5">
        <v>25569</v>
      </c>
      <c r="B3" s="1" t="s">
        <v>15</v>
      </c>
      <c r="C3" s="1" t="str">
        <f>TEXT(A3,"yyyy")</f>
        <v>1970</v>
      </c>
      <c r="D3" s="1" t="str">
        <f>C3&amp;" "&amp;B3</f>
        <v>1970 I</v>
      </c>
      <c r="E3" s="6">
        <v>1.8</v>
      </c>
      <c r="G3" s="7">
        <f aca="true" t="shared" si="0" ref="G3:G34">$E3/$K3</f>
        <v>7.2582125960969845</v>
      </c>
      <c r="I3" s="7">
        <f>$E3/M3</f>
        <v>9.661904761904763</v>
      </c>
      <c r="K3" s="13">
        <f>IF(ISERROR(VLOOKUP(D3,GDP_defl!$C$6:$E$243,3,FALSE)/100),"",VLOOKUP(D3,GDP_defl!$C$6:$E$243,3,FALSE)/100)</f>
        <v>0.2479949403752555</v>
      </c>
      <c r="L3" s="15">
        <v>37.8</v>
      </c>
      <c r="M3" s="1">
        <f>(L3/$L$440)</f>
        <v>0.1862986692952193</v>
      </c>
      <c r="O3" s="29" t="s">
        <v>93</v>
      </c>
    </row>
    <row r="4" spans="1:13" ht="12.75">
      <c r="A4" s="5">
        <v>25600</v>
      </c>
      <c r="B4" s="1" t="s">
        <v>15</v>
      </c>
      <c r="C4" s="1" t="str">
        <f aca="true" t="shared" si="1" ref="C4:C67">TEXT(A4,"yyyy")</f>
        <v>1970</v>
      </c>
      <c r="D4" s="1" t="str">
        <f aca="true" t="shared" si="2" ref="D4:D67">C4&amp;" "&amp;B4</f>
        <v>1970 I</v>
      </c>
      <c r="E4" s="6">
        <v>1.8</v>
      </c>
      <c r="G4" s="7">
        <f t="shared" si="0"/>
        <v>7.2582125960969845</v>
      </c>
      <c r="I4" s="7">
        <f aca="true" t="shared" si="3" ref="I4:I35">$E4/$M4</f>
        <v>9.611052631578948</v>
      </c>
      <c r="K4" s="13">
        <f>IF(ISERROR(VLOOKUP(D4,GDP_defl!$C$6:$E$243,3,FALSE)/100),"",VLOOKUP(D4,GDP_defl!$C$6:$E$243,3,FALSE)/100)</f>
        <v>0.2479949403752555</v>
      </c>
      <c r="L4" s="16">
        <v>38</v>
      </c>
      <c r="M4" s="1">
        <f aca="true" t="shared" si="4" ref="M4:M67">(L4/$L$440)</f>
        <v>0.18728437654016755</v>
      </c>
    </row>
    <row r="5" spans="1:13" ht="12.75">
      <c r="A5" s="5">
        <v>25628</v>
      </c>
      <c r="B5" s="1" t="s">
        <v>15</v>
      </c>
      <c r="C5" s="1" t="str">
        <f t="shared" si="1"/>
        <v>1970</v>
      </c>
      <c r="D5" s="1" t="str">
        <f t="shared" si="2"/>
        <v>1970 I</v>
      </c>
      <c r="E5" s="6">
        <v>1.8</v>
      </c>
      <c r="G5" s="7">
        <f t="shared" si="0"/>
        <v>7.2582125960969845</v>
      </c>
      <c r="I5" s="7">
        <f t="shared" si="3"/>
        <v>9.560732984293193</v>
      </c>
      <c r="K5" s="13">
        <f>IF(ISERROR(VLOOKUP(D5,GDP_defl!$C$6:$E$243,3,FALSE)/100),"",VLOOKUP(D5,GDP_defl!$C$6:$E$243,3,FALSE)/100)</f>
        <v>0.2479949403752555</v>
      </c>
      <c r="L5" s="15">
        <v>38.2</v>
      </c>
      <c r="M5" s="1">
        <f t="shared" si="4"/>
        <v>0.18827008378511584</v>
      </c>
    </row>
    <row r="6" spans="1:13" ht="12.75">
      <c r="A6" s="5">
        <v>25659</v>
      </c>
      <c r="B6" s="1" t="s">
        <v>16</v>
      </c>
      <c r="C6" s="1" t="str">
        <f t="shared" si="1"/>
        <v>1970</v>
      </c>
      <c r="D6" s="1" t="str">
        <f t="shared" si="2"/>
        <v>1970 II</v>
      </c>
      <c r="E6" s="6">
        <v>1.8</v>
      </c>
      <c r="G6" s="7">
        <f t="shared" si="0"/>
        <v>7.159771036896603</v>
      </c>
      <c r="I6" s="7">
        <f t="shared" si="3"/>
        <v>9.486233766233767</v>
      </c>
      <c r="K6" s="13">
        <f>IF(ISERROR(VLOOKUP(D6,GDP_defl!$C$6:$E$243,3,FALSE)/100),"",VLOOKUP(D6,GDP_defl!$C$6:$E$243,3,FALSE)/100)</f>
        <v>0.2514046874856781</v>
      </c>
      <c r="L6" s="16">
        <v>38.5</v>
      </c>
      <c r="M6" s="1">
        <f t="shared" si="4"/>
        <v>0.18974864465253818</v>
      </c>
    </row>
    <row r="7" spans="1:13" ht="12.75">
      <c r="A7" s="5">
        <v>25689</v>
      </c>
      <c r="B7" s="1" t="s">
        <v>16</v>
      </c>
      <c r="C7" s="1" t="str">
        <f t="shared" si="1"/>
        <v>1970</v>
      </c>
      <c r="D7" s="1" t="str">
        <f t="shared" si="2"/>
        <v>1970 II</v>
      </c>
      <c r="E7" s="6">
        <v>1.8</v>
      </c>
      <c r="G7" s="7">
        <f t="shared" si="0"/>
        <v>7.159771036896603</v>
      </c>
      <c r="I7" s="7">
        <f t="shared" si="3"/>
        <v>9.461658031088083</v>
      </c>
      <c r="K7" s="13">
        <f>IF(ISERROR(VLOOKUP(D7,GDP_defl!$C$6:$E$243,3,FALSE)/100),"",VLOOKUP(D7,GDP_defl!$C$6:$E$243,3,FALSE)/100)</f>
        <v>0.2514046874856781</v>
      </c>
      <c r="L7" s="15">
        <v>38.6</v>
      </c>
      <c r="M7" s="1">
        <f t="shared" si="4"/>
        <v>0.19024149827501233</v>
      </c>
    </row>
    <row r="8" spans="1:13" ht="12.75">
      <c r="A8" s="5">
        <v>25720</v>
      </c>
      <c r="B8" s="1" t="s">
        <v>16</v>
      </c>
      <c r="C8" s="1" t="str">
        <f t="shared" si="1"/>
        <v>1970</v>
      </c>
      <c r="D8" s="1" t="str">
        <f t="shared" si="2"/>
        <v>1970 II</v>
      </c>
      <c r="E8" s="6">
        <v>1.8</v>
      </c>
      <c r="G8" s="7">
        <f t="shared" si="0"/>
        <v>7.159771036896603</v>
      </c>
      <c r="I8" s="7">
        <f t="shared" si="3"/>
        <v>9.412886597938146</v>
      </c>
      <c r="K8" s="13">
        <f>IF(ISERROR(VLOOKUP(D8,GDP_defl!$C$6:$E$243,3,FALSE)/100),"",VLOOKUP(D8,GDP_defl!$C$6:$E$243,3,FALSE)/100)</f>
        <v>0.2514046874856781</v>
      </c>
      <c r="L8" s="16">
        <v>38.8</v>
      </c>
      <c r="M8" s="1">
        <f t="shared" si="4"/>
        <v>0.19122720551996056</v>
      </c>
    </row>
    <row r="9" spans="1:13" ht="12.75">
      <c r="A9" s="5">
        <v>25750</v>
      </c>
      <c r="B9" s="1" t="s">
        <v>17</v>
      </c>
      <c r="C9" s="1" t="str">
        <f t="shared" si="1"/>
        <v>1970</v>
      </c>
      <c r="D9" s="1" t="str">
        <f t="shared" si="2"/>
        <v>1970 III</v>
      </c>
      <c r="E9" s="6">
        <v>1.8</v>
      </c>
      <c r="G9" s="7">
        <f t="shared" si="0"/>
        <v>7.10305638948168</v>
      </c>
      <c r="H9" s="6"/>
      <c r="I9" s="7">
        <f t="shared" si="3"/>
        <v>9.364615384615385</v>
      </c>
      <c r="J9" s="6"/>
      <c r="K9" s="13">
        <f>IF(ISERROR(VLOOKUP(D9,GDP_defl!$C$6:$E$243,3,FALSE)/100),"",VLOOKUP(D9,GDP_defl!$C$6:$E$243,3,FALSE)/100)</f>
        <v>0.2534120386071366</v>
      </c>
      <c r="L9" s="15">
        <v>39</v>
      </c>
      <c r="M9" s="1">
        <f t="shared" si="4"/>
        <v>0.19221291276490882</v>
      </c>
    </row>
    <row r="10" spans="1:13" ht="12.75">
      <c r="A10" s="5">
        <v>25781</v>
      </c>
      <c r="B10" s="1" t="s">
        <v>17</v>
      </c>
      <c r="C10" s="1" t="str">
        <f t="shared" si="1"/>
        <v>1970</v>
      </c>
      <c r="D10" s="1" t="str">
        <f t="shared" si="2"/>
        <v>1970 III</v>
      </c>
      <c r="E10" s="6">
        <v>1.8</v>
      </c>
      <c r="G10" s="7">
        <f t="shared" si="0"/>
        <v>7.10305638948168</v>
      </c>
      <c r="I10" s="7">
        <f t="shared" si="3"/>
        <v>9.364615384615385</v>
      </c>
      <c r="K10" s="13">
        <f>IF(ISERROR(VLOOKUP(D10,GDP_defl!$C$6:$E$243,3,FALSE)/100),"",VLOOKUP(D10,GDP_defl!$C$6:$E$243,3,FALSE)/100)</f>
        <v>0.2534120386071366</v>
      </c>
      <c r="L10" s="16">
        <v>39</v>
      </c>
      <c r="M10" s="1">
        <f t="shared" si="4"/>
        <v>0.19221291276490882</v>
      </c>
    </row>
    <row r="11" spans="1:13" ht="12.75">
      <c r="A11" s="5">
        <v>25812</v>
      </c>
      <c r="B11" s="1" t="s">
        <v>17</v>
      </c>
      <c r="C11" s="1" t="str">
        <f t="shared" si="1"/>
        <v>1970</v>
      </c>
      <c r="D11" s="1" t="str">
        <f t="shared" si="2"/>
        <v>1970 III</v>
      </c>
      <c r="E11" s="6">
        <v>1.8</v>
      </c>
      <c r="G11" s="7">
        <f t="shared" si="0"/>
        <v>7.10305638948168</v>
      </c>
      <c r="I11" s="7">
        <f t="shared" si="3"/>
        <v>9.316836734693878</v>
      </c>
      <c r="K11" s="13">
        <f>IF(ISERROR(VLOOKUP(D11,GDP_defl!$C$6:$E$243,3,FALSE)/100),"",VLOOKUP(D11,GDP_defl!$C$6:$E$243,3,FALSE)/100)</f>
        <v>0.2534120386071366</v>
      </c>
      <c r="L11" s="15">
        <v>39.2</v>
      </c>
      <c r="M11" s="1">
        <f t="shared" si="4"/>
        <v>0.19319862000985707</v>
      </c>
    </row>
    <row r="12" spans="1:13" ht="12.75">
      <c r="A12" s="5">
        <v>25842</v>
      </c>
      <c r="B12" s="1" t="s">
        <v>18</v>
      </c>
      <c r="C12" s="1" t="str">
        <f t="shared" si="1"/>
        <v>1970</v>
      </c>
      <c r="D12" s="1" t="str">
        <f t="shared" si="2"/>
        <v>1970 IV</v>
      </c>
      <c r="E12" s="6">
        <v>1.8</v>
      </c>
      <c r="G12" s="7">
        <f t="shared" si="0"/>
        <v>7.012505356377661</v>
      </c>
      <c r="I12" s="7">
        <f t="shared" si="3"/>
        <v>9.269543147208124</v>
      </c>
      <c r="K12" s="13">
        <f>IF(ISERROR(VLOOKUP(D12,GDP_defl!$C$6:$E$243,3,FALSE)/100),"",VLOOKUP(D12,GDP_defl!$C$6:$E$243,3,FALSE)/100)</f>
        <v>0.25668429591471964</v>
      </c>
      <c r="L12" s="16">
        <v>39.4</v>
      </c>
      <c r="M12" s="1">
        <f t="shared" si="4"/>
        <v>0.1941843272548053</v>
      </c>
    </row>
    <row r="13" spans="1:13" ht="12.75">
      <c r="A13" s="5">
        <v>25873</v>
      </c>
      <c r="B13" s="1" t="s">
        <v>18</v>
      </c>
      <c r="C13" s="1" t="str">
        <f t="shared" si="1"/>
        <v>1970</v>
      </c>
      <c r="D13" s="1" t="str">
        <f t="shared" si="2"/>
        <v>1970 IV</v>
      </c>
      <c r="E13" s="6">
        <v>1.8</v>
      </c>
      <c r="G13" s="7">
        <f t="shared" si="0"/>
        <v>7.012505356377661</v>
      </c>
      <c r="I13" s="7">
        <f t="shared" si="3"/>
        <v>9.222727272727273</v>
      </c>
      <c r="K13" s="13">
        <f>IF(ISERROR(VLOOKUP(D13,GDP_defl!$C$6:$E$243,3,FALSE)/100),"",VLOOKUP(D13,GDP_defl!$C$6:$E$243,3,FALSE)/100)</f>
        <v>0.25668429591471964</v>
      </c>
      <c r="L13" s="15">
        <v>39.6</v>
      </c>
      <c r="M13" s="1">
        <f t="shared" si="4"/>
        <v>0.19517003449975356</v>
      </c>
    </row>
    <row r="14" spans="1:13" ht="12.75">
      <c r="A14" s="5">
        <v>25903</v>
      </c>
      <c r="B14" s="1" t="s">
        <v>18</v>
      </c>
      <c r="C14" s="1" t="str">
        <f t="shared" si="1"/>
        <v>1970</v>
      </c>
      <c r="D14" s="1" t="str">
        <f t="shared" si="2"/>
        <v>1970 IV</v>
      </c>
      <c r="E14" s="6">
        <v>1.8</v>
      </c>
      <c r="G14" s="7">
        <f t="shared" si="0"/>
        <v>7.012505356377661</v>
      </c>
      <c r="I14" s="7">
        <f t="shared" si="3"/>
        <v>9.17638190954774</v>
      </c>
      <c r="K14" s="13">
        <f>IF(ISERROR(VLOOKUP(D14,GDP_defl!$C$6:$E$243,3,FALSE)/100),"",VLOOKUP(D14,GDP_defl!$C$6:$E$243,3,FALSE)/100)</f>
        <v>0.25668429591471964</v>
      </c>
      <c r="L14" s="16">
        <v>39.8</v>
      </c>
      <c r="M14" s="1">
        <f t="shared" si="4"/>
        <v>0.1961557417447018</v>
      </c>
    </row>
    <row r="15" spans="1:14" ht="12.75">
      <c r="A15" s="5">
        <v>25934</v>
      </c>
      <c r="B15" s="1" t="s">
        <v>15</v>
      </c>
      <c r="C15" s="1" t="str">
        <f t="shared" si="1"/>
        <v>1971</v>
      </c>
      <c r="D15" s="1" t="str">
        <f t="shared" si="2"/>
        <v>1971 I</v>
      </c>
      <c r="E15" s="6">
        <v>1.8</v>
      </c>
      <c r="G15" s="7">
        <f t="shared" si="0"/>
        <v>6.908643799472297</v>
      </c>
      <c r="I15" s="7">
        <f t="shared" si="3"/>
        <v>9.17638190954774</v>
      </c>
      <c r="K15" s="13">
        <f>IF(ISERROR(VLOOKUP(D15,GDP_defl!$C$6:$E$243,3,FALSE)/100),"",VLOOKUP(D15,GDP_defl!$C$6:$E$243,3,FALSE)/100)</f>
        <v>0.26054317638108504</v>
      </c>
      <c r="L15" s="16">
        <v>39.8</v>
      </c>
      <c r="M15" s="1">
        <f t="shared" si="4"/>
        <v>0.1961557417447018</v>
      </c>
      <c r="N15" s="37">
        <f>(L15-L3)/L3</f>
        <v>0.052910052910052914</v>
      </c>
    </row>
    <row r="16" spans="1:14" ht="12.75">
      <c r="A16" s="5">
        <v>25965</v>
      </c>
      <c r="B16" s="1" t="s">
        <v>15</v>
      </c>
      <c r="C16" s="1" t="str">
        <f t="shared" si="1"/>
        <v>1971</v>
      </c>
      <c r="D16" s="1" t="str">
        <f t="shared" si="2"/>
        <v>1971 I</v>
      </c>
      <c r="E16" s="6">
        <f>(1.8+2.18)/2</f>
        <v>1.9900000000000002</v>
      </c>
      <c r="G16" s="7">
        <f t="shared" si="0"/>
        <v>7.637889533861039</v>
      </c>
      <c r="I16" s="7">
        <f t="shared" si="3"/>
        <v>10.119573934837094</v>
      </c>
      <c r="K16" s="13">
        <f>IF(ISERROR(VLOOKUP(D16,GDP_defl!$C$6:$E$243,3,FALSE)/100),"",VLOOKUP(D16,GDP_defl!$C$6:$E$243,3,FALSE)/100)</f>
        <v>0.26054317638108504</v>
      </c>
      <c r="L16" s="15">
        <v>39.9</v>
      </c>
      <c r="M16" s="1">
        <f t="shared" si="4"/>
        <v>0.19664859536717594</v>
      </c>
      <c r="N16" s="37">
        <f aca="true" t="shared" si="5" ref="N16:N79">(L16-L4)/L4</f>
        <v>0.04999999999999996</v>
      </c>
    </row>
    <row r="17" spans="1:14" ht="12.75">
      <c r="A17" s="5">
        <v>25993</v>
      </c>
      <c r="B17" s="1" t="s">
        <v>15</v>
      </c>
      <c r="C17" s="1" t="str">
        <f t="shared" si="1"/>
        <v>1971</v>
      </c>
      <c r="D17" s="1" t="str">
        <f t="shared" si="2"/>
        <v>1971 I</v>
      </c>
      <c r="E17" s="6">
        <v>2.18</v>
      </c>
      <c r="G17" s="7">
        <f t="shared" si="0"/>
        <v>8.36713526824978</v>
      </c>
      <c r="I17" s="7">
        <f t="shared" si="3"/>
        <v>11.05805</v>
      </c>
      <c r="K17" s="13">
        <f>IF(ISERROR(VLOOKUP(D17,GDP_defl!$C$6:$E$243,3,FALSE)/100),"",VLOOKUP(D17,GDP_defl!$C$6:$E$243,3,FALSE)/100)</f>
        <v>0.26054317638108504</v>
      </c>
      <c r="L17" s="16">
        <v>40</v>
      </c>
      <c r="M17" s="1">
        <f t="shared" si="4"/>
        <v>0.19714144898965008</v>
      </c>
      <c r="N17" s="37">
        <f t="shared" si="5"/>
        <v>0.047120418848167464</v>
      </c>
    </row>
    <row r="18" spans="1:14" ht="12.75">
      <c r="A18" s="5">
        <v>26024</v>
      </c>
      <c r="B18" s="1" t="s">
        <v>16</v>
      </c>
      <c r="C18" s="1" t="str">
        <f t="shared" si="1"/>
        <v>1971</v>
      </c>
      <c r="D18" s="1" t="str">
        <f t="shared" si="2"/>
        <v>1971 II</v>
      </c>
      <c r="E18" s="6">
        <v>2.18</v>
      </c>
      <c r="G18" s="7">
        <f t="shared" si="0"/>
        <v>8.25876171956386</v>
      </c>
      <c r="I18" s="7">
        <f t="shared" si="3"/>
        <v>11.030473815461347</v>
      </c>
      <c r="K18" s="13">
        <f>IF(ISERROR(VLOOKUP(D18,GDP_defl!$C$6:$E$243,3,FALSE)/100),"",VLOOKUP(D18,GDP_defl!$C$6:$E$243,3,FALSE)/100)</f>
        <v>0.26396208947836364</v>
      </c>
      <c r="L18" s="15">
        <v>40.1</v>
      </c>
      <c r="M18" s="1">
        <f t="shared" si="4"/>
        <v>0.1976343026121242</v>
      </c>
      <c r="N18" s="37">
        <f t="shared" si="5"/>
        <v>0.04155844155844159</v>
      </c>
    </row>
    <row r="19" spans="1:14" ht="12.75">
      <c r="A19" s="5">
        <v>26054</v>
      </c>
      <c r="B19" s="1" t="s">
        <v>16</v>
      </c>
      <c r="C19" s="1" t="str">
        <f t="shared" si="1"/>
        <v>1971</v>
      </c>
      <c r="D19" s="1" t="str">
        <f t="shared" si="2"/>
        <v>1971 II</v>
      </c>
      <c r="E19" s="6">
        <v>2.18</v>
      </c>
      <c r="G19" s="7">
        <f t="shared" si="0"/>
        <v>8.25876171956386</v>
      </c>
      <c r="I19" s="7">
        <f t="shared" si="3"/>
        <v>10.97573200992556</v>
      </c>
      <c r="K19" s="13">
        <f>IF(ISERROR(VLOOKUP(D19,GDP_defl!$C$6:$E$243,3,FALSE)/100),"",VLOOKUP(D19,GDP_defl!$C$6:$E$243,3,FALSE)/100)</f>
        <v>0.26396208947836364</v>
      </c>
      <c r="L19" s="16">
        <v>40.3</v>
      </c>
      <c r="M19" s="1">
        <f t="shared" si="4"/>
        <v>0.19862000985707243</v>
      </c>
      <c r="N19" s="37">
        <f t="shared" si="5"/>
        <v>0.04404145077720196</v>
      </c>
    </row>
    <row r="20" spans="1:14" ht="12.75">
      <c r="A20" s="5">
        <v>26085</v>
      </c>
      <c r="B20" s="1" t="s">
        <v>16</v>
      </c>
      <c r="C20" s="1" t="str">
        <f t="shared" si="1"/>
        <v>1971</v>
      </c>
      <c r="D20" s="1" t="str">
        <f t="shared" si="2"/>
        <v>1971 II</v>
      </c>
      <c r="E20" s="6">
        <v>2.18</v>
      </c>
      <c r="G20" s="7">
        <f t="shared" si="0"/>
        <v>8.25876171956386</v>
      </c>
      <c r="I20" s="7">
        <f t="shared" si="3"/>
        <v>10.894630541871921</v>
      </c>
      <c r="K20" s="13">
        <f>IF(ISERROR(VLOOKUP(D20,GDP_defl!$C$6:$E$243,3,FALSE)/100),"",VLOOKUP(D20,GDP_defl!$C$6:$E$243,3,FALSE)/100)</f>
        <v>0.26396208947836364</v>
      </c>
      <c r="L20" s="15">
        <v>40.6</v>
      </c>
      <c r="M20" s="1">
        <f t="shared" si="4"/>
        <v>0.20009857072449483</v>
      </c>
      <c r="N20" s="37">
        <f t="shared" si="5"/>
        <v>0.0463917525773197</v>
      </c>
    </row>
    <row r="21" spans="1:14" ht="12.75">
      <c r="A21" s="5">
        <v>26115</v>
      </c>
      <c r="B21" s="1" t="s">
        <v>17</v>
      </c>
      <c r="C21" s="1" t="str">
        <f t="shared" si="1"/>
        <v>1971</v>
      </c>
      <c r="D21" s="1" t="str">
        <f t="shared" si="2"/>
        <v>1971 III</v>
      </c>
      <c r="E21" s="6">
        <v>2.18</v>
      </c>
      <c r="G21" s="7">
        <f t="shared" si="0"/>
        <v>8.176142871875967</v>
      </c>
      <c r="H21" s="6"/>
      <c r="I21" s="7">
        <f t="shared" si="3"/>
        <v>10.867862407862408</v>
      </c>
      <c r="J21" s="6"/>
      <c r="K21" s="13">
        <f>IF(ISERROR(VLOOKUP(D21,GDP_defl!$C$6:$E$243,3,FALSE)/100),"",VLOOKUP(D21,GDP_defl!$C$6:$E$243,3,FALSE)/100)</f>
        <v>0.26662939165345234</v>
      </c>
      <c r="L21" s="16">
        <v>40.7</v>
      </c>
      <c r="M21" s="1">
        <f t="shared" si="4"/>
        <v>0.20059142434696897</v>
      </c>
      <c r="N21" s="37">
        <f t="shared" si="5"/>
        <v>0.043589743589743664</v>
      </c>
    </row>
    <row r="22" spans="1:14" ht="12.75">
      <c r="A22" s="5">
        <v>26146</v>
      </c>
      <c r="B22" s="1" t="s">
        <v>17</v>
      </c>
      <c r="C22" s="1" t="str">
        <f t="shared" si="1"/>
        <v>1971</v>
      </c>
      <c r="D22" s="1" t="str">
        <f t="shared" si="2"/>
        <v>1971 III</v>
      </c>
      <c r="E22" s="6">
        <v>2.18</v>
      </c>
      <c r="G22" s="7">
        <f t="shared" si="0"/>
        <v>8.176142871875967</v>
      </c>
      <c r="I22" s="7">
        <f t="shared" si="3"/>
        <v>10.84122549019608</v>
      </c>
      <c r="K22" s="13">
        <f>IF(ISERROR(VLOOKUP(D22,GDP_defl!$C$6:$E$243,3,FALSE)/100),"",VLOOKUP(D22,GDP_defl!$C$6:$E$243,3,FALSE)/100)</f>
        <v>0.26662939165345234</v>
      </c>
      <c r="L22" s="15">
        <v>40.8</v>
      </c>
      <c r="M22" s="1">
        <f t="shared" si="4"/>
        <v>0.20108427796944306</v>
      </c>
      <c r="N22" s="37">
        <f t="shared" si="5"/>
        <v>0.04615384615384608</v>
      </c>
    </row>
    <row r="23" spans="1:14" ht="12.75">
      <c r="A23" s="5">
        <v>26177</v>
      </c>
      <c r="B23" s="1" t="s">
        <v>17</v>
      </c>
      <c r="C23" s="1" t="str">
        <f t="shared" si="1"/>
        <v>1971</v>
      </c>
      <c r="D23" s="1" t="str">
        <f t="shared" si="2"/>
        <v>1971 III</v>
      </c>
      <c r="E23" s="6">
        <v>2.18</v>
      </c>
      <c r="G23" s="7">
        <f t="shared" si="0"/>
        <v>8.176142871875967</v>
      </c>
      <c r="I23" s="7">
        <f t="shared" si="3"/>
        <v>10.84122549019608</v>
      </c>
      <c r="K23" s="13">
        <f>IF(ISERROR(VLOOKUP(D23,GDP_defl!$C$6:$E$243,3,FALSE)/100),"",VLOOKUP(D23,GDP_defl!$C$6:$E$243,3,FALSE)/100)</f>
        <v>0.26662939165345234</v>
      </c>
      <c r="L23" s="16">
        <v>40.8</v>
      </c>
      <c r="M23" s="1">
        <f t="shared" si="4"/>
        <v>0.20108427796944306</v>
      </c>
      <c r="N23" s="37">
        <f t="shared" si="5"/>
        <v>0.040816326530612096</v>
      </c>
    </row>
    <row r="24" spans="1:14" ht="12.75">
      <c r="A24" s="5">
        <v>26207</v>
      </c>
      <c r="B24" s="1" t="s">
        <v>18</v>
      </c>
      <c r="C24" s="1" t="str">
        <f t="shared" si="1"/>
        <v>1971</v>
      </c>
      <c r="D24" s="1" t="str">
        <f t="shared" si="2"/>
        <v>1971 IV</v>
      </c>
      <c r="E24" s="6">
        <v>2.18</v>
      </c>
      <c r="G24" s="7">
        <f t="shared" si="0"/>
        <v>8.11117318054703</v>
      </c>
      <c r="I24" s="7">
        <f t="shared" si="3"/>
        <v>10.814718826405871</v>
      </c>
      <c r="K24" s="13">
        <f>IF(ISERROR(VLOOKUP(D24,GDP_defl!$C$6:$E$243,3,FALSE)/100),"",VLOOKUP(D24,GDP_defl!$C$6:$E$243,3,FALSE)/100)</f>
        <v>0.2687650665908945</v>
      </c>
      <c r="L24" s="15">
        <v>40.9</v>
      </c>
      <c r="M24" s="1">
        <f t="shared" si="4"/>
        <v>0.20157713159191717</v>
      </c>
      <c r="N24" s="37">
        <f t="shared" si="5"/>
        <v>0.03807106598984772</v>
      </c>
    </row>
    <row r="25" spans="1:14" ht="12.75">
      <c r="A25" s="5">
        <v>26238</v>
      </c>
      <c r="B25" s="1" t="s">
        <v>18</v>
      </c>
      <c r="C25" s="1" t="str">
        <f t="shared" si="1"/>
        <v>1971</v>
      </c>
      <c r="D25" s="1" t="str">
        <f t="shared" si="2"/>
        <v>1971 IV</v>
      </c>
      <c r="E25" s="6">
        <v>2.18</v>
      </c>
      <c r="G25" s="7">
        <f t="shared" si="0"/>
        <v>8.11117318054703</v>
      </c>
      <c r="I25" s="7">
        <f t="shared" si="3"/>
        <v>10.814718826405871</v>
      </c>
      <c r="K25" s="13">
        <f>IF(ISERROR(VLOOKUP(D25,GDP_defl!$C$6:$E$243,3,FALSE)/100),"",VLOOKUP(D25,GDP_defl!$C$6:$E$243,3,FALSE)/100)</f>
        <v>0.2687650665908945</v>
      </c>
      <c r="L25" s="16">
        <v>40.9</v>
      </c>
      <c r="M25" s="1">
        <f t="shared" si="4"/>
        <v>0.20157713159191717</v>
      </c>
      <c r="N25" s="37">
        <f t="shared" si="5"/>
        <v>0.032828282828282755</v>
      </c>
    </row>
    <row r="26" spans="1:14" ht="12.75">
      <c r="A26" s="5">
        <v>26268</v>
      </c>
      <c r="B26" s="1" t="s">
        <v>18</v>
      </c>
      <c r="C26" s="1" t="str">
        <f t="shared" si="1"/>
        <v>1971</v>
      </c>
      <c r="D26" s="1" t="str">
        <f t="shared" si="2"/>
        <v>1971 IV</v>
      </c>
      <c r="E26" s="6">
        <v>2.18</v>
      </c>
      <c r="G26" s="7">
        <f t="shared" si="0"/>
        <v>8.11117318054703</v>
      </c>
      <c r="I26" s="7">
        <f t="shared" si="3"/>
        <v>10.762092457420925</v>
      </c>
      <c r="K26" s="13">
        <f>IF(ISERROR(VLOOKUP(D26,GDP_defl!$C$6:$E$243,3,FALSE)/100),"",VLOOKUP(D26,GDP_defl!$C$6:$E$243,3,FALSE)/100)</f>
        <v>0.2687650665908945</v>
      </c>
      <c r="L26" s="15">
        <v>41.1</v>
      </c>
      <c r="M26" s="1">
        <f t="shared" si="4"/>
        <v>0.20256283883686546</v>
      </c>
      <c r="N26" s="37">
        <f t="shared" si="5"/>
        <v>0.03266331658291468</v>
      </c>
    </row>
    <row r="27" spans="1:14" ht="12.75">
      <c r="A27" s="5">
        <v>26299</v>
      </c>
      <c r="B27" s="1" t="s">
        <v>15</v>
      </c>
      <c r="C27" s="1" t="str">
        <f t="shared" si="1"/>
        <v>1972</v>
      </c>
      <c r="D27" s="1" t="str">
        <f t="shared" si="2"/>
        <v>1972 I</v>
      </c>
      <c r="E27" s="6">
        <f>(2.18*2+2.48)/3</f>
        <v>2.28</v>
      </c>
      <c r="G27" s="7">
        <f t="shared" si="0"/>
        <v>8.352497229777374</v>
      </c>
      <c r="I27" s="7">
        <f t="shared" si="3"/>
        <v>11.255766423357663</v>
      </c>
      <c r="K27" s="13">
        <f>IF(ISERROR(VLOOKUP(D27,GDP_defl!$C$6:$E$243,3,FALSE)/100),"",VLOOKUP(D27,GDP_defl!$C$6:$E$243,3,FALSE)/100)</f>
        <v>0.27297225455778695</v>
      </c>
      <c r="L27" s="15">
        <v>41.1</v>
      </c>
      <c r="M27" s="1">
        <f t="shared" si="4"/>
        <v>0.20256283883686546</v>
      </c>
      <c r="N27" s="37">
        <f t="shared" si="5"/>
        <v>0.03266331658291468</v>
      </c>
    </row>
    <row r="28" spans="1:14" ht="12.75">
      <c r="A28" s="5">
        <v>26330</v>
      </c>
      <c r="B28" s="1" t="s">
        <v>15</v>
      </c>
      <c r="C28" s="1" t="str">
        <f t="shared" si="1"/>
        <v>1972</v>
      </c>
      <c r="D28" s="1" t="str">
        <f t="shared" si="2"/>
        <v>1972 I</v>
      </c>
      <c r="E28" s="6">
        <v>2.48</v>
      </c>
      <c r="G28" s="7">
        <f t="shared" si="0"/>
        <v>9.085172425371882</v>
      </c>
      <c r="I28" s="7">
        <f t="shared" si="3"/>
        <v>12.183825665859565</v>
      </c>
      <c r="K28" s="13">
        <f>IF(ISERROR(VLOOKUP(D28,GDP_defl!$C$6:$E$243,3,FALSE)/100),"",VLOOKUP(D28,GDP_defl!$C$6:$E$243,3,FALSE)/100)</f>
        <v>0.27297225455778695</v>
      </c>
      <c r="L28" s="16">
        <v>41.3</v>
      </c>
      <c r="M28" s="1">
        <f t="shared" si="4"/>
        <v>0.2035485460818137</v>
      </c>
      <c r="N28" s="37">
        <f t="shared" si="5"/>
        <v>0.03508771929824558</v>
      </c>
    </row>
    <row r="29" spans="1:14" ht="12.75">
      <c r="A29" s="5">
        <v>26359</v>
      </c>
      <c r="B29" s="1" t="s">
        <v>15</v>
      </c>
      <c r="C29" s="1" t="str">
        <f t="shared" si="1"/>
        <v>1972</v>
      </c>
      <c r="D29" s="1" t="str">
        <f t="shared" si="2"/>
        <v>1972 I</v>
      </c>
      <c r="E29" s="6">
        <v>2.48</v>
      </c>
      <c r="G29" s="7">
        <f t="shared" si="0"/>
        <v>9.085172425371882</v>
      </c>
      <c r="I29" s="7">
        <f t="shared" si="3"/>
        <v>12.154396135265701</v>
      </c>
      <c r="K29" s="13">
        <f>IF(ISERROR(VLOOKUP(D29,GDP_defl!$C$6:$E$243,3,FALSE)/100),"",VLOOKUP(D29,GDP_defl!$C$6:$E$243,3,FALSE)/100)</f>
        <v>0.27297225455778695</v>
      </c>
      <c r="L29" s="15">
        <v>41.4</v>
      </c>
      <c r="M29" s="1">
        <f t="shared" si="4"/>
        <v>0.2040413997042878</v>
      </c>
      <c r="N29" s="37">
        <f t="shared" si="5"/>
        <v>0.03499999999999996</v>
      </c>
    </row>
    <row r="30" spans="1:14" ht="12.75">
      <c r="A30" s="5">
        <v>26390</v>
      </c>
      <c r="B30" s="1" t="s">
        <v>16</v>
      </c>
      <c r="C30" s="1" t="str">
        <f t="shared" si="1"/>
        <v>1972</v>
      </c>
      <c r="D30" s="1" t="str">
        <f t="shared" si="2"/>
        <v>1972 II</v>
      </c>
      <c r="E30" s="6">
        <v>2.48</v>
      </c>
      <c r="G30" s="7">
        <f t="shared" si="0"/>
        <v>9.031193297506594</v>
      </c>
      <c r="I30" s="7">
        <f t="shared" si="3"/>
        <v>12.12510843373494</v>
      </c>
      <c r="K30" s="13">
        <f>IF(ISERROR(VLOOKUP(D30,GDP_defl!$C$6:$E$243,3,FALSE)/100),"",VLOOKUP(D30,GDP_defl!$C$6:$E$243,3,FALSE)/100)</f>
        <v>0.27460380021815045</v>
      </c>
      <c r="L30" s="16">
        <v>41.5</v>
      </c>
      <c r="M30" s="1">
        <f t="shared" si="4"/>
        <v>0.20453425332676195</v>
      </c>
      <c r="N30" s="37">
        <f t="shared" si="5"/>
        <v>0.03491271820448874</v>
      </c>
    </row>
    <row r="31" spans="1:14" ht="12.75">
      <c r="A31" s="5">
        <v>26420</v>
      </c>
      <c r="B31" s="1" t="s">
        <v>16</v>
      </c>
      <c r="C31" s="1" t="str">
        <f t="shared" si="1"/>
        <v>1972</v>
      </c>
      <c r="D31" s="1" t="str">
        <f t="shared" si="2"/>
        <v>1972 II</v>
      </c>
      <c r="E31" s="6">
        <v>2.48</v>
      </c>
      <c r="G31" s="7">
        <f t="shared" si="0"/>
        <v>9.031193297506594</v>
      </c>
      <c r="I31" s="7">
        <f t="shared" si="3"/>
        <v>12.09596153846154</v>
      </c>
      <c r="K31" s="13">
        <f>IF(ISERROR(VLOOKUP(D31,GDP_defl!$C$6:$E$243,3,FALSE)/100),"",VLOOKUP(D31,GDP_defl!$C$6:$E$243,3,FALSE)/100)</f>
        <v>0.27460380021815045</v>
      </c>
      <c r="L31" s="15">
        <v>41.6</v>
      </c>
      <c r="M31" s="1">
        <f t="shared" si="4"/>
        <v>0.20502710694923607</v>
      </c>
      <c r="N31" s="37">
        <f t="shared" si="5"/>
        <v>0.03225806451612914</v>
      </c>
    </row>
    <row r="32" spans="1:14" ht="12.75">
      <c r="A32" s="5">
        <v>26451</v>
      </c>
      <c r="B32" s="1" t="s">
        <v>16</v>
      </c>
      <c r="C32" s="1" t="str">
        <f t="shared" si="1"/>
        <v>1972</v>
      </c>
      <c r="D32" s="1" t="str">
        <f t="shared" si="2"/>
        <v>1972 II</v>
      </c>
      <c r="E32" s="6">
        <v>2.48</v>
      </c>
      <c r="G32" s="7">
        <f t="shared" si="0"/>
        <v>9.031193297506594</v>
      </c>
      <c r="I32" s="7">
        <f t="shared" si="3"/>
        <v>12.066954436450839</v>
      </c>
      <c r="K32" s="13">
        <f>IF(ISERROR(VLOOKUP(D32,GDP_defl!$C$6:$E$243,3,FALSE)/100),"",VLOOKUP(D32,GDP_defl!$C$6:$E$243,3,FALSE)/100)</f>
        <v>0.27460380021815045</v>
      </c>
      <c r="L32" s="16">
        <v>41.7</v>
      </c>
      <c r="M32" s="1">
        <f t="shared" si="4"/>
        <v>0.2055199605717102</v>
      </c>
      <c r="N32" s="37">
        <f t="shared" si="5"/>
        <v>0.027093596059113333</v>
      </c>
    </row>
    <row r="33" spans="1:14" ht="12.75">
      <c r="A33" s="5">
        <v>26481</v>
      </c>
      <c r="B33" s="1" t="s">
        <v>17</v>
      </c>
      <c r="C33" s="1" t="str">
        <f t="shared" si="1"/>
        <v>1972</v>
      </c>
      <c r="D33" s="1" t="str">
        <f t="shared" si="2"/>
        <v>1972 III</v>
      </c>
      <c r="E33" s="6">
        <v>2.48</v>
      </c>
      <c r="G33" s="7">
        <f t="shared" si="0"/>
        <v>8.944314710743802</v>
      </c>
      <c r="H33" s="6"/>
      <c r="I33" s="7">
        <f t="shared" si="3"/>
        <v>12.009355608591886</v>
      </c>
      <c r="J33" s="6"/>
      <c r="K33" s="13">
        <f>IF(ISERROR(VLOOKUP(D33,GDP_defl!$C$6:$E$243,3,FALSE)/100),"",VLOOKUP(D33,GDP_defl!$C$6:$E$243,3,FALSE)/100)</f>
        <v>0.27727110239323915</v>
      </c>
      <c r="L33" s="15">
        <v>41.9</v>
      </c>
      <c r="M33" s="1">
        <f t="shared" si="4"/>
        <v>0.20650566781665844</v>
      </c>
      <c r="N33" s="37">
        <f t="shared" si="5"/>
        <v>0.029484029484029377</v>
      </c>
    </row>
    <row r="34" spans="1:14" ht="12.75">
      <c r="A34" s="5">
        <v>26512</v>
      </c>
      <c r="B34" s="1" t="s">
        <v>17</v>
      </c>
      <c r="C34" s="1" t="str">
        <f t="shared" si="1"/>
        <v>1972</v>
      </c>
      <c r="D34" s="1" t="str">
        <f t="shared" si="2"/>
        <v>1972 III</v>
      </c>
      <c r="E34" s="6">
        <v>2.48</v>
      </c>
      <c r="G34" s="7">
        <f t="shared" si="0"/>
        <v>8.944314710743802</v>
      </c>
      <c r="I34" s="7">
        <f t="shared" si="3"/>
        <v>11.980761904761904</v>
      </c>
      <c r="K34" s="13">
        <f>IF(ISERROR(VLOOKUP(D34,GDP_defl!$C$6:$E$243,3,FALSE)/100),"",VLOOKUP(D34,GDP_defl!$C$6:$E$243,3,FALSE)/100)</f>
        <v>0.27727110239323915</v>
      </c>
      <c r="L34" s="16">
        <v>42</v>
      </c>
      <c r="M34" s="1">
        <f t="shared" si="4"/>
        <v>0.20699852143913258</v>
      </c>
      <c r="N34" s="37">
        <f t="shared" si="5"/>
        <v>0.029411764705882425</v>
      </c>
    </row>
    <row r="35" spans="1:14" ht="12.75">
      <c r="A35" s="5">
        <v>26543</v>
      </c>
      <c r="B35" s="1" t="s">
        <v>17</v>
      </c>
      <c r="C35" s="1" t="str">
        <f t="shared" si="1"/>
        <v>1972</v>
      </c>
      <c r="D35" s="1" t="str">
        <f t="shared" si="2"/>
        <v>1972 III</v>
      </c>
      <c r="E35" s="6">
        <v>2.48</v>
      </c>
      <c r="G35" s="7">
        <f aca="true" t="shared" si="6" ref="G35:G53">$E35/$K35</f>
        <v>8.944314710743802</v>
      </c>
      <c r="I35" s="7">
        <f t="shared" si="3"/>
        <v>11.952304038004751</v>
      </c>
      <c r="K35" s="13">
        <f>IF(ISERROR(VLOOKUP(D35,GDP_defl!$C$6:$E$243,3,FALSE)/100),"",VLOOKUP(D35,GDP_defl!$C$6:$E$243,3,FALSE)/100)</f>
        <v>0.27727110239323915</v>
      </c>
      <c r="L35" s="15">
        <v>42.1</v>
      </c>
      <c r="M35" s="1">
        <f t="shared" si="4"/>
        <v>0.2074913750616067</v>
      </c>
      <c r="N35" s="37">
        <f t="shared" si="5"/>
        <v>0.031862745098039325</v>
      </c>
    </row>
    <row r="36" spans="1:14" ht="12.75">
      <c r="A36" s="5">
        <v>26573</v>
      </c>
      <c r="B36" s="1" t="s">
        <v>18</v>
      </c>
      <c r="C36" s="1" t="str">
        <f t="shared" si="1"/>
        <v>1972</v>
      </c>
      <c r="D36" s="1" t="str">
        <f t="shared" si="2"/>
        <v>1972 IV</v>
      </c>
      <c r="E36" s="6">
        <v>2.48</v>
      </c>
      <c r="G36" s="7">
        <f t="shared" si="6"/>
        <v>8.82701030927835</v>
      </c>
      <c r="I36" s="7">
        <f aca="true" t="shared" si="7" ref="I36:I53">$E36/$M36</f>
        <v>11.895791962174942</v>
      </c>
      <c r="K36" s="13">
        <f>IF(ISERROR(VLOOKUP(D36,GDP_defl!$C$6:$E$243,3,FALSE)/100),"",VLOOKUP(D36,GDP_defl!$C$6:$E$243,3,FALSE)/100)</f>
        <v>0.2809558291093411</v>
      </c>
      <c r="L36" s="16">
        <v>42.3</v>
      </c>
      <c r="M36" s="1">
        <f t="shared" si="4"/>
        <v>0.20847708230655493</v>
      </c>
      <c r="N36" s="37">
        <f t="shared" si="5"/>
        <v>0.03422982885085571</v>
      </c>
    </row>
    <row r="37" spans="1:14" ht="12.75">
      <c r="A37" s="5">
        <v>26604</v>
      </c>
      <c r="B37" s="1" t="s">
        <v>18</v>
      </c>
      <c r="C37" s="1" t="str">
        <f t="shared" si="1"/>
        <v>1972</v>
      </c>
      <c r="D37" s="1" t="str">
        <f t="shared" si="2"/>
        <v>1972 IV</v>
      </c>
      <c r="E37" s="6">
        <v>2.48</v>
      </c>
      <c r="G37" s="7">
        <f t="shared" si="6"/>
        <v>8.82701030927835</v>
      </c>
      <c r="I37" s="7">
        <f t="shared" si="7"/>
        <v>11.867735849056604</v>
      </c>
      <c r="K37" s="13">
        <f>IF(ISERROR(VLOOKUP(D37,GDP_defl!$C$6:$E$243,3,FALSE)/100),"",VLOOKUP(D37,GDP_defl!$C$6:$E$243,3,FALSE)/100)</f>
        <v>0.2809558291093411</v>
      </c>
      <c r="L37" s="15">
        <v>42.4</v>
      </c>
      <c r="M37" s="1">
        <f t="shared" si="4"/>
        <v>0.20896993592902907</v>
      </c>
      <c r="N37" s="37">
        <f t="shared" si="5"/>
        <v>0.03667481662591687</v>
      </c>
    </row>
    <row r="38" spans="1:14" ht="12.75">
      <c r="A38" s="5">
        <v>26634</v>
      </c>
      <c r="B38" s="1" t="s">
        <v>18</v>
      </c>
      <c r="C38" s="1" t="str">
        <f t="shared" si="1"/>
        <v>1972</v>
      </c>
      <c r="D38" s="1" t="str">
        <f t="shared" si="2"/>
        <v>1972 IV</v>
      </c>
      <c r="E38" s="6">
        <v>2.48</v>
      </c>
      <c r="G38" s="7">
        <f t="shared" si="6"/>
        <v>8.82701030927835</v>
      </c>
      <c r="I38" s="7">
        <f t="shared" si="7"/>
        <v>11.839811764705884</v>
      </c>
      <c r="K38" s="13">
        <f>IF(ISERROR(VLOOKUP(D38,GDP_defl!$C$6:$E$243,3,FALSE)/100),"",VLOOKUP(D38,GDP_defl!$C$6:$E$243,3,FALSE)/100)</f>
        <v>0.2809558291093411</v>
      </c>
      <c r="L38" s="16">
        <v>42.5</v>
      </c>
      <c r="M38" s="1">
        <f t="shared" si="4"/>
        <v>0.2094627895515032</v>
      </c>
      <c r="N38" s="37">
        <f t="shared" si="5"/>
        <v>0.03406326034063257</v>
      </c>
    </row>
    <row r="39" spans="1:14" ht="12.75">
      <c r="A39" s="5">
        <v>26665</v>
      </c>
      <c r="B39" s="1" t="s">
        <v>15</v>
      </c>
      <c r="C39" s="1" t="str">
        <f t="shared" si="1"/>
        <v>1973</v>
      </c>
      <c r="D39" s="1" t="str">
        <f t="shared" si="2"/>
        <v>1973 I</v>
      </c>
      <c r="E39" s="6">
        <v>2.59</v>
      </c>
      <c r="G39" s="7">
        <f t="shared" si="6"/>
        <v>9.109168600902644</v>
      </c>
      <c r="I39" s="7">
        <f t="shared" si="7"/>
        <v>12.33593896713615</v>
      </c>
      <c r="K39" s="13">
        <f>IF(ISERROR(VLOOKUP(D39,GDP_defl!$C$6:$E$243,3,FALSE)/100),"",VLOOKUP(D39,GDP_defl!$C$6:$E$243,3,FALSE)/100)</f>
        <v>0.2843289122723398</v>
      </c>
      <c r="L39" s="16">
        <v>42.6</v>
      </c>
      <c r="M39" s="1">
        <f t="shared" si="4"/>
        <v>0.20995564317397733</v>
      </c>
      <c r="N39" s="37">
        <f t="shared" si="5"/>
        <v>0.0364963503649635</v>
      </c>
    </row>
    <row r="40" spans="1:14" ht="12.75">
      <c r="A40" s="5">
        <v>26696</v>
      </c>
      <c r="B40" s="1" t="s">
        <v>15</v>
      </c>
      <c r="C40" s="1" t="str">
        <f t="shared" si="1"/>
        <v>1973</v>
      </c>
      <c r="D40" s="1" t="str">
        <f t="shared" si="2"/>
        <v>1973 I</v>
      </c>
      <c r="E40" s="6">
        <v>2.59</v>
      </c>
      <c r="G40" s="7">
        <f t="shared" si="6"/>
        <v>9.109168600902644</v>
      </c>
      <c r="I40" s="7">
        <f t="shared" si="7"/>
        <v>12.24967365967366</v>
      </c>
      <c r="K40" s="13">
        <f>IF(ISERROR(VLOOKUP(D40,GDP_defl!$C$6:$E$243,3,FALSE)/100),"",VLOOKUP(D40,GDP_defl!$C$6:$E$243,3,FALSE)/100)</f>
        <v>0.2843289122723398</v>
      </c>
      <c r="L40" s="15">
        <v>42.9</v>
      </c>
      <c r="M40" s="1">
        <f t="shared" si="4"/>
        <v>0.2114342040413997</v>
      </c>
      <c r="N40" s="37">
        <f t="shared" si="5"/>
        <v>0.03874092009685234</v>
      </c>
    </row>
    <row r="41" spans="1:14" ht="12.75">
      <c r="A41" s="5">
        <v>26724</v>
      </c>
      <c r="B41" s="1" t="s">
        <v>15</v>
      </c>
      <c r="C41" s="1" t="str">
        <f t="shared" si="1"/>
        <v>1973</v>
      </c>
      <c r="D41" s="1" t="str">
        <f t="shared" si="2"/>
        <v>1973 I</v>
      </c>
      <c r="E41" s="6">
        <v>2.59</v>
      </c>
      <c r="G41" s="7">
        <f t="shared" si="6"/>
        <v>9.109168600902644</v>
      </c>
      <c r="I41" s="7">
        <f t="shared" si="7"/>
        <v>12.136512702078521</v>
      </c>
      <c r="K41" s="13">
        <f>IF(ISERROR(VLOOKUP(D41,GDP_defl!$C$6:$E$243,3,FALSE)/100),"",VLOOKUP(D41,GDP_defl!$C$6:$E$243,3,FALSE)/100)</f>
        <v>0.2843289122723398</v>
      </c>
      <c r="L41" s="16">
        <v>43.3</v>
      </c>
      <c r="M41" s="1">
        <f t="shared" si="4"/>
        <v>0.2134056185312962</v>
      </c>
      <c r="N41" s="37">
        <f t="shared" si="5"/>
        <v>0.04589371980676325</v>
      </c>
    </row>
    <row r="42" spans="1:14" ht="12.75">
      <c r="A42" s="5">
        <v>26755</v>
      </c>
      <c r="B42" s="1" t="s">
        <v>16</v>
      </c>
      <c r="C42" s="1" t="str">
        <f t="shared" si="1"/>
        <v>1973</v>
      </c>
      <c r="D42" s="1" t="str">
        <f t="shared" si="2"/>
        <v>1973 II</v>
      </c>
      <c r="E42" s="6">
        <v>2.59</v>
      </c>
      <c r="G42" s="7">
        <f t="shared" si="6"/>
        <v>8.970362222222223</v>
      </c>
      <c r="I42" s="7">
        <f t="shared" si="7"/>
        <v>12.053004587155963</v>
      </c>
      <c r="K42" s="13">
        <f>IF(ISERROR(VLOOKUP(D42,GDP_defl!$C$6:$E$243,3,FALSE)/100),"",VLOOKUP(D42,GDP_defl!$C$6:$E$243,3,FALSE)/100)</f>
        <v>0.2887285859632077</v>
      </c>
      <c r="L42" s="15">
        <v>43.6</v>
      </c>
      <c r="M42" s="1">
        <f t="shared" si="4"/>
        <v>0.2148841793987186</v>
      </c>
      <c r="N42" s="37">
        <f t="shared" si="5"/>
        <v>0.05060240963855425</v>
      </c>
    </row>
    <row r="43" spans="1:14" ht="12.75">
      <c r="A43" s="5">
        <v>26785</v>
      </c>
      <c r="B43" s="1" t="s">
        <v>16</v>
      </c>
      <c r="C43" s="1" t="str">
        <f t="shared" si="1"/>
        <v>1973</v>
      </c>
      <c r="D43" s="1" t="str">
        <f t="shared" si="2"/>
        <v>1973 II</v>
      </c>
      <c r="E43" s="6">
        <v>2.59</v>
      </c>
      <c r="G43" s="7">
        <f t="shared" si="6"/>
        <v>8.970362222222223</v>
      </c>
      <c r="I43" s="7">
        <f t="shared" si="7"/>
        <v>11.970637813211845</v>
      </c>
      <c r="K43" s="13">
        <f>IF(ISERROR(VLOOKUP(D43,GDP_defl!$C$6:$E$243,3,FALSE)/100),"",VLOOKUP(D43,GDP_defl!$C$6:$E$243,3,FALSE)/100)</f>
        <v>0.2887285859632077</v>
      </c>
      <c r="L43" s="16">
        <v>43.9</v>
      </c>
      <c r="M43" s="1">
        <f t="shared" si="4"/>
        <v>0.21636274026614094</v>
      </c>
      <c r="N43" s="37">
        <f t="shared" si="5"/>
        <v>0.05528846153846147</v>
      </c>
    </row>
    <row r="44" spans="1:14" ht="12.75">
      <c r="A44" s="5">
        <v>26816</v>
      </c>
      <c r="B44" s="1" t="s">
        <v>16</v>
      </c>
      <c r="C44" s="1" t="str">
        <f t="shared" si="1"/>
        <v>1973</v>
      </c>
      <c r="D44" s="1" t="str">
        <f t="shared" si="2"/>
        <v>1973 II</v>
      </c>
      <c r="E44" s="6">
        <v>2.59</v>
      </c>
      <c r="G44" s="7">
        <f t="shared" si="6"/>
        <v>8.970362222222223</v>
      </c>
      <c r="I44" s="7">
        <f t="shared" si="7"/>
        <v>11.889389140271492</v>
      </c>
      <c r="K44" s="13">
        <f>IF(ISERROR(VLOOKUP(D44,GDP_defl!$C$6:$E$243,3,FALSE)/100),"",VLOOKUP(D44,GDP_defl!$C$6:$E$243,3,FALSE)/100)</f>
        <v>0.2887285859632077</v>
      </c>
      <c r="L44" s="15">
        <v>44.2</v>
      </c>
      <c r="M44" s="1">
        <f t="shared" si="4"/>
        <v>0.21784130113356334</v>
      </c>
      <c r="N44" s="37">
        <f t="shared" si="5"/>
        <v>0.05995203836930455</v>
      </c>
    </row>
    <row r="45" spans="1:14" ht="12.75">
      <c r="A45" s="5">
        <v>26846</v>
      </c>
      <c r="B45" s="1" t="s">
        <v>17</v>
      </c>
      <c r="C45" s="1" t="str">
        <f t="shared" si="1"/>
        <v>1973</v>
      </c>
      <c r="D45" s="1" t="str">
        <f t="shared" si="2"/>
        <v>1973 III</v>
      </c>
      <c r="E45" s="6">
        <v>2.59</v>
      </c>
      <c r="G45" s="7">
        <f t="shared" si="6"/>
        <v>8.798854393722365</v>
      </c>
      <c r="H45" s="6"/>
      <c r="I45" s="7">
        <f t="shared" si="7"/>
        <v>11.86255079006772</v>
      </c>
      <c r="J45" s="6"/>
      <c r="K45" s="13">
        <f>IF(ISERROR(VLOOKUP(D45,GDP_defl!$C$6:$E$243,3,FALSE)/100),"",VLOOKUP(D45,GDP_defl!$C$6:$E$243,3,FALSE)/100)</f>
        <v>0.29435650189277623</v>
      </c>
      <c r="L45" s="16">
        <v>44.3</v>
      </c>
      <c r="M45" s="1">
        <f t="shared" si="4"/>
        <v>0.21833415475603743</v>
      </c>
      <c r="N45" s="37">
        <f t="shared" si="5"/>
        <v>0.05727923627684961</v>
      </c>
    </row>
    <row r="46" spans="1:14" ht="12.75">
      <c r="A46" s="5">
        <v>26877</v>
      </c>
      <c r="B46" s="1" t="s">
        <v>17</v>
      </c>
      <c r="C46" s="1" t="str">
        <f t="shared" si="1"/>
        <v>1973</v>
      </c>
      <c r="D46" s="1" t="str">
        <f t="shared" si="2"/>
        <v>1973 III</v>
      </c>
      <c r="E46" s="6">
        <v>2.59</v>
      </c>
      <c r="G46" s="7">
        <f t="shared" si="6"/>
        <v>8.798854393722365</v>
      </c>
      <c r="I46" s="7">
        <f t="shared" si="7"/>
        <v>11.652128603104211</v>
      </c>
      <c r="K46" s="13">
        <f>IF(ISERROR(VLOOKUP(D46,GDP_defl!$C$6:$E$243,3,FALSE)/100),"",VLOOKUP(D46,GDP_defl!$C$6:$E$243,3,FALSE)/100)</f>
        <v>0.29435650189277623</v>
      </c>
      <c r="L46" s="15">
        <v>45.1</v>
      </c>
      <c r="M46" s="1">
        <f t="shared" si="4"/>
        <v>0.22227698373583046</v>
      </c>
      <c r="N46" s="37">
        <f t="shared" si="5"/>
        <v>0.07380952380952384</v>
      </c>
    </row>
    <row r="47" spans="1:14" ht="12.75">
      <c r="A47" s="5">
        <v>26908</v>
      </c>
      <c r="B47" s="1" t="s">
        <v>17</v>
      </c>
      <c r="C47" s="1" t="str">
        <f t="shared" si="1"/>
        <v>1973</v>
      </c>
      <c r="D47" s="1" t="str">
        <f t="shared" si="2"/>
        <v>1973 III</v>
      </c>
      <c r="E47" s="6">
        <v>2.59</v>
      </c>
      <c r="G47" s="7">
        <f t="shared" si="6"/>
        <v>8.798854393722365</v>
      </c>
      <c r="I47" s="7">
        <f t="shared" si="7"/>
        <v>11.626349557522124</v>
      </c>
      <c r="K47" s="13">
        <f>IF(ISERROR(VLOOKUP(D47,GDP_defl!$C$6:$E$243,3,FALSE)/100),"",VLOOKUP(D47,GDP_defl!$C$6:$E$243,3,FALSE)/100)</f>
        <v>0.29435650189277623</v>
      </c>
      <c r="L47" s="16">
        <v>45.2</v>
      </c>
      <c r="M47" s="1">
        <f t="shared" si="4"/>
        <v>0.22276983735830458</v>
      </c>
      <c r="N47" s="37">
        <f t="shared" si="5"/>
        <v>0.07363420427553448</v>
      </c>
    </row>
    <row r="48" spans="1:14" ht="12.75">
      <c r="A48" s="5">
        <v>26938</v>
      </c>
      <c r="B48" s="1" t="s">
        <v>18</v>
      </c>
      <c r="C48" s="1" t="str">
        <f t="shared" si="1"/>
        <v>1973</v>
      </c>
      <c r="D48" s="1" t="str">
        <f t="shared" si="2"/>
        <v>1973 IV</v>
      </c>
      <c r="E48" s="6">
        <f>(3.01+5.12)/2</f>
        <v>4.0649999999999995</v>
      </c>
      <c r="G48" s="7">
        <f t="shared" si="6"/>
        <v>13.541601068702288</v>
      </c>
      <c r="I48" s="7">
        <f t="shared" si="7"/>
        <v>18.087467105263155</v>
      </c>
      <c r="K48" s="13">
        <f>IF(ISERROR(VLOOKUP(D48,GDP_defl!$C$6:$E$243,3,FALSE)/100),"",VLOOKUP(D48,GDP_defl!$C$6:$E$243,3,FALSE)/100)</f>
        <v>0.3001860695331763</v>
      </c>
      <c r="L48" s="15">
        <v>45.6</v>
      </c>
      <c r="M48" s="1">
        <f t="shared" si="4"/>
        <v>0.2247412518482011</v>
      </c>
      <c r="N48" s="37">
        <f t="shared" si="5"/>
        <v>0.07801418439716323</v>
      </c>
    </row>
    <row r="49" spans="1:14" ht="12.75">
      <c r="A49" s="5">
        <v>26969</v>
      </c>
      <c r="B49" s="1" t="s">
        <v>18</v>
      </c>
      <c r="C49" s="1" t="str">
        <f t="shared" si="1"/>
        <v>1973</v>
      </c>
      <c r="D49" s="1" t="str">
        <f t="shared" si="2"/>
        <v>1973 IV</v>
      </c>
      <c r="E49" s="6">
        <v>5.18</v>
      </c>
      <c r="G49" s="7">
        <f t="shared" si="6"/>
        <v>17.255963969465647</v>
      </c>
      <c r="I49" s="7">
        <f t="shared" si="7"/>
        <v>22.898082788671026</v>
      </c>
      <c r="K49" s="13">
        <f>IF(ISERROR(VLOOKUP(D49,GDP_defl!$C$6:$E$243,3,FALSE)/100),"",VLOOKUP(D49,GDP_defl!$C$6:$E$243,3,FALSE)/100)</f>
        <v>0.3001860695331763</v>
      </c>
      <c r="L49" s="16">
        <v>45.9</v>
      </c>
      <c r="M49" s="1">
        <f t="shared" si="4"/>
        <v>0.22621981271562344</v>
      </c>
      <c r="N49" s="37">
        <f t="shared" si="5"/>
        <v>0.08254716981132076</v>
      </c>
    </row>
    <row r="50" spans="1:14" ht="12.75">
      <c r="A50" s="5">
        <v>26999</v>
      </c>
      <c r="B50" s="1" t="s">
        <v>18</v>
      </c>
      <c r="C50" s="1" t="str">
        <f t="shared" si="1"/>
        <v>1973</v>
      </c>
      <c r="D50" s="1" t="str">
        <f t="shared" si="2"/>
        <v>1973 IV</v>
      </c>
      <c r="E50" s="6">
        <v>5.18</v>
      </c>
      <c r="G50" s="7">
        <f t="shared" si="6"/>
        <v>17.255963969465647</v>
      </c>
      <c r="I50" s="7">
        <f t="shared" si="7"/>
        <v>22.749393939393936</v>
      </c>
      <c r="K50" s="13">
        <f>IF(ISERROR(VLOOKUP(D50,GDP_defl!$C$6:$E$243,3,FALSE)/100),"",VLOOKUP(D50,GDP_defl!$C$6:$E$243,3,FALSE)/100)</f>
        <v>0.3001860695331763</v>
      </c>
      <c r="L50" s="15">
        <v>46.2</v>
      </c>
      <c r="M50" s="1">
        <f t="shared" si="4"/>
        <v>0.22769837358304584</v>
      </c>
      <c r="N50" s="37">
        <f t="shared" si="5"/>
        <v>0.08705882352941183</v>
      </c>
    </row>
    <row r="51" spans="1:15" ht="12.75">
      <c r="A51" s="5">
        <v>27030</v>
      </c>
      <c r="B51" s="1" t="s">
        <v>15</v>
      </c>
      <c r="C51" s="1" t="str">
        <f t="shared" si="1"/>
        <v>1974</v>
      </c>
      <c r="D51" s="1" t="str">
        <f t="shared" si="2"/>
        <v>1974 I</v>
      </c>
      <c r="E51" s="6">
        <v>11.65</v>
      </c>
      <c r="F51" s="4">
        <v>9.59</v>
      </c>
      <c r="G51" s="7">
        <f t="shared" si="6"/>
        <v>38.08135636385427</v>
      </c>
      <c r="H51" s="7">
        <f>$F51/$K51</f>
        <v>31.34765729865772</v>
      </c>
      <c r="I51" s="7">
        <f t="shared" si="7"/>
        <v>50.725</v>
      </c>
      <c r="J51" s="7">
        <f aca="true" t="shared" si="8" ref="J51:J114">$F51/$M51</f>
        <v>41.7556008583691</v>
      </c>
      <c r="K51" s="13">
        <f>IF(ISERROR(VLOOKUP(D51,GDP_defl!$C$6:$E$243,3,FALSE)/100),"",VLOOKUP(D51,GDP_defl!$C$6:$E$243,3,FALSE)/100)</f>
        <v>0.3059239773050165</v>
      </c>
      <c r="L51" s="15">
        <v>46.6</v>
      </c>
      <c r="M51" s="1">
        <f t="shared" si="4"/>
        <v>0.22966978807294233</v>
      </c>
      <c r="N51" s="37">
        <f t="shared" si="5"/>
        <v>0.09389671361502347</v>
      </c>
      <c r="O51" s="1">
        <v>11.65</v>
      </c>
    </row>
    <row r="52" spans="1:15" ht="12.75">
      <c r="A52" s="5">
        <v>27061</v>
      </c>
      <c r="B52" s="1" t="s">
        <v>15</v>
      </c>
      <c r="C52" s="1" t="str">
        <f t="shared" si="1"/>
        <v>1974</v>
      </c>
      <c r="D52" s="1" t="str">
        <f t="shared" si="2"/>
        <v>1974 I</v>
      </c>
      <c r="E52" s="6">
        <v>11.65</v>
      </c>
      <c r="F52" s="4">
        <v>12.45</v>
      </c>
      <c r="G52" s="7">
        <f t="shared" si="6"/>
        <v>38.08135636385427</v>
      </c>
      <c r="H52" s="7">
        <f aca="true" t="shared" si="9" ref="H52:H115">+F52/$K52</f>
        <v>40.696385127037395</v>
      </c>
      <c r="I52" s="7">
        <f t="shared" si="7"/>
        <v>50.0801906779661</v>
      </c>
      <c r="J52" s="7">
        <f t="shared" si="8"/>
        <v>53.51917372881355</v>
      </c>
      <c r="K52" s="13">
        <f>IF(ISERROR(VLOOKUP(D52,GDP_defl!$C$6:$E$243,3,FALSE)/100),"",VLOOKUP(D52,GDP_defl!$C$6:$E$243,3,FALSE)/100)</f>
        <v>0.3059239773050165</v>
      </c>
      <c r="L52" s="16">
        <v>47.2</v>
      </c>
      <c r="M52" s="1">
        <f t="shared" si="4"/>
        <v>0.2326269098077871</v>
      </c>
      <c r="N52" s="37">
        <f t="shared" si="5"/>
        <v>0.10023310023310034</v>
      </c>
      <c r="O52" s="1">
        <v>11.65</v>
      </c>
    </row>
    <row r="53" spans="1:15" ht="12.75">
      <c r="A53" s="5">
        <v>27089</v>
      </c>
      <c r="B53" s="1" t="s">
        <v>15</v>
      </c>
      <c r="C53" s="1" t="str">
        <f t="shared" si="1"/>
        <v>1974</v>
      </c>
      <c r="D53" s="1" t="str">
        <f t="shared" si="2"/>
        <v>1974 I</v>
      </c>
      <c r="E53" s="6">
        <v>11.65</v>
      </c>
      <c r="F53" s="4">
        <v>12.73</v>
      </c>
      <c r="G53" s="7">
        <f t="shared" si="6"/>
        <v>38.08135636385427</v>
      </c>
      <c r="H53" s="7">
        <f t="shared" si="9"/>
        <v>41.61164519415149</v>
      </c>
      <c r="I53" s="7">
        <f t="shared" si="7"/>
        <v>49.45156903765691</v>
      </c>
      <c r="J53" s="7">
        <f t="shared" si="8"/>
        <v>54.035920502092054</v>
      </c>
      <c r="K53" s="13">
        <f>IF(ISERROR(VLOOKUP(D53,GDP_defl!$C$6:$E$243,3,FALSE)/100),"",VLOOKUP(D53,GDP_defl!$C$6:$E$243,3,FALSE)/100)</f>
        <v>0.3059239773050165</v>
      </c>
      <c r="L53" s="15">
        <v>47.8</v>
      </c>
      <c r="M53" s="1">
        <f t="shared" si="4"/>
        <v>0.23558403154263183</v>
      </c>
      <c r="N53" s="37">
        <f t="shared" si="5"/>
        <v>0.10392609699769054</v>
      </c>
      <c r="O53" s="1">
        <v>11.65</v>
      </c>
    </row>
    <row r="54" spans="1:15" ht="12.75">
      <c r="A54" s="5">
        <v>27120</v>
      </c>
      <c r="B54" s="1" t="s">
        <v>16</v>
      </c>
      <c r="C54" s="1" t="str">
        <f t="shared" si="1"/>
        <v>1974</v>
      </c>
      <c r="D54" s="1" t="str">
        <f t="shared" si="2"/>
        <v>1974 II</v>
      </c>
      <c r="E54" s="6"/>
      <c r="F54" s="4">
        <v>12.72</v>
      </c>
      <c r="G54" s="7"/>
      <c r="H54" s="7">
        <f t="shared" si="9"/>
        <v>40.62230782741058</v>
      </c>
      <c r="I54" s="7"/>
      <c r="J54" s="7">
        <f t="shared" si="8"/>
        <v>53.7685</v>
      </c>
      <c r="K54" s="13">
        <f>IF(ISERROR(VLOOKUP(D54,GDP_defl!$C$6:$E$243,3,FALSE)/100),"",VLOOKUP(D54,GDP_defl!$C$6:$E$243,3,FALSE)/100)</f>
        <v>0.31312844297381276</v>
      </c>
      <c r="L54" s="16">
        <v>48</v>
      </c>
      <c r="M54" s="1">
        <f t="shared" si="4"/>
        <v>0.23656973878758009</v>
      </c>
      <c r="N54" s="37">
        <f t="shared" si="5"/>
        <v>0.10091743119266051</v>
      </c>
      <c r="O54" s="1">
        <v>11.65</v>
      </c>
    </row>
    <row r="55" spans="1:15" ht="12.75">
      <c r="A55" s="5">
        <v>27150</v>
      </c>
      <c r="B55" s="1" t="s">
        <v>16</v>
      </c>
      <c r="C55" s="1" t="str">
        <f t="shared" si="1"/>
        <v>1974</v>
      </c>
      <c r="D55" s="1" t="str">
        <f t="shared" si="2"/>
        <v>1974 II</v>
      </c>
      <c r="E55" s="6"/>
      <c r="F55" s="4">
        <v>13.02</v>
      </c>
      <c r="G55" s="7"/>
      <c r="H55" s="7">
        <f t="shared" si="9"/>
        <v>41.580381125226864</v>
      </c>
      <c r="I55" s="7"/>
      <c r="J55" s="7">
        <f t="shared" si="8"/>
        <v>54.35716049382716</v>
      </c>
      <c r="K55" s="13">
        <f>IF(ISERROR(VLOOKUP(D55,GDP_defl!$C$6:$E$243,3,FALSE)/100),"",VLOOKUP(D55,GDP_defl!$C$6:$E$243,3,FALSE)/100)</f>
        <v>0.31312844297381276</v>
      </c>
      <c r="L55" s="15">
        <v>48.6</v>
      </c>
      <c r="M55" s="1">
        <f t="shared" si="4"/>
        <v>0.23952686052242483</v>
      </c>
      <c r="N55" s="37">
        <f t="shared" si="5"/>
        <v>0.10706150341685657</v>
      </c>
      <c r="O55" s="1">
        <v>11.65</v>
      </c>
    </row>
    <row r="56" spans="1:15" ht="12.75">
      <c r="A56" s="5">
        <v>27181</v>
      </c>
      <c r="B56" s="1" t="s">
        <v>16</v>
      </c>
      <c r="C56" s="1" t="str">
        <f t="shared" si="1"/>
        <v>1974</v>
      </c>
      <c r="D56" s="1" t="str">
        <f t="shared" si="2"/>
        <v>1974 II</v>
      </c>
      <c r="E56" s="6"/>
      <c r="F56" s="4">
        <v>13.06</v>
      </c>
      <c r="G56" s="7"/>
      <c r="H56" s="7">
        <f t="shared" si="9"/>
        <v>41.70812423160237</v>
      </c>
      <c r="I56" s="7"/>
      <c r="J56" s="7">
        <f t="shared" si="8"/>
        <v>54.0790612244898</v>
      </c>
      <c r="K56" s="13">
        <f>IF(ISERROR(VLOOKUP(D56,GDP_defl!$C$6:$E$243,3,FALSE)/100),"",VLOOKUP(D56,GDP_defl!$C$6:$E$243,3,FALSE)/100)</f>
        <v>0.31312844297381276</v>
      </c>
      <c r="L56" s="16">
        <v>49</v>
      </c>
      <c r="M56" s="1">
        <f t="shared" si="4"/>
        <v>0.24149827501232132</v>
      </c>
      <c r="N56" s="37">
        <f t="shared" si="5"/>
        <v>0.10859728506787324</v>
      </c>
      <c r="O56" s="1">
        <v>11.65</v>
      </c>
    </row>
    <row r="57" spans="1:15" ht="12.75">
      <c r="A57" s="5">
        <v>27211</v>
      </c>
      <c r="B57" s="1" t="s">
        <v>17</v>
      </c>
      <c r="C57" s="1" t="str">
        <f t="shared" si="1"/>
        <v>1974</v>
      </c>
      <c r="D57" s="1" t="str">
        <f t="shared" si="2"/>
        <v>1974 III</v>
      </c>
      <c r="E57" s="6"/>
      <c r="F57" s="4">
        <v>12.75</v>
      </c>
      <c r="G57" s="7"/>
      <c r="H57" s="7">
        <f t="shared" si="9"/>
        <v>39.55560058010579</v>
      </c>
      <c r="I57" s="7"/>
      <c r="J57" s="7">
        <f t="shared" si="8"/>
        <v>52.36791497975709</v>
      </c>
      <c r="K57" s="13">
        <f>IF(ISERROR(VLOOKUP(D57,GDP_defl!$C$6:$E$243,3,FALSE)/100),"",VLOOKUP(D57,GDP_defl!$C$6:$E$243,3,FALSE)/100)</f>
        <v>0.3223310937772115</v>
      </c>
      <c r="L57" s="15">
        <v>49.4</v>
      </c>
      <c r="M57" s="1">
        <f t="shared" si="4"/>
        <v>0.24346968950221784</v>
      </c>
      <c r="N57" s="37">
        <f t="shared" si="5"/>
        <v>0.11512415349887137</v>
      </c>
      <c r="O57" s="1">
        <v>11.25</v>
      </c>
    </row>
    <row r="58" spans="1:15" ht="12.75">
      <c r="A58" s="5">
        <v>27242</v>
      </c>
      <c r="B58" s="1" t="s">
        <v>17</v>
      </c>
      <c r="C58" s="1" t="str">
        <f t="shared" si="1"/>
        <v>1974</v>
      </c>
      <c r="D58" s="1" t="str">
        <f t="shared" si="2"/>
        <v>1974 III</v>
      </c>
      <c r="E58" s="6"/>
      <c r="F58" s="4">
        <v>12.68</v>
      </c>
      <c r="G58" s="7"/>
      <c r="H58" s="7">
        <f t="shared" si="9"/>
        <v>39.338432576920894</v>
      </c>
      <c r="I58" s="7"/>
      <c r="J58" s="7">
        <f t="shared" si="8"/>
        <v>51.45544</v>
      </c>
      <c r="K58" s="13">
        <f>IF(ISERROR(VLOOKUP(D58,GDP_defl!$C$6:$E$243,3,FALSE)/100),"",VLOOKUP(D58,GDP_defl!$C$6:$E$243,3,FALSE)/100)</f>
        <v>0.3223310937772115</v>
      </c>
      <c r="L58" s="16">
        <v>50</v>
      </c>
      <c r="M58" s="1">
        <f t="shared" si="4"/>
        <v>0.2464268112370626</v>
      </c>
      <c r="N58" s="37">
        <f t="shared" si="5"/>
        <v>0.10864745011086471</v>
      </c>
      <c r="O58" s="1">
        <v>11.25</v>
      </c>
    </row>
    <row r="59" spans="1:15" ht="12.75">
      <c r="A59" s="5">
        <v>27273</v>
      </c>
      <c r="B59" s="1" t="s">
        <v>17</v>
      </c>
      <c r="C59" s="1" t="str">
        <f t="shared" si="1"/>
        <v>1974</v>
      </c>
      <c r="D59" s="1" t="str">
        <f t="shared" si="2"/>
        <v>1974 III</v>
      </c>
      <c r="E59" s="6"/>
      <c r="F59" s="4">
        <v>12.53</v>
      </c>
      <c r="G59" s="7"/>
      <c r="H59" s="7">
        <f t="shared" si="9"/>
        <v>38.87307257009612</v>
      </c>
      <c r="I59" s="7"/>
      <c r="J59" s="7">
        <f t="shared" si="8"/>
        <v>50.24381422924901</v>
      </c>
      <c r="K59" s="13">
        <f>IF(ISERROR(VLOOKUP(D59,GDP_defl!$C$6:$E$243,3,FALSE)/100),"",VLOOKUP(D59,GDP_defl!$C$6:$E$243,3,FALSE)/100)</f>
        <v>0.3223310937772115</v>
      </c>
      <c r="L59" s="15">
        <v>50.6</v>
      </c>
      <c r="M59" s="1">
        <f t="shared" si="4"/>
        <v>0.24938393297190733</v>
      </c>
      <c r="N59" s="37">
        <f t="shared" si="5"/>
        <v>0.11946902654867253</v>
      </c>
      <c r="O59" s="1">
        <v>11.25</v>
      </c>
    </row>
    <row r="60" spans="1:15" ht="12.75">
      <c r="A60" s="5">
        <v>27303</v>
      </c>
      <c r="B60" s="1" t="s">
        <v>18</v>
      </c>
      <c r="C60" s="1" t="str">
        <f t="shared" si="1"/>
        <v>1974</v>
      </c>
      <c r="D60" s="1" t="str">
        <f t="shared" si="2"/>
        <v>1974 IV</v>
      </c>
      <c r="E60" s="6"/>
      <c r="F60" s="4">
        <v>12.44</v>
      </c>
      <c r="G60" s="7"/>
      <c r="H60" s="7">
        <f t="shared" si="9"/>
        <v>37.472846650836594</v>
      </c>
      <c r="I60" s="7"/>
      <c r="J60" s="7">
        <f t="shared" si="8"/>
        <v>49.39483365949119</v>
      </c>
      <c r="K60" s="13">
        <f>IF(ISERROR(VLOOKUP(D60,GDP_defl!$C$6:$E$243,3,FALSE)/100),"",VLOOKUP(D60,GDP_defl!$C$6:$E$243,3,FALSE)/100)</f>
        <v>0.3319737119496971</v>
      </c>
      <c r="L60" s="16">
        <v>51.1</v>
      </c>
      <c r="M60" s="1">
        <f t="shared" si="4"/>
        <v>0.25184820108427797</v>
      </c>
      <c r="N60" s="37">
        <f t="shared" si="5"/>
        <v>0.1206140350877193</v>
      </c>
      <c r="O60" s="1">
        <v>11.25</v>
      </c>
    </row>
    <row r="61" spans="1:15" ht="12.75">
      <c r="A61" s="5">
        <v>27334</v>
      </c>
      <c r="B61" s="1" t="s">
        <v>18</v>
      </c>
      <c r="C61" s="1" t="str">
        <f t="shared" si="1"/>
        <v>1974</v>
      </c>
      <c r="D61" s="1" t="str">
        <f t="shared" si="2"/>
        <v>1974 IV</v>
      </c>
      <c r="E61" s="6"/>
      <c r="F61" s="4">
        <v>12.53</v>
      </c>
      <c r="G61" s="7"/>
      <c r="H61" s="7">
        <f t="shared" si="9"/>
        <v>37.74395245458059</v>
      </c>
      <c r="I61" s="7"/>
      <c r="J61" s="7">
        <f t="shared" si="8"/>
        <v>49.365766990291256</v>
      </c>
      <c r="K61" s="13">
        <f>IF(ISERROR(VLOOKUP(D61,GDP_defl!$C$6:$E$243,3,FALSE)/100),"",VLOOKUP(D61,GDP_defl!$C$6:$E$243,3,FALSE)/100)</f>
        <v>0.3319737119496971</v>
      </c>
      <c r="L61" s="15">
        <v>51.5</v>
      </c>
      <c r="M61" s="1">
        <f t="shared" si="4"/>
        <v>0.2538196155741745</v>
      </c>
      <c r="N61" s="37">
        <f t="shared" si="5"/>
        <v>0.12200435729847497</v>
      </c>
      <c r="O61" s="1">
        <v>11.25</v>
      </c>
    </row>
    <row r="62" spans="1:15" ht="12.75">
      <c r="A62" s="5">
        <v>27364</v>
      </c>
      <c r="B62" s="1" t="s">
        <v>18</v>
      </c>
      <c r="C62" s="1" t="str">
        <f t="shared" si="1"/>
        <v>1974</v>
      </c>
      <c r="D62" s="1" t="str">
        <f t="shared" si="2"/>
        <v>1974 IV</v>
      </c>
      <c r="E62" s="6"/>
      <c r="F62" s="4">
        <v>12.82</v>
      </c>
      <c r="G62" s="7"/>
      <c r="H62" s="7">
        <f t="shared" si="9"/>
        <v>38.61751559997791</v>
      </c>
      <c r="I62" s="7"/>
      <c r="J62" s="7">
        <f t="shared" si="8"/>
        <v>50.119036608863205</v>
      </c>
      <c r="K62" s="13">
        <f>IF(ISERROR(VLOOKUP(D62,GDP_defl!$C$6:$E$243,3,FALSE)/100),"",VLOOKUP(D62,GDP_defl!$C$6:$E$243,3,FALSE)/100)</f>
        <v>0.3319737119496971</v>
      </c>
      <c r="L62" s="16">
        <v>51.9</v>
      </c>
      <c r="M62" s="1">
        <f t="shared" si="4"/>
        <v>0.25579103006407095</v>
      </c>
      <c r="N62" s="37">
        <f t="shared" si="5"/>
        <v>0.12337662337662328</v>
      </c>
      <c r="O62" s="1">
        <v>11.25</v>
      </c>
    </row>
    <row r="63" spans="1:14" ht="12.75">
      <c r="A63" s="5">
        <v>27395</v>
      </c>
      <c r="B63" s="1" t="s">
        <v>15</v>
      </c>
      <c r="C63" s="1" t="str">
        <f t="shared" si="1"/>
        <v>1975</v>
      </c>
      <c r="D63" s="1" t="str">
        <f t="shared" si="2"/>
        <v>1975 I</v>
      </c>
      <c r="F63" s="4">
        <v>12.77</v>
      </c>
      <c r="G63" s="7"/>
      <c r="H63" s="7">
        <f t="shared" si="9"/>
        <v>37.60308313090419</v>
      </c>
      <c r="I63" s="7"/>
      <c r="J63" s="7">
        <f t="shared" si="8"/>
        <v>49.731919385796544</v>
      </c>
      <c r="K63" s="13">
        <f>IF(ISERROR(VLOOKUP(D63,GDP_defl!$C$6:$E$243,3,FALSE)/100),"",VLOOKUP(D63,GDP_defl!$C$6:$E$243,3,FALSE)/100)</f>
        <v>0.3395998130138681</v>
      </c>
      <c r="L63" s="16">
        <v>52.1</v>
      </c>
      <c r="M63" s="1">
        <f t="shared" si="4"/>
        <v>0.25677673730901923</v>
      </c>
      <c r="N63" s="37">
        <f t="shared" si="5"/>
        <v>0.11802575107296137</v>
      </c>
    </row>
    <row r="64" spans="1:14" ht="12.75">
      <c r="A64" s="5">
        <v>27426</v>
      </c>
      <c r="B64" s="1" t="s">
        <v>15</v>
      </c>
      <c r="C64" s="1" t="str">
        <f t="shared" si="1"/>
        <v>1975</v>
      </c>
      <c r="D64" s="1" t="str">
        <f t="shared" si="2"/>
        <v>1975 I</v>
      </c>
      <c r="F64" s="4">
        <v>13.05</v>
      </c>
      <c r="G64" s="7"/>
      <c r="H64" s="7">
        <f t="shared" si="9"/>
        <v>38.427582995951425</v>
      </c>
      <c r="I64" s="7"/>
      <c r="J64" s="7">
        <f t="shared" si="8"/>
        <v>50.435142857142864</v>
      </c>
      <c r="K64" s="13">
        <f>IF(ISERROR(VLOOKUP(D64,GDP_defl!$C$6:$E$243,3,FALSE)/100),"",VLOOKUP(D64,GDP_defl!$C$6:$E$243,3,FALSE)/100)</f>
        <v>0.3395998130138681</v>
      </c>
      <c r="L64" s="15">
        <v>52.5</v>
      </c>
      <c r="M64" s="1">
        <f t="shared" si="4"/>
        <v>0.2587481517989157</v>
      </c>
      <c r="N64" s="37">
        <f t="shared" si="5"/>
        <v>0.11228813559322028</v>
      </c>
    </row>
    <row r="65" spans="1:14" ht="12.75">
      <c r="A65" s="5">
        <v>27454</v>
      </c>
      <c r="B65" s="1" t="s">
        <v>15</v>
      </c>
      <c r="C65" s="1" t="str">
        <f t="shared" si="1"/>
        <v>1975</v>
      </c>
      <c r="D65" s="1" t="str">
        <f t="shared" si="2"/>
        <v>1975 I</v>
      </c>
      <c r="F65" s="4">
        <v>13.28</v>
      </c>
      <c r="G65" s="7"/>
      <c r="H65" s="7">
        <f t="shared" si="9"/>
        <v>39.10485074224022</v>
      </c>
      <c r="I65" s="7"/>
      <c r="J65" s="7">
        <f t="shared" si="8"/>
        <v>51.12925996204933</v>
      </c>
      <c r="K65" s="13">
        <f>IF(ISERROR(VLOOKUP(D65,GDP_defl!$C$6:$E$243,3,FALSE)/100),"",VLOOKUP(D65,GDP_defl!$C$6:$E$243,3,FALSE)/100)</f>
        <v>0.3395998130138681</v>
      </c>
      <c r="L65" s="16">
        <v>52.7</v>
      </c>
      <c r="M65" s="1">
        <f t="shared" si="4"/>
        <v>0.259733859043864</v>
      </c>
      <c r="N65" s="37">
        <f t="shared" si="5"/>
        <v>0.10251046025104615</v>
      </c>
    </row>
    <row r="66" spans="1:14" ht="12.75">
      <c r="A66" s="5">
        <v>27485</v>
      </c>
      <c r="B66" s="1" t="s">
        <v>16</v>
      </c>
      <c r="C66" s="1" t="str">
        <f t="shared" si="1"/>
        <v>1975</v>
      </c>
      <c r="D66" s="1" t="str">
        <f t="shared" si="2"/>
        <v>1975 II</v>
      </c>
      <c r="F66" s="4">
        <v>13.26</v>
      </c>
      <c r="G66" s="7"/>
      <c r="H66" s="7">
        <f t="shared" si="9"/>
        <v>38.46048652097624</v>
      </c>
      <c r="I66" s="7"/>
      <c r="J66" s="7">
        <f t="shared" si="8"/>
        <v>50.859243856332704</v>
      </c>
      <c r="K66" s="13">
        <f>IF(ISERROR(VLOOKUP(D66,GDP_defl!$C$6:$E$243,3,FALSE)/100),"",VLOOKUP(D66,GDP_defl!$C$6:$E$243,3,FALSE)/100)</f>
        <v>0.3447694296006379</v>
      </c>
      <c r="L66" s="15">
        <v>52.9</v>
      </c>
      <c r="M66" s="1">
        <f t="shared" si="4"/>
        <v>0.2607195662888122</v>
      </c>
      <c r="N66" s="37">
        <f t="shared" si="5"/>
        <v>0.1020833333333333</v>
      </c>
    </row>
    <row r="67" spans="1:14" ht="12.75">
      <c r="A67" s="5">
        <v>27515</v>
      </c>
      <c r="B67" s="1" t="s">
        <v>16</v>
      </c>
      <c r="C67" s="1" t="str">
        <f t="shared" si="1"/>
        <v>1975</v>
      </c>
      <c r="D67" s="1" t="str">
        <f t="shared" si="2"/>
        <v>1975 II</v>
      </c>
      <c r="F67" s="4">
        <v>13.27</v>
      </c>
      <c r="G67" s="7"/>
      <c r="H67" s="7">
        <f t="shared" si="9"/>
        <v>38.48949141277185</v>
      </c>
      <c r="I67" s="7"/>
      <c r="J67" s="7">
        <f t="shared" si="8"/>
        <v>50.61058270676692</v>
      </c>
      <c r="K67" s="13">
        <f>IF(ISERROR(VLOOKUP(D67,GDP_defl!$C$6:$E$243,3,FALSE)/100),"",VLOOKUP(D67,GDP_defl!$C$6:$E$243,3,FALSE)/100)</f>
        <v>0.3447694296006379</v>
      </c>
      <c r="L67" s="16">
        <v>53.2</v>
      </c>
      <c r="M67" s="1">
        <f t="shared" si="4"/>
        <v>0.2621981271562346</v>
      </c>
      <c r="N67" s="37">
        <f t="shared" si="5"/>
        <v>0.0946502057613169</v>
      </c>
    </row>
    <row r="68" spans="1:14" ht="12.75">
      <c r="A68" s="5">
        <v>27546</v>
      </c>
      <c r="B68" s="1" t="s">
        <v>16</v>
      </c>
      <c r="C68" s="1" t="str">
        <f aca="true" t="shared" si="10" ref="C68:C131">TEXT(A68,"yyyy")</f>
        <v>1975</v>
      </c>
      <c r="D68" s="1" t="str">
        <f aca="true" t="shared" si="11" ref="D68:D131">C68&amp;" "&amp;B68</f>
        <v>1975 II</v>
      </c>
      <c r="F68" s="4">
        <v>14.15</v>
      </c>
      <c r="G68" s="7"/>
      <c r="H68" s="7">
        <f t="shared" si="9"/>
        <v>41.04192189078535</v>
      </c>
      <c r="I68" s="7"/>
      <c r="J68" s="7">
        <f t="shared" si="8"/>
        <v>53.56408582089552</v>
      </c>
      <c r="K68" s="13">
        <f>IF(ISERROR(VLOOKUP(D68,GDP_defl!$C$6:$E$243,3,FALSE)/100),"",VLOOKUP(D68,GDP_defl!$C$6:$E$243,3,FALSE)/100)</f>
        <v>0.3447694296006379</v>
      </c>
      <c r="L68" s="15">
        <v>53.6</v>
      </c>
      <c r="M68" s="1">
        <f aca="true" t="shared" si="12" ref="M68:M131">(L68/$L$440)</f>
        <v>0.2641695416461311</v>
      </c>
      <c r="N68" s="37">
        <f t="shared" si="5"/>
        <v>0.09387755102040819</v>
      </c>
    </row>
    <row r="69" spans="1:14" ht="12.75">
      <c r="A69" s="5">
        <v>27576</v>
      </c>
      <c r="B69" s="1" t="s">
        <v>17</v>
      </c>
      <c r="C69" s="1" t="str">
        <f t="shared" si="10"/>
        <v>1975</v>
      </c>
      <c r="D69" s="1" t="str">
        <f t="shared" si="11"/>
        <v>1975 III</v>
      </c>
      <c r="F69" s="4">
        <v>14.03</v>
      </c>
      <c r="G69" s="7"/>
      <c r="H69" s="7">
        <f t="shared" si="9"/>
        <v>39.9514256257667</v>
      </c>
      <c r="I69" s="7"/>
      <c r="J69" s="7">
        <f t="shared" si="8"/>
        <v>52.52190036900369</v>
      </c>
      <c r="K69" s="13">
        <f>IF(ISERROR(VLOOKUP(D69,GDP_defl!$C$6:$E$243,3,FALSE)/100),"",VLOOKUP(D69,GDP_defl!$C$6:$E$243,3,FALSE)/100)</f>
        <v>0.3511764544129644</v>
      </c>
      <c r="L69" s="16">
        <v>54.2</v>
      </c>
      <c r="M69" s="1">
        <f t="shared" si="12"/>
        <v>0.26712666338097585</v>
      </c>
      <c r="N69" s="37">
        <f t="shared" si="5"/>
        <v>0.09716599190283409</v>
      </c>
    </row>
    <row r="70" spans="1:14" ht="12.75">
      <c r="A70" s="5">
        <v>27607</v>
      </c>
      <c r="B70" s="1" t="s">
        <v>17</v>
      </c>
      <c r="C70" s="1" t="str">
        <f t="shared" si="10"/>
        <v>1975</v>
      </c>
      <c r="D70" s="1" t="str">
        <f t="shared" si="11"/>
        <v>1975 III</v>
      </c>
      <c r="F70" s="4">
        <v>14.25</v>
      </c>
      <c r="G70" s="7"/>
      <c r="H70" s="7">
        <f t="shared" si="9"/>
        <v>40.577891316263404</v>
      </c>
      <c r="I70" s="7"/>
      <c r="J70" s="7">
        <f t="shared" si="8"/>
        <v>53.24723756906078</v>
      </c>
      <c r="K70" s="13">
        <f>IF(ISERROR(VLOOKUP(D70,GDP_defl!$C$6:$E$243,3,FALSE)/100),"",VLOOKUP(D70,GDP_defl!$C$6:$E$243,3,FALSE)/100)</f>
        <v>0.3511764544129644</v>
      </c>
      <c r="L70" s="15">
        <v>54.3</v>
      </c>
      <c r="M70" s="1">
        <f t="shared" si="12"/>
        <v>0.26761951700344994</v>
      </c>
      <c r="N70" s="37">
        <f t="shared" si="5"/>
        <v>0.08599999999999994</v>
      </c>
    </row>
    <row r="71" spans="1:14" ht="12.75">
      <c r="A71" s="5">
        <v>27638</v>
      </c>
      <c r="B71" s="1" t="s">
        <v>17</v>
      </c>
      <c r="C71" s="1" t="str">
        <f t="shared" si="10"/>
        <v>1975</v>
      </c>
      <c r="D71" s="1" t="str">
        <f t="shared" si="11"/>
        <v>1975 III</v>
      </c>
      <c r="F71" s="4">
        <v>14.04</v>
      </c>
      <c r="G71" s="7"/>
      <c r="H71" s="7">
        <f t="shared" si="9"/>
        <v>39.979901338971096</v>
      </c>
      <c r="I71" s="7"/>
      <c r="J71" s="7">
        <f t="shared" si="8"/>
        <v>52.17428571428571</v>
      </c>
      <c r="K71" s="13">
        <f>IF(ISERROR(VLOOKUP(D71,GDP_defl!$C$6:$E$243,3,FALSE)/100),"",VLOOKUP(D71,GDP_defl!$C$6:$E$243,3,FALSE)/100)</f>
        <v>0.3511764544129644</v>
      </c>
      <c r="L71" s="16">
        <v>54.6</v>
      </c>
      <c r="M71" s="1">
        <f t="shared" si="12"/>
        <v>0.26909807787087237</v>
      </c>
      <c r="N71" s="37">
        <f t="shared" si="5"/>
        <v>0.07905138339920949</v>
      </c>
    </row>
    <row r="72" spans="1:14" ht="12.75">
      <c r="A72" s="5">
        <v>27668</v>
      </c>
      <c r="B72" s="1" t="s">
        <v>18</v>
      </c>
      <c r="C72" s="1" t="str">
        <f t="shared" si="10"/>
        <v>1975</v>
      </c>
      <c r="D72" s="1" t="str">
        <f t="shared" si="11"/>
        <v>1975 IV</v>
      </c>
      <c r="F72" s="4">
        <v>14.66</v>
      </c>
      <c r="G72" s="7"/>
      <c r="H72" s="7">
        <f t="shared" si="9"/>
        <v>41.023708928617225</v>
      </c>
      <c r="I72" s="7"/>
      <c r="J72" s="7">
        <f t="shared" si="8"/>
        <v>54.18058287795993</v>
      </c>
      <c r="K72" s="13">
        <f>IF(ISERROR(VLOOKUP(D72,GDP_defl!$C$6:$E$243,3,FALSE)/100),"",VLOOKUP(D72,GDP_defl!$C$6:$E$243,3,FALSE)/100)</f>
        <v>0.35735432955389146</v>
      </c>
      <c r="L72" s="15">
        <v>54.9</v>
      </c>
      <c r="M72" s="1">
        <f t="shared" si="12"/>
        <v>0.27057663873829474</v>
      </c>
      <c r="N72" s="37">
        <f t="shared" si="5"/>
        <v>0.07436399217221129</v>
      </c>
    </row>
    <row r="73" spans="1:14" ht="12.75">
      <c r="A73" s="5">
        <v>27699</v>
      </c>
      <c r="B73" s="1" t="s">
        <v>18</v>
      </c>
      <c r="C73" s="1" t="str">
        <f t="shared" si="10"/>
        <v>1975</v>
      </c>
      <c r="D73" s="1" t="str">
        <f t="shared" si="11"/>
        <v>1975 IV</v>
      </c>
      <c r="F73" s="4">
        <v>15.04</v>
      </c>
      <c r="G73" s="7"/>
      <c r="H73" s="7">
        <f t="shared" si="9"/>
        <v>42.08707928283786</v>
      </c>
      <c r="I73" s="7"/>
      <c r="J73" s="7">
        <f t="shared" si="8"/>
        <v>55.182929475587706</v>
      </c>
      <c r="K73" s="13">
        <f>IF(ISERROR(VLOOKUP(D73,GDP_defl!$C$6:$E$243,3,FALSE)/100),"",VLOOKUP(D73,GDP_defl!$C$6:$E$243,3,FALSE)/100)</f>
        <v>0.35735432955389146</v>
      </c>
      <c r="L73" s="16">
        <v>55.3</v>
      </c>
      <c r="M73" s="1">
        <f t="shared" si="12"/>
        <v>0.2725480532281912</v>
      </c>
      <c r="N73" s="37">
        <f t="shared" si="5"/>
        <v>0.07378640776699023</v>
      </c>
    </row>
    <row r="74" spans="1:14" ht="12.75">
      <c r="A74" s="5">
        <v>27729</v>
      </c>
      <c r="B74" s="1" t="s">
        <v>18</v>
      </c>
      <c r="C74" s="1" t="str">
        <f t="shared" si="10"/>
        <v>1975</v>
      </c>
      <c r="D74" s="1" t="str">
        <f t="shared" si="11"/>
        <v>1975 IV</v>
      </c>
      <c r="F74" s="4">
        <v>14.81</v>
      </c>
      <c r="G74" s="7"/>
      <c r="H74" s="7">
        <f t="shared" si="9"/>
        <v>41.44346038423064</v>
      </c>
      <c r="I74" s="7"/>
      <c r="J74" s="7">
        <f t="shared" si="8"/>
        <v>54.14322522522522</v>
      </c>
      <c r="K74" s="13">
        <f>IF(ISERROR(VLOOKUP(D74,GDP_defl!$C$6:$E$243,3,FALSE)/100),"",VLOOKUP(D74,GDP_defl!$C$6:$E$243,3,FALSE)/100)</f>
        <v>0.35735432955389146</v>
      </c>
      <c r="L74" s="15">
        <v>55.5</v>
      </c>
      <c r="M74" s="1">
        <f t="shared" si="12"/>
        <v>0.2735337604731395</v>
      </c>
      <c r="N74" s="37">
        <f t="shared" si="5"/>
        <v>0.06936416184971102</v>
      </c>
    </row>
    <row r="75" spans="1:14" ht="12.75">
      <c r="A75" s="5">
        <v>27760</v>
      </c>
      <c r="B75" s="1" t="s">
        <v>15</v>
      </c>
      <c r="C75" s="1" t="str">
        <f t="shared" si="10"/>
        <v>1976</v>
      </c>
      <c r="D75" s="1" t="str">
        <f t="shared" si="11"/>
        <v>1976 I</v>
      </c>
      <c r="F75" s="4">
        <v>13.27</v>
      </c>
      <c r="G75" s="7"/>
      <c r="H75" s="7">
        <f t="shared" si="9"/>
        <v>36.72798543812472</v>
      </c>
      <c r="I75" s="7"/>
      <c r="J75" s="7">
        <f t="shared" si="8"/>
        <v>48.42595323741006</v>
      </c>
      <c r="K75" s="13">
        <f>IF(ISERROR(VLOOKUP(D75,GDP_defl!$C$6:$E$243,3,FALSE)/100),"",VLOOKUP(D75,GDP_defl!$C$6:$E$243,3,FALSE)/100)</f>
        <v>0.36130486988881655</v>
      </c>
      <c r="L75" s="15">
        <v>55.6</v>
      </c>
      <c r="M75" s="1">
        <f t="shared" si="12"/>
        <v>0.27402661409561363</v>
      </c>
      <c r="N75" s="37">
        <f t="shared" si="5"/>
        <v>0.0671785028790787</v>
      </c>
    </row>
    <row r="76" spans="1:14" ht="12.75">
      <c r="A76" s="5">
        <v>27791</v>
      </c>
      <c r="B76" s="1" t="s">
        <v>15</v>
      </c>
      <c r="C76" s="1" t="str">
        <f t="shared" si="10"/>
        <v>1976</v>
      </c>
      <c r="D76" s="1" t="str">
        <f t="shared" si="11"/>
        <v>1976 I</v>
      </c>
      <c r="F76" s="4">
        <v>13.26</v>
      </c>
      <c r="G76" s="7"/>
      <c r="H76" s="7">
        <f t="shared" si="9"/>
        <v>36.70030798112538</v>
      </c>
      <c r="I76" s="7"/>
      <c r="J76" s="7">
        <f t="shared" si="8"/>
        <v>48.216021505376354</v>
      </c>
      <c r="K76" s="13">
        <f>IF(ISERROR(VLOOKUP(D76,GDP_defl!$C$6:$E$243,3,FALSE)/100),"",VLOOKUP(D76,GDP_defl!$C$6:$E$243,3,FALSE)/100)</f>
        <v>0.36130486988881655</v>
      </c>
      <c r="L76" s="16">
        <v>55.8</v>
      </c>
      <c r="M76" s="1">
        <f t="shared" si="12"/>
        <v>0.2750123213405618</v>
      </c>
      <c r="N76" s="37">
        <f t="shared" si="5"/>
        <v>0.0628571428571428</v>
      </c>
    </row>
    <row r="77" spans="1:14" ht="12.75">
      <c r="A77" s="5">
        <v>27820</v>
      </c>
      <c r="B77" s="1" t="s">
        <v>15</v>
      </c>
      <c r="C77" s="1" t="str">
        <f t="shared" si="10"/>
        <v>1976</v>
      </c>
      <c r="D77" s="1" t="str">
        <f t="shared" si="11"/>
        <v>1976 I</v>
      </c>
      <c r="F77" s="4">
        <v>13.51</v>
      </c>
      <c r="G77" s="7"/>
      <c r="H77" s="7">
        <f t="shared" si="9"/>
        <v>37.39224440610889</v>
      </c>
      <c r="I77" s="7"/>
      <c r="J77" s="7">
        <f t="shared" si="8"/>
        <v>49.03719141323793</v>
      </c>
      <c r="K77" s="13">
        <f>IF(ISERROR(VLOOKUP(D77,GDP_defl!$C$6:$E$243,3,FALSE)/100),"",VLOOKUP(D77,GDP_defl!$C$6:$E$243,3,FALSE)/100)</f>
        <v>0.36130486988881655</v>
      </c>
      <c r="L77" s="15">
        <v>55.9</v>
      </c>
      <c r="M77" s="1">
        <f t="shared" si="12"/>
        <v>0.27550517496303595</v>
      </c>
      <c r="N77" s="37">
        <f t="shared" si="5"/>
        <v>0.06072106261859574</v>
      </c>
    </row>
    <row r="78" spans="1:14" ht="12.75">
      <c r="A78" s="5">
        <v>27851</v>
      </c>
      <c r="B78" s="1" t="s">
        <v>16</v>
      </c>
      <c r="C78" s="1" t="str">
        <f t="shared" si="10"/>
        <v>1976</v>
      </c>
      <c r="D78" s="1" t="str">
        <f t="shared" si="11"/>
        <v>1976 II</v>
      </c>
      <c r="F78" s="4">
        <v>13.39</v>
      </c>
      <c r="G78" s="7"/>
      <c r="H78" s="7">
        <f t="shared" si="9"/>
        <v>36.667560491967876</v>
      </c>
      <c r="I78" s="7"/>
      <c r="J78" s="7">
        <f t="shared" si="8"/>
        <v>48.42836007130125</v>
      </c>
      <c r="K78" s="13">
        <f>IF(ISERROR(VLOOKUP(D78,GDP_defl!$C$6:$E$243,3,FALSE)/100),"",VLOOKUP(D78,GDP_defl!$C$6:$E$243,3,FALSE)/100)</f>
        <v>0.3651729163420379</v>
      </c>
      <c r="L78" s="16">
        <v>56.1</v>
      </c>
      <c r="M78" s="1">
        <f t="shared" si="12"/>
        <v>0.27649088220798423</v>
      </c>
      <c r="N78" s="37">
        <f t="shared" si="5"/>
        <v>0.06049149338374297</v>
      </c>
    </row>
    <row r="79" spans="1:14" ht="12.75">
      <c r="A79" s="5">
        <v>27881</v>
      </c>
      <c r="B79" s="1" t="s">
        <v>16</v>
      </c>
      <c r="C79" s="1" t="str">
        <f t="shared" si="10"/>
        <v>1976</v>
      </c>
      <c r="D79" s="1" t="str">
        <f t="shared" si="11"/>
        <v>1976 II</v>
      </c>
      <c r="F79" s="4">
        <v>13.41</v>
      </c>
      <c r="G79" s="7"/>
      <c r="H79" s="7">
        <f t="shared" si="9"/>
        <v>36.72232906626507</v>
      </c>
      <c r="I79" s="7"/>
      <c r="J79" s="7">
        <f t="shared" si="8"/>
        <v>48.157327433628325</v>
      </c>
      <c r="K79" s="13">
        <f>IF(ISERROR(VLOOKUP(D79,GDP_defl!$C$6:$E$243,3,FALSE)/100),"",VLOOKUP(D79,GDP_defl!$C$6:$E$243,3,FALSE)/100)</f>
        <v>0.3651729163420379</v>
      </c>
      <c r="L79" s="15">
        <v>56.5</v>
      </c>
      <c r="M79" s="1">
        <f t="shared" si="12"/>
        <v>0.2784622966978807</v>
      </c>
      <c r="N79" s="37">
        <f t="shared" si="5"/>
        <v>0.062030075187969866</v>
      </c>
    </row>
    <row r="80" spans="1:14" ht="12.75">
      <c r="A80" s="5">
        <v>27912</v>
      </c>
      <c r="B80" s="1" t="s">
        <v>16</v>
      </c>
      <c r="C80" s="1" t="str">
        <f t="shared" si="10"/>
        <v>1976</v>
      </c>
      <c r="D80" s="1" t="str">
        <f t="shared" si="11"/>
        <v>1976 II</v>
      </c>
      <c r="F80" s="4">
        <v>13.48</v>
      </c>
      <c r="G80" s="7"/>
      <c r="H80" s="7">
        <f t="shared" si="9"/>
        <v>36.91401907630523</v>
      </c>
      <c r="I80" s="7"/>
      <c r="J80" s="7">
        <f t="shared" si="8"/>
        <v>48.15302816901409</v>
      </c>
      <c r="K80" s="13">
        <f>IF(ISERROR(VLOOKUP(D80,GDP_defl!$C$6:$E$243,3,FALSE)/100),"",VLOOKUP(D80,GDP_defl!$C$6:$E$243,3,FALSE)/100)</f>
        <v>0.3651729163420379</v>
      </c>
      <c r="L80" s="16">
        <v>56.8</v>
      </c>
      <c r="M80" s="1">
        <f t="shared" si="12"/>
        <v>0.27994085756530307</v>
      </c>
      <c r="N80" s="37">
        <f aca="true" t="shared" si="13" ref="N80:N143">(L80-L68)/L68</f>
        <v>0.05970149253731335</v>
      </c>
    </row>
    <row r="81" spans="1:14" ht="12.75">
      <c r="A81" s="5">
        <v>27942</v>
      </c>
      <c r="B81" s="1" t="s">
        <v>17</v>
      </c>
      <c r="C81" s="1" t="str">
        <f t="shared" si="10"/>
        <v>1976</v>
      </c>
      <c r="D81" s="1" t="str">
        <f t="shared" si="11"/>
        <v>1976 III</v>
      </c>
      <c r="F81" s="4">
        <v>13.51</v>
      </c>
      <c r="G81" s="7"/>
      <c r="H81" s="7">
        <f t="shared" si="9"/>
        <v>36.496904543766256</v>
      </c>
      <c r="I81" s="7"/>
      <c r="J81" s="7">
        <f t="shared" si="8"/>
        <v>48.00663747810858</v>
      </c>
      <c r="K81" s="13">
        <f>IF(ISERROR(VLOOKUP(D81,GDP_defl!$C$6:$E$243,3,FALSE)/100),"",VLOOKUP(D81,GDP_defl!$C$6:$E$243,3,FALSE)/100)</f>
        <v>0.3701683791785442</v>
      </c>
      <c r="L81" s="15">
        <v>57.1</v>
      </c>
      <c r="M81" s="1">
        <f t="shared" si="12"/>
        <v>0.2814194184327255</v>
      </c>
      <c r="N81" s="37">
        <f t="shared" si="13"/>
        <v>0.05350553505535052</v>
      </c>
    </row>
    <row r="82" spans="1:14" ht="12.75">
      <c r="A82" s="5">
        <v>27973</v>
      </c>
      <c r="B82" s="1" t="s">
        <v>17</v>
      </c>
      <c r="C82" s="1" t="str">
        <f t="shared" si="10"/>
        <v>1976</v>
      </c>
      <c r="D82" s="1" t="str">
        <f t="shared" si="11"/>
        <v>1976 III</v>
      </c>
      <c r="F82" s="4">
        <v>13.58</v>
      </c>
      <c r="G82" s="7"/>
      <c r="H82" s="7">
        <f t="shared" si="9"/>
        <v>36.68600767611737</v>
      </c>
      <c r="I82" s="7"/>
      <c r="J82" s="7">
        <f t="shared" si="8"/>
        <v>48.00317073170732</v>
      </c>
      <c r="K82" s="13">
        <f>IF(ISERROR(VLOOKUP(D82,GDP_defl!$C$6:$E$243,3,FALSE)/100),"",VLOOKUP(D82,GDP_defl!$C$6:$E$243,3,FALSE)/100)</f>
        <v>0.3701683791785442</v>
      </c>
      <c r="L82" s="16">
        <v>57.4</v>
      </c>
      <c r="M82" s="1">
        <f t="shared" si="12"/>
        <v>0.2828979793001478</v>
      </c>
      <c r="N82" s="37">
        <f t="shared" si="13"/>
        <v>0.05709023941068143</v>
      </c>
    </row>
    <row r="83" spans="1:14" ht="12.75">
      <c r="A83" s="5">
        <v>28004</v>
      </c>
      <c r="B83" s="1" t="s">
        <v>17</v>
      </c>
      <c r="C83" s="1" t="str">
        <f t="shared" si="10"/>
        <v>1976</v>
      </c>
      <c r="D83" s="1" t="str">
        <f t="shared" si="11"/>
        <v>1976 III</v>
      </c>
      <c r="F83" s="4">
        <v>13.47</v>
      </c>
      <c r="G83" s="7"/>
      <c r="H83" s="7">
        <f t="shared" si="9"/>
        <v>36.38884561099419</v>
      </c>
      <c r="I83" s="7"/>
      <c r="J83" s="7">
        <f t="shared" si="8"/>
        <v>47.44901041666667</v>
      </c>
      <c r="K83" s="13">
        <f>IF(ISERROR(VLOOKUP(D83,GDP_defl!$C$6:$E$243,3,FALSE)/100),"",VLOOKUP(D83,GDP_defl!$C$6:$E$243,3,FALSE)/100)</f>
        <v>0.3701683791785442</v>
      </c>
      <c r="L83" s="15">
        <v>57.6</v>
      </c>
      <c r="M83" s="1">
        <f t="shared" si="12"/>
        <v>0.2838836865450961</v>
      </c>
      <c r="N83" s="37">
        <f t="shared" si="13"/>
        <v>0.054945054945054944</v>
      </c>
    </row>
    <row r="84" spans="1:14" ht="12.75">
      <c r="A84" s="5">
        <v>28034</v>
      </c>
      <c r="B84" s="1" t="s">
        <v>18</v>
      </c>
      <c r="C84" s="1" t="str">
        <f t="shared" si="10"/>
        <v>1976</v>
      </c>
      <c r="D84" s="1" t="str">
        <f t="shared" si="11"/>
        <v>1976 IV</v>
      </c>
      <c r="F84" s="4">
        <v>13.49</v>
      </c>
      <c r="G84" s="7"/>
      <c r="H84" s="7">
        <f t="shared" si="9"/>
        <v>35.789735664607754</v>
      </c>
      <c r="I84" s="7"/>
      <c r="J84" s="7">
        <f t="shared" si="8"/>
        <v>47.273246977547494</v>
      </c>
      <c r="K84" s="13">
        <f>IF(ISERROR(VLOOKUP(D84,GDP_defl!$C$6:$E$243,3,FALSE)/100),"",VLOOKUP(D84,GDP_defl!$C$6:$E$243,3,FALSE)/100)</f>
        <v>0.3769237114913977</v>
      </c>
      <c r="L84" s="16">
        <v>57.9</v>
      </c>
      <c r="M84" s="1">
        <f t="shared" si="12"/>
        <v>0.2853622474125185</v>
      </c>
      <c r="N84" s="37">
        <f t="shared" si="13"/>
        <v>0.0546448087431694</v>
      </c>
    </row>
    <row r="85" spans="1:14" ht="12.75">
      <c r="A85" s="5">
        <v>28065</v>
      </c>
      <c r="B85" s="1" t="s">
        <v>18</v>
      </c>
      <c r="C85" s="1" t="str">
        <f t="shared" si="10"/>
        <v>1976</v>
      </c>
      <c r="D85" s="1" t="str">
        <f t="shared" si="11"/>
        <v>1976 IV</v>
      </c>
      <c r="F85" s="4">
        <v>13.58</v>
      </c>
      <c r="G85" s="7"/>
      <c r="H85" s="7">
        <f t="shared" si="9"/>
        <v>36.02851077282234</v>
      </c>
      <c r="I85" s="7"/>
      <c r="J85" s="7">
        <f t="shared" si="8"/>
        <v>47.50658620689655</v>
      </c>
      <c r="K85" s="13">
        <f>IF(ISERROR(VLOOKUP(D85,GDP_defl!$C$6:$E$243,3,FALSE)/100),"",VLOOKUP(D85,GDP_defl!$C$6:$E$243,3,FALSE)/100)</f>
        <v>0.3769237114913977</v>
      </c>
      <c r="L85" s="15">
        <v>58</v>
      </c>
      <c r="M85" s="1">
        <f t="shared" si="12"/>
        <v>0.2858551010349926</v>
      </c>
      <c r="N85" s="37">
        <f t="shared" si="13"/>
        <v>0.04882459312839065</v>
      </c>
    </row>
    <row r="86" spans="1:14" ht="12.75">
      <c r="A86" s="5">
        <v>28095</v>
      </c>
      <c r="B86" s="1" t="s">
        <v>18</v>
      </c>
      <c r="C86" s="1" t="str">
        <f t="shared" si="10"/>
        <v>1976</v>
      </c>
      <c r="D86" s="1" t="str">
        <f t="shared" si="11"/>
        <v>1976 IV</v>
      </c>
      <c r="F86" s="4">
        <v>13.71</v>
      </c>
      <c r="G86" s="7"/>
      <c r="H86" s="7">
        <f t="shared" si="9"/>
        <v>36.37340815135451</v>
      </c>
      <c r="I86" s="7"/>
      <c r="J86" s="7">
        <f t="shared" si="8"/>
        <v>47.79654639175258</v>
      </c>
      <c r="K86" s="13">
        <f>IF(ISERROR(VLOOKUP(D86,GDP_defl!$C$6:$E$243,3,FALSE)/100),"",VLOOKUP(D86,GDP_defl!$C$6:$E$243,3,FALSE)/100)</f>
        <v>0.3769237114913977</v>
      </c>
      <c r="L86" s="16">
        <v>58.2</v>
      </c>
      <c r="M86" s="1">
        <f t="shared" si="12"/>
        <v>0.28684080827994085</v>
      </c>
      <c r="N86" s="37">
        <f t="shared" si="13"/>
        <v>0.0486486486486487</v>
      </c>
    </row>
    <row r="87" spans="1:14" ht="12.75">
      <c r="A87" s="5">
        <v>28126</v>
      </c>
      <c r="B87" s="1" t="s">
        <v>15</v>
      </c>
      <c r="C87" s="1" t="str">
        <f t="shared" si="10"/>
        <v>1977</v>
      </c>
      <c r="D87" s="1" t="str">
        <f t="shared" si="11"/>
        <v>1977 I</v>
      </c>
      <c r="F87" s="4">
        <v>14.11</v>
      </c>
      <c r="G87" s="7"/>
      <c r="H87" s="7">
        <f t="shared" si="9"/>
        <v>36.83096205378506</v>
      </c>
      <c r="I87" s="7"/>
      <c r="J87" s="7">
        <f t="shared" si="8"/>
        <v>48.93878632478632</v>
      </c>
      <c r="K87" s="13">
        <f>IF(ISERROR(VLOOKUP(D87,GDP_defl!$C$6:$E$243,3,FALSE)/100),"",VLOOKUP(D87,GDP_defl!$C$6:$E$243,3,FALSE)/100)</f>
        <v>0.3831015866323247</v>
      </c>
      <c r="L87" s="16">
        <v>58.5</v>
      </c>
      <c r="M87" s="1">
        <f t="shared" si="12"/>
        <v>0.2883193691473632</v>
      </c>
      <c r="N87" s="37">
        <f t="shared" si="13"/>
        <v>0.05215827338129494</v>
      </c>
    </row>
    <row r="88" spans="1:14" ht="12.75">
      <c r="A88" s="5">
        <v>28157</v>
      </c>
      <c r="B88" s="1" t="s">
        <v>15</v>
      </c>
      <c r="C88" s="1" t="str">
        <f t="shared" si="10"/>
        <v>1977</v>
      </c>
      <c r="D88" s="1" t="str">
        <f t="shared" si="11"/>
        <v>1977 I</v>
      </c>
      <c r="F88" s="4">
        <v>14.5</v>
      </c>
      <c r="G88" s="7"/>
      <c r="H88" s="7">
        <f t="shared" si="9"/>
        <v>37.848968800842194</v>
      </c>
      <c r="I88" s="7"/>
      <c r="J88" s="7">
        <f t="shared" si="8"/>
        <v>49.78087986463621</v>
      </c>
      <c r="K88" s="13">
        <f>IF(ISERROR(VLOOKUP(D88,GDP_defl!$C$6:$E$243,3,FALSE)/100),"",VLOOKUP(D88,GDP_defl!$C$6:$E$243,3,FALSE)/100)</f>
        <v>0.3831015866323247</v>
      </c>
      <c r="L88" s="15">
        <v>59.1</v>
      </c>
      <c r="M88" s="1">
        <f t="shared" si="12"/>
        <v>0.291276490882208</v>
      </c>
      <c r="N88" s="37">
        <f t="shared" si="13"/>
        <v>0.05913978494623664</v>
      </c>
    </row>
    <row r="89" spans="1:14" ht="12.75">
      <c r="A89" s="5">
        <v>28185</v>
      </c>
      <c r="B89" s="1" t="s">
        <v>15</v>
      </c>
      <c r="C89" s="1" t="str">
        <f t="shared" si="10"/>
        <v>1977</v>
      </c>
      <c r="D89" s="1" t="str">
        <f t="shared" si="11"/>
        <v>1977 I</v>
      </c>
      <c r="F89" s="4">
        <v>14.54</v>
      </c>
      <c r="G89" s="7"/>
      <c r="H89" s="7">
        <f t="shared" si="9"/>
        <v>37.95337974925831</v>
      </c>
      <c r="I89" s="7"/>
      <c r="J89" s="7">
        <f t="shared" si="8"/>
        <v>49.58262184873949</v>
      </c>
      <c r="K89" s="13">
        <f>IF(ISERROR(VLOOKUP(D89,GDP_defl!$C$6:$E$243,3,FALSE)/100),"",VLOOKUP(D89,GDP_defl!$C$6:$E$243,3,FALSE)/100)</f>
        <v>0.3831015866323247</v>
      </c>
      <c r="L89" s="16">
        <v>59.5</v>
      </c>
      <c r="M89" s="1">
        <f t="shared" si="12"/>
        <v>0.2932479053721045</v>
      </c>
      <c r="N89" s="37">
        <f t="shared" si="13"/>
        <v>0.0644007155635063</v>
      </c>
    </row>
    <row r="90" spans="1:14" ht="12.75">
      <c r="A90" s="5">
        <v>28216</v>
      </c>
      <c r="B90" s="1" t="s">
        <v>16</v>
      </c>
      <c r="C90" s="1" t="str">
        <f t="shared" si="10"/>
        <v>1977</v>
      </c>
      <c r="D90" s="1" t="str">
        <f t="shared" si="11"/>
        <v>1977 II</v>
      </c>
      <c r="F90" s="4">
        <v>14.36</v>
      </c>
      <c r="G90" s="7"/>
      <c r="H90" s="7">
        <f t="shared" si="9"/>
        <v>36.94869554963326</v>
      </c>
      <c r="I90" s="7"/>
      <c r="J90" s="7">
        <f t="shared" si="8"/>
        <v>48.56073333333333</v>
      </c>
      <c r="K90" s="13">
        <f>IF(ISERROR(VLOOKUP(D90,GDP_defl!$C$6:$E$243,3,FALSE)/100),"",VLOOKUP(D90,GDP_defl!$C$6:$E$243,3,FALSE)/100)</f>
        <v>0.3886470086801896</v>
      </c>
      <c r="L90" s="15">
        <v>60</v>
      </c>
      <c r="M90" s="1">
        <f t="shared" si="12"/>
        <v>0.2957121734844751</v>
      </c>
      <c r="N90" s="37">
        <f t="shared" si="13"/>
        <v>0.06951871657754008</v>
      </c>
    </row>
    <row r="91" spans="1:14" ht="12.75">
      <c r="A91" s="5">
        <v>28246</v>
      </c>
      <c r="B91" s="1" t="s">
        <v>16</v>
      </c>
      <c r="C91" s="1" t="str">
        <f t="shared" si="10"/>
        <v>1977</v>
      </c>
      <c r="D91" s="1" t="str">
        <f t="shared" si="11"/>
        <v>1977 II</v>
      </c>
      <c r="F91" s="4">
        <v>14.62</v>
      </c>
      <c r="G91" s="7"/>
      <c r="H91" s="7">
        <f t="shared" si="9"/>
        <v>37.61768307351241</v>
      </c>
      <c r="I91" s="7"/>
      <c r="J91" s="7">
        <f t="shared" si="8"/>
        <v>49.19399668325042</v>
      </c>
      <c r="K91" s="13">
        <f>IF(ISERROR(VLOOKUP(D91,GDP_defl!$C$6:$E$243,3,FALSE)/100),"",VLOOKUP(D91,GDP_defl!$C$6:$E$243,3,FALSE)/100)</f>
        <v>0.3886470086801896</v>
      </c>
      <c r="L91" s="16">
        <v>60.3</v>
      </c>
      <c r="M91" s="1">
        <f t="shared" si="12"/>
        <v>0.29719073435189747</v>
      </c>
      <c r="N91" s="37">
        <f t="shared" si="13"/>
        <v>0.06725663716814154</v>
      </c>
    </row>
    <row r="92" spans="1:14" ht="12.75">
      <c r="A92" s="5">
        <v>28277</v>
      </c>
      <c r="B92" s="1" t="s">
        <v>16</v>
      </c>
      <c r="C92" s="1" t="str">
        <f t="shared" si="10"/>
        <v>1977</v>
      </c>
      <c r="D92" s="1" t="str">
        <f t="shared" si="11"/>
        <v>1977 II</v>
      </c>
      <c r="F92" s="4">
        <v>14.63</v>
      </c>
      <c r="G92" s="7"/>
      <c r="H92" s="7">
        <f t="shared" si="9"/>
        <v>37.64341336289238</v>
      </c>
      <c r="I92" s="7"/>
      <c r="J92" s="7">
        <f t="shared" si="8"/>
        <v>48.90324546952225</v>
      </c>
      <c r="K92" s="13">
        <f>IF(ISERROR(VLOOKUP(D92,GDP_defl!$C$6:$E$243,3,FALSE)/100),"",VLOOKUP(D92,GDP_defl!$C$6:$E$243,3,FALSE)/100)</f>
        <v>0.3886470086801896</v>
      </c>
      <c r="L92" s="15">
        <v>60.7</v>
      </c>
      <c r="M92" s="1">
        <f t="shared" si="12"/>
        <v>0.299162148841794</v>
      </c>
      <c r="N92" s="37">
        <f t="shared" si="13"/>
        <v>0.06866197183098602</v>
      </c>
    </row>
    <row r="93" spans="1:14" ht="12.75">
      <c r="A93" s="5">
        <v>28307</v>
      </c>
      <c r="B93" s="1" t="s">
        <v>17</v>
      </c>
      <c r="C93" s="1" t="str">
        <f t="shared" si="10"/>
        <v>1977</v>
      </c>
      <c r="D93" s="1" t="str">
        <f t="shared" si="11"/>
        <v>1977 III</v>
      </c>
      <c r="F93" s="4">
        <v>14.44</v>
      </c>
      <c r="G93" s="7"/>
      <c r="H93" s="7">
        <f t="shared" si="9"/>
        <v>36.70782114313675</v>
      </c>
      <c r="I93" s="7"/>
      <c r="J93" s="7">
        <f t="shared" si="8"/>
        <v>48.03075409836065</v>
      </c>
      <c r="K93" s="13">
        <f>IF(ISERROR(VLOOKUP(D93,GDP_defl!$C$6:$E$243,3,FALSE)/100),"",VLOOKUP(D93,GDP_defl!$C$6:$E$243,3,FALSE)/100)</f>
        <v>0.3933766578978726</v>
      </c>
      <c r="L93" s="16">
        <v>61</v>
      </c>
      <c r="M93" s="1">
        <f t="shared" si="12"/>
        <v>0.30064070970921636</v>
      </c>
      <c r="N93" s="37">
        <f t="shared" si="13"/>
        <v>0.06830122591943956</v>
      </c>
    </row>
    <row r="94" spans="1:14" ht="12.75">
      <c r="A94" s="5">
        <v>28338</v>
      </c>
      <c r="B94" s="1" t="s">
        <v>17</v>
      </c>
      <c r="C94" s="1" t="str">
        <f t="shared" si="10"/>
        <v>1977</v>
      </c>
      <c r="D94" s="1" t="str">
        <f t="shared" si="11"/>
        <v>1977 III</v>
      </c>
      <c r="F94" s="4">
        <v>14.68</v>
      </c>
      <c r="G94" s="7"/>
      <c r="H94" s="7">
        <f t="shared" si="9"/>
        <v>37.3179234336044</v>
      </c>
      <c r="I94" s="7"/>
      <c r="J94" s="7">
        <f t="shared" si="8"/>
        <v>48.669477124183004</v>
      </c>
      <c r="K94" s="13">
        <f>IF(ISERROR(VLOOKUP(D94,GDP_defl!$C$6:$E$243,3,FALSE)/100),"",VLOOKUP(D94,GDP_defl!$C$6:$E$243,3,FALSE)/100)</f>
        <v>0.3933766578978726</v>
      </c>
      <c r="L94" s="15">
        <v>61.2</v>
      </c>
      <c r="M94" s="1">
        <f t="shared" si="12"/>
        <v>0.30162641695416464</v>
      </c>
      <c r="N94" s="37">
        <f t="shared" si="13"/>
        <v>0.06620209059233458</v>
      </c>
    </row>
    <row r="95" spans="1:14" ht="12.75">
      <c r="A95" s="5">
        <v>28369</v>
      </c>
      <c r="B95" s="1" t="s">
        <v>17</v>
      </c>
      <c r="C95" s="1" t="str">
        <f t="shared" si="10"/>
        <v>1977</v>
      </c>
      <c r="D95" s="1" t="str">
        <f t="shared" si="11"/>
        <v>1977 III</v>
      </c>
      <c r="F95" s="4">
        <v>14.5</v>
      </c>
      <c r="G95" s="7"/>
      <c r="H95" s="7">
        <f t="shared" si="9"/>
        <v>36.860346715753664</v>
      </c>
      <c r="I95" s="7"/>
      <c r="J95" s="7">
        <f t="shared" si="8"/>
        <v>47.91612377850163</v>
      </c>
      <c r="K95" s="13">
        <f>IF(ISERROR(VLOOKUP(D95,GDP_defl!$C$6:$E$243,3,FALSE)/100),"",VLOOKUP(D95,GDP_defl!$C$6:$E$243,3,FALSE)/100)</f>
        <v>0.3933766578978726</v>
      </c>
      <c r="L95" s="16">
        <v>61.4</v>
      </c>
      <c r="M95" s="1">
        <f t="shared" si="12"/>
        <v>0.3026121241991129</v>
      </c>
      <c r="N95" s="37">
        <f t="shared" si="13"/>
        <v>0.06597222222222217</v>
      </c>
    </row>
    <row r="96" spans="1:14" ht="12.75">
      <c r="A96" s="5">
        <v>28399</v>
      </c>
      <c r="B96" s="1" t="s">
        <v>18</v>
      </c>
      <c r="C96" s="1" t="str">
        <f t="shared" si="10"/>
        <v>1977</v>
      </c>
      <c r="D96" s="1" t="str">
        <f t="shared" si="11"/>
        <v>1977 IV</v>
      </c>
      <c r="F96" s="4">
        <v>14.56</v>
      </c>
      <c r="G96" s="7"/>
      <c r="H96" s="7">
        <f t="shared" si="9"/>
        <v>36.2236942442762</v>
      </c>
      <c r="I96" s="7"/>
      <c r="J96" s="7">
        <f t="shared" si="8"/>
        <v>47.95818181818182</v>
      </c>
      <c r="K96" s="13">
        <f>IF(ISERROR(VLOOKUP(D96,GDP_defl!$C$6:$E$243,3,FALSE)/100),"",VLOOKUP(D96,GDP_defl!$C$6:$E$243,3,FALSE)/100)</f>
        <v>0.40194685560820903</v>
      </c>
      <c r="L96" s="15">
        <v>61.6</v>
      </c>
      <c r="M96" s="1">
        <f t="shared" si="12"/>
        <v>0.3035978314440611</v>
      </c>
      <c r="N96" s="37">
        <f t="shared" si="13"/>
        <v>0.06390328151986188</v>
      </c>
    </row>
    <row r="97" spans="1:14" ht="12.75">
      <c r="A97" s="5">
        <v>28430</v>
      </c>
      <c r="B97" s="1" t="s">
        <v>18</v>
      </c>
      <c r="C97" s="1" t="str">
        <f t="shared" si="10"/>
        <v>1977</v>
      </c>
      <c r="D97" s="1" t="str">
        <f t="shared" si="11"/>
        <v>1977 IV</v>
      </c>
      <c r="F97" s="4">
        <v>14.61</v>
      </c>
      <c r="G97" s="7"/>
      <c r="H97" s="7">
        <f t="shared" si="9"/>
        <v>36.34808879868649</v>
      </c>
      <c r="I97" s="7"/>
      <c r="J97" s="7">
        <f t="shared" si="8"/>
        <v>47.889644588045236</v>
      </c>
      <c r="K97" s="13">
        <f>IF(ISERROR(VLOOKUP(D97,GDP_defl!$C$6:$E$243,3,FALSE)/100),"",VLOOKUP(D97,GDP_defl!$C$6:$E$243,3,FALSE)/100)</f>
        <v>0.40194685560820903</v>
      </c>
      <c r="L97" s="16">
        <v>61.9</v>
      </c>
      <c r="M97" s="1">
        <f t="shared" si="12"/>
        <v>0.3050763923114835</v>
      </c>
      <c r="N97" s="37">
        <f t="shared" si="13"/>
        <v>0.06724137931034481</v>
      </c>
    </row>
    <row r="98" spans="1:14" ht="12.75">
      <c r="A98" s="5">
        <v>28460</v>
      </c>
      <c r="B98" s="1" t="s">
        <v>18</v>
      </c>
      <c r="C98" s="1" t="str">
        <f t="shared" si="10"/>
        <v>1977</v>
      </c>
      <c r="D98" s="1" t="str">
        <f t="shared" si="11"/>
        <v>1977 IV</v>
      </c>
      <c r="F98" s="4">
        <v>14.76</v>
      </c>
      <c r="G98" s="7"/>
      <c r="H98" s="7">
        <f t="shared" si="9"/>
        <v>36.72127246191736</v>
      </c>
      <c r="I98" s="7"/>
      <c r="J98" s="7">
        <f t="shared" si="8"/>
        <v>48.22550724637681</v>
      </c>
      <c r="K98" s="13">
        <f>IF(ISERROR(VLOOKUP(D98,GDP_defl!$C$6:$E$243,3,FALSE)/100),"",VLOOKUP(D98,GDP_defl!$C$6:$E$243,3,FALSE)/100)</f>
        <v>0.40194685560820903</v>
      </c>
      <c r="L98" s="15">
        <v>62.1</v>
      </c>
      <c r="M98" s="1">
        <f t="shared" si="12"/>
        <v>0.30606209955643177</v>
      </c>
      <c r="N98" s="37">
        <f t="shared" si="13"/>
        <v>0.06701030927835049</v>
      </c>
    </row>
    <row r="99" spans="1:14" ht="12.75">
      <c r="A99" s="5">
        <v>28491</v>
      </c>
      <c r="B99" s="1" t="s">
        <v>15</v>
      </c>
      <c r="C99" s="1" t="str">
        <f t="shared" si="10"/>
        <v>1978</v>
      </c>
      <c r="D99" s="1" t="str">
        <f t="shared" si="11"/>
        <v>1978 I</v>
      </c>
      <c r="F99" s="4">
        <v>14.52</v>
      </c>
      <c r="G99" s="7"/>
      <c r="H99" s="7">
        <f t="shared" si="9"/>
        <v>35.59414627569936</v>
      </c>
      <c r="I99" s="7"/>
      <c r="J99" s="7">
        <f t="shared" si="8"/>
        <v>47.137728</v>
      </c>
      <c r="K99" s="13">
        <f>IF(ISERROR(VLOOKUP(D99,GDP_defl!$C$6:$E$243,3,FALSE)/100),"",VLOOKUP(D99,GDP_defl!$C$6:$E$243,3,FALSE)/100)</f>
        <v>0.4079322450251606</v>
      </c>
      <c r="L99" s="15">
        <v>62.5</v>
      </c>
      <c r="M99" s="1">
        <f t="shared" si="12"/>
        <v>0.3080335140463282</v>
      </c>
      <c r="N99" s="37">
        <f t="shared" si="13"/>
        <v>0.06837606837606838</v>
      </c>
    </row>
    <row r="100" spans="1:14" ht="12.75">
      <c r="A100" s="5">
        <v>28522</v>
      </c>
      <c r="B100" s="1" t="s">
        <v>15</v>
      </c>
      <c r="C100" s="1" t="str">
        <f t="shared" si="10"/>
        <v>1978</v>
      </c>
      <c r="D100" s="1" t="str">
        <f t="shared" si="11"/>
        <v>1978 I</v>
      </c>
      <c r="F100" s="4">
        <v>14.41</v>
      </c>
      <c r="G100" s="7"/>
      <c r="H100" s="7">
        <f t="shared" si="9"/>
        <v>35.32449365239861</v>
      </c>
      <c r="I100" s="7"/>
      <c r="J100" s="7">
        <f t="shared" si="8"/>
        <v>46.48313195548489</v>
      </c>
      <c r="K100" s="13">
        <f>IF(ISERROR(VLOOKUP(D100,GDP_defl!$C$6:$E$243,3,FALSE)/100),"",VLOOKUP(D100,GDP_defl!$C$6:$E$243,3,FALSE)/100)</f>
        <v>0.4079322450251606</v>
      </c>
      <c r="L100" s="16">
        <v>62.9</v>
      </c>
      <c r="M100" s="1">
        <f t="shared" si="12"/>
        <v>0.31000492853622474</v>
      </c>
      <c r="N100" s="37">
        <f t="shared" si="13"/>
        <v>0.06429780033840943</v>
      </c>
    </row>
    <row r="101" spans="1:14" ht="12.75">
      <c r="A101" s="5">
        <v>28550</v>
      </c>
      <c r="B101" s="1" t="s">
        <v>15</v>
      </c>
      <c r="C101" s="1" t="str">
        <f t="shared" si="10"/>
        <v>1978</v>
      </c>
      <c r="D101" s="1" t="str">
        <f t="shared" si="11"/>
        <v>1978 I</v>
      </c>
      <c r="F101" s="4">
        <v>14.57</v>
      </c>
      <c r="G101" s="7"/>
      <c r="H101" s="7">
        <f t="shared" si="9"/>
        <v>35.716715649926975</v>
      </c>
      <c r="I101" s="7"/>
      <c r="J101" s="7">
        <f t="shared" si="8"/>
        <v>46.62859621451104</v>
      </c>
      <c r="K101" s="13">
        <f>IF(ISERROR(VLOOKUP(D101,GDP_defl!$C$6:$E$243,3,FALSE)/100),"",VLOOKUP(D101,GDP_defl!$C$6:$E$243,3,FALSE)/100)</f>
        <v>0.4079322450251606</v>
      </c>
      <c r="L101" s="15">
        <v>63.4</v>
      </c>
      <c r="M101" s="1">
        <f t="shared" si="12"/>
        <v>0.31246919664859535</v>
      </c>
      <c r="N101" s="37">
        <f t="shared" si="13"/>
        <v>0.06554621848739493</v>
      </c>
    </row>
    <row r="102" spans="1:14" ht="12.75">
      <c r="A102" s="5">
        <v>28581</v>
      </c>
      <c r="B102" s="1" t="s">
        <v>16</v>
      </c>
      <c r="C102" s="1" t="str">
        <f t="shared" si="10"/>
        <v>1978</v>
      </c>
      <c r="D102" s="1" t="str">
        <f t="shared" si="11"/>
        <v>1978 II</v>
      </c>
      <c r="F102" s="4">
        <v>14.4</v>
      </c>
      <c r="G102" s="7"/>
      <c r="H102" s="7">
        <f t="shared" si="9"/>
        <v>34.66440722843715</v>
      </c>
      <c r="I102" s="7"/>
      <c r="J102" s="7">
        <f t="shared" si="8"/>
        <v>45.72394366197184</v>
      </c>
      <c r="K102" s="13">
        <f>IF(ISERROR(VLOOKUP(D102,GDP_defl!$C$6:$E$243,3,FALSE)/100),"",VLOOKUP(D102,GDP_defl!$C$6:$E$243,3,FALSE)/100)</f>
        <v>0.4154116902996361</v>
      </c>
      <c r="L102" s="16">
        <v>63.9</v>
      </c>
      <c r="M102" s="1">
        <f t="shared" si="12"/>
        <v>0.31493346476096595</v>
      </c>
      <c r="N102" s="37">
        <f t="shared" si="13"/>
        <v>0.06499999999999997</v>
      </c>
    </row>
    <row r="103" spans="1:14" ht="12.75">
      <c r="A103" s="5">
        <v>28611</v>
      </c>
      <c r="B103" s="1" t="s">
        <v>16</v>
      </c>
      <c r="C103" s="1" t="str">
        <f t="shared" si="10"/>
        <v>1978</v>
      </c>
      <c r="D103" s="1" t="str">
        <f t="shared" si="11"/>
        <v>1978 II</v>
      </c>
      <c r="F103" s="4">
        <v>14.51</v>
      </c>
      <c r="G103" s="7"/>
      <c r="H103" s="7">
        <f t="shared" si="9"/>
        <v>34.92920478365438</v>
      </c>
      <c r="I103" s="7"/>
      <c r="J103" s="7">
        <f t="shared" si="8"/>
        <v>45.64463565891472</v>
      </c>
      <c r="K103" s="13">
        <f>IF(ISERROR(VLOOKUP(D103,GDP_defl!$C$6:$E$243,3,FALSE)/100),"",VLOOKUP(D103,GDP_defl!$C$6:$E$243,3,FALSE)/100)</f>
        <v>0.4154116902996361</v>
      </c>
      <c r="L103" s="15">
        <v>64.5</v>
      </c>
      <c r="M103" s="1">
        <f t="shared" si="12"/>
        <v>0.31789058649581076</v>
      </c>
      <c r="N103" s="37">
        <f t="shared" si="13"/>
        <v>0.06965174129353238</v>
      </c>
    </row>
    <row r="104" spans="1:14" ht="12.75">
      <c r="A104" s="5">
        <v>28642</v>
      </c>
      <c r="B104" s="1" t="s">
        <v>16</v>
      </c>
      <c r="C104" s="1" t="str">
        <f t="shared" si="10"/>
        <v>1978</v>
      </c>
      <c r="D104" s="1" t="str">
        <f t="shared" si="11"/>
        <v>1978 II</v>
      </c>
      <c r="F104" s="4">
        <v>14.54</v>
      </c>
      <c r="G104" s="7"/>
      <c r="H104" s="7">
        <f t="shared" si="9"/>
        <v>35.00142229871362</v>
      </c>
      <c r="I104" s="7"/>
      <c r="J104" s="7">
        <f t="shared" si="8"/>
        <v>45.24794478527607</v>
      </c>
      <c r="K104" s="13">
        <f>IF(ISERROR(VLOOKUP(D104,GDP_defl!$C$6:$E$243,3,FALSE)/100),"",VLOOKUP(D104,GDP_defl!$C$6:$E$243,3,FALSE)/100)</f>
        <v>0.4154116902996361</v>
      </c>
      <c r="L104" s="16">
        <v>65.2</v>
      </c>
      <c r="M104" s="1">
        <f t="shared" si="12"/>
        <v>0.32134056185312965</v>
      </c>
      <c r="N104" s="37">
        <f t="shared" si="13"/>
        <v>0.07413509060955518</v>
      </c>
    </row>
    <row r="105" spans="1:14" ht="12.75">
      <c r="A105" s="5">
        <v>28672</v>
      </c>
      <c r="B105" s="1" t="s">
        <v>17</v>
      </c>
      <c r="C105" s="1" t="str">
        <f t="shared" si="10"/>
        <v>1978</v>
      </c>
      <c r="D105" s="1" t="str">
        <f t="shared" si="11"/>
        <v>1978 III</v>
      </c>
      <c r="F105" s="4">
        <v>14.49</v>
      </c>
      <c r="G105" s="7"/>
      <c r="H105" s="7">
        <f t="shared" si="9"/>
        <v>34.312478511894426</v>
      </c>
      <c r="I105" s="7"/>
      <c r="J105" s="7">
        <f t="shared" si="8"/>
        <v>44.74917808219178</v>
      </c>
      <c r="K105" s="13">
        <f>IF(ISERROR(VLOOKUP(D105,GDP_defl!$C$6:$E$243,3,FALSE)/100),"",VLOOKUP(D105,GDP_defl!$C$6:$E$243,3,FALSE)/100)</f>
        <v>0.4222953464284732</v>
      </c>
      <c r="L105" s="15">
        <v>65.7</v>
      </c>
      <c r="M105" s="1">
        <f t="shared" si="12"/>
        <v>0.32380482996550025</v>
      </c>
      <c r="N105" s="37">
        <f t="shared" si="13"/>
        <v>0.0770491803278689</v>
      </c>
    </row>
    <row r="106" spans="1:14" ht="12.75">
      <c r="A106" s="5">
        <v>28703</v>
      </c>
      <c r="B106" s="1" t="s">
        <v>17</v>
      </c>
      <c r="C106" s="1" t="str">
        <f t="shared" si="10"/>
        <v>1978</v>
      </c>
      <c r="D106" s="1" t="str">
        <f t="shared" si="11"/>
        <v>1978 III</v>
      </c>
      <c r="F106" s="4">
        <v>14.46</v>
      </c>
      <c r="G106" s="7"/>
      <c r="H106" s="7">
        <f t="shared" si="9"/>
        <v>34.241438183712454</v>
      </c>
      <c r="I106" s="7"/>
      <c r="J106" s="7">
        <f t="shared" si="8"/>
        <v>44.453545454545456</v>
      </c>
      <c r="K106" s="13">
        <f>IF(ISERROR(VLOOKUP(D106,GDP_defl!$C$6:$E$243,3,FALSE)/100),"",VLOOKUP(D106,GDP_defl!$C$6:$E$243,3,FALSE)/100)</f>
        <v>0.4222953464284732</v>
      </c>
      <c r="L106" s="16">
        <v>66</v>
      </c>
      <c r="M106" s="1">
        <f t="shared" si="12"/>
        <v>0.3252833908329226</v>
      </c>
      <c r="N106" s="37">
        <f t="shared" si="13"/>
        <v>0.07843137254901955</v>
      </c>
    </row>
    <row r="107" spans="1:14" ht="12.75">
      <c r="A107" s="5">
        <v>28734</v>
      </c>
      <c r="B107" s="1" t="s">
        <v>17</v>
      </c>
      <c r="C107" s="1" t="str">
        <f t="shared" si="10"/>
        <v>1978</v>
      </c>
      <c r="D107" s="1" t="str">
        <f t="shared" si="11"/>
        <v>1978 III</v>
      </c>
      <c r="F107" s="4">
        <v>14.53</v>
      </c>
      <c r="G107" s="7"/>
      <c r="H107" s="7">
        <f t="shared" si="9"/>
        <v>34.40719894947039</v>
      </c>
      <c r="I107" s="7"/>
      <c r="J107" s="7">
        <f t="shared" si="8"/>
        <v>44.332887218045116</v>
      </c>
      <c r="K107" s="13">
        <f>IF(ISERROR(VLOOKUP(D107,GDP_defl!$C$6:$E$243,3,FALSE)/100),"",VLOOKUP(D107,GDP_defl!$C$6:$E$243,3,FALSE)/100)</f>
        <v>0.4222953464284732</v>
      </c>
      <c r="L107" s="15">
        <v>66.5</v>
      </c>
      <c r="M107" s="1">
        <f t="shared" si="12"/>
        <v>0.32774765894529323</v>
      </c>
      <c r="N107" s="37">
        <f t="shared" si="13"/>
        <v>0.08306188925081436</v>
      </c>
    </row>
    <row r="108" spans="1:14" ht="12.75">
      <c r="A108" s="5">
        <v>28764</v>
      </c>
      <c r="B108" s="1" t="s">
        <v>18</v>
      </c>
      <c r="C108" s="1" t="str">
        <f t="shared" si="10"/>
        <v>1978</v>
      </c>
      <c r="D108" s="1" t="str">
        <f t="shared" si="11"/>
        <v>1978 IV</v>
      </c>
      <c r="F108" s="4">
        <v>14.63</v>
      </c>
      <c r="G108" s="7"/>
      <c r="H108" s="7">
        <f t="shared" si="9"/>
        <v>33.92603927986907</v>
      </c>
      <c r="I108" s="7"/>
      <c r="J108" s="7">
        <f t="shared" si="8"/>
        <v>44.2388524590164</v>
      </c>
      <c r="K108" s="13">
        <f>IF(ISERROR(VLOOKUP(D108,GDP_defl!$C$6:$E$243,3,FALSE)/100),"",VLOOKUP(D108,GDP_defl!$C$6:$E$243,3,FALSE)/100)</f>
        <v>0.43123218361304866</v>
      </c>
      <c r="L108" s="16">
        <v>67.1</v>
      </c>
      <c r="M108" s="1">
        <f t="shared" si="12"/>
        <v>0.330704780680138</v>
      </c>
      <c r="N108" s="37">
        <f t="shared" si="13"/>
        <v>0.08928571428571416</v>
      </c>
    </row>
    <row r="109" spans="1:14" ht="12.75">
      <c r="A109" s="5">
        <v>28795</v>
      </c>
      <c r="B109" s="1" t="s">
        <v>18</v>
      </c>
      <c r="C109" s="1" t="str">
        <f t="shared" si="10"/>
        <v>1978</v>
      </c>
      <c r="D109" s="1" t="str">
        <f t="shared" si="11"/>
        <v>1978 IV</v>
      </c>
      <c r="F109" s="4">
        <v>14.74</v>
      </c>
      <c r="G109" s="7"/>
      <c r="H109" s="7">
        <f t="shared" si="9"/>
        <v>34.18112228197335</v>
      </c>
      <c r="I109" s="7"/>
      <c r="J109" s="7">
        <f t="shared" si="8"/>
        <v>44.37308605341246</v>
      </c>
      <c r="K109" s="13">
        <f>IF(ISERROR(VLOOKUP(D109,GDP_defl!$C$6:$E$243,3,FALSE)/100),"",VLOOKUP(D109,GDP_defl!$C$6:$E$243,3,FALSE)/100)</f>
        <v>0.43123218361304866</v>
      </c>
      <c r="L109" s="15">
        <v>67.4</v>
      </c>
      <c r="M109" s="1">
        <f t="shared" si="12"/>
        <v>0.3321833415475604</v>
      </c>
      <c r="N109" s="37">
        <f t="shared" si="13"/>
        <v>0.08885298869143791</v>
      </c>
    </row>
    <row r="110" spans="1:14" ht="12.75">
      <c r="A110" s="5">
        <v>28825</v>
      </c>
      <c r="B110" s="1" t="s">
        <v>18</v>
      </c>
      <c r="C110" s="1" t="str">
        <f t="shared" si="10"/>
        <v>1978</v>
      </c>
      <c r="D110" s="1" t="str">
        <f t="shared" si="11"/>
        <v>1978 IV</v>
      </c>
      <c r="F110" s="4">
        <v>14.94</v>
      </c>
      <c r="G110" s="7"/>
      <c r="H110" s="7">
        <f t="shared" si="9"/>
        <v>34.644909558526585</v>
      </c>
      <c r="I110" s="7"/>
      <c r="J110" s="7">
        <f t="shared" si="8"/>
        <v>44.77586410635155</v>
      </c>
      <c r="K110" s="13">
        <f>IF(ISERROR(VLOOKUP(D110,GDP_defl!$C$6:$E$243,3,FALSE)/100),"",VLOOKUP(D110,GDP_defl!$C$6:$E$243,3,FALSE)/100)</f>
        <v>0.43123218361304866</v>
      </c>
      <c r="L110" s="16">
        <v>67.7</v>
      </c>
      <c r="M110" s="1">
        <f t="shared" si="12"/>
        <v>0.3336619024149828</v>
      </c>
      <c r="N110" s="37">
        <f t="shared" si="13"/>
        <v>0.09017713365539455</v>
      </c>
    </row>
    <row r="111" spans="1:14" ht="12.75">
      <c r="A111" s="5">
        <v>28856</v>
      </c>
      <c r="B111" s="1" t="s">
        <v>15</v>
      </c>
      <c r="C111" s="1" t="str">
        <f t="shared" si="10"/>
        <v>1979</v>
      </c>
      <c r="D111" s="1" t="str">
        <f t="shared" si="11"/>
        <v>1979 I</v>
      </c>
      <c r="F111" s="4">
        <v>15.5</v>
      </c>
      <c r="G111" s="7"/>
      <c r="H111" s="7">
        <f t="shared" si="9"/>
        <v>35.32113167348985</v>
      </c>
      <c r="I111" s="7"/>
      <c r="J111" s="7">
        <f t="shared" si="8"/>
        <v>46.04612005856516</v>
      </c>
      <c r="K111" s="13">
        <f>IF(ISERROR(VLOOKUP(D111,GDP_defl!$C$6:$E$243,3,FALSE)/100),"",VLOOKUP(D111,GDP_defl!$C$6:$E$243,3,FALSE)/100)</f>
        <v>0.4388307867166518</v>
      </c>
      <c r="L111" s="16">
        <v>68.3</v>
      </c>
      <c r="M111" s="1">
        <f t="shared" si="12"/>
        <v>0.3366190241498275</v>
      </c>
      <c r="N111" s="37">
        <f t="shared" si="13"/>
        <v>0.09279999999999995</v>
      </c>
    </row>
    <row r="112" spans="1:14" ht="12.75">
      <c r="A112" s="5">
        <v>28887</v>
      </c>
      <c r="B112" s="1" t="s">
        <v>15</v>
      </c>
      <c r="C112" s="1" t="str">
        <f t="shared" si="10"/>
        <v>1979</v>
      </c>
      <c r="D112" s="1" t="str">
        <f t="shared" si="11"/>
        <v>1979 I</v>
      </c>
      <c r="F112" s="4">
        <v>15.88</v>
      </c>
      <c r="G112" s="7"/>
      <c r="H112" s="7">
        <f t="shared" si="9"/>
        <v>36.18706909516251</v>
      </c>
      <c r="I112" s="7"/>
      <c r="J112" s="7">
        <f t="shared" si="8"/>
        <v>46.62882778581766</v>
      </c>
      <c r="K112" s="13">
        <f>IF(ISERROR(VLOOKUP(D112,GDP_defl!$C$6:$E$243,3,FALSE)/100),"",VLOOKUP(D112,GDP_defl!$C$6:$E$243,3,FALSE)/100)</f>
        <v>0.4388307867166518</v>
      </c>
      <c r="L112" s="15">
        <v>69.1</v>
      </c>
      <c r="M112" s="1">
        <f t="shared" si="12"/>
        <v>0.34056185312962045</v>
      </c>
      <c r="N112" s="37">
        <f t="shared" si="13"/>
        <v>0.09856915739268673</v>
      </c>
    </row>
    <row r="113" spans="1:14" ht="12.75">
      <c r="A113" s="5">
        <v>28915</v>
      </c>
      <c r="B113" s="1" t="s">
        <v>15</v>
      </c>
      <c r="C113" s="1" t="str">
        <f t="shared" si="10"/>
        <v>1979</v>
      </c>
      <c r="D113" s="1" t="str">
        <f t="shared" si="11"/>
        <v>1979 I</v>
      </c>
      <c r="F113" s="4">
        <v>16.41</v>
      </c>
      <c r="G113" s="7"/>
      <c r="H113" s="7">
        <f t="shared" si="9"/>
        <v>37.394823920126996</v>
      </c>
      <c r="I113" s="7"/>
      <c r="J113" s="7">
        <f t="shared" si="8"/>
        <v>47.70184813753582</v>
      </c>
      <c r="K113" s="13">
        <f>IF(ISERROR(VLOOKUP(D113,GDP_defl!$C$6:$E$243,3,FALSE)/100),"",VLOOKUP(D113,GDP_defl!$C$6:$E$243,3,FALSE)/100)</f>
        <v>0.4388307867166518</v>
      </c>
      <c r="L113" s="16">
        <v>69.8</v>
      </c>
      <c r="M113" s="1">
        <f t="shared" si="12"/>
        <v>0.34401182848693934</v>
      </c>
      <c r="N113" s="37">
        <f t="shared" si="13"/>
        <v>0.10094637223974762</v>
      </c>
    </row>
    <row r="114" spans="1:14" ht="12.75">
      <c r="A114" s="5">
        <v>28946</v>
      </c>
      <c r="B114" s="1" t="s">
        <v>16</v>
      </c>
      <c r="C114" s="1" t="str">
        <f t="shared" si="10"/>
        <v>1979</v>
      </c>
      <c r="D114" s="1" t="str">
        <f t="shared" si="11"/>
        <v>1979 II</v>
      </c>
      <c r="F114" s="4">
        <v>17.58</v>
      </c>
      <c r="G114" s="7"/>
      <c r="H114" s="7">
        <f t="shared" si="9"/>
        <v>39.095772758775325</v>
      </c>
      <c r="I114" s="7"/>
      <c r="J114" s="7">
        <f t="shared" si="8"/>
        <v>50.523824362606234</v>
      </c>
      <c r="K114" s="13">
        <f>IF(ISERROR(VLOOKUP(D114,GDP_defl!$C$6:$E$243,3,FALSE)/100),"",VLOOKUP(D114,GDP_defl!$C$6:$E$243,3,FALSE)/100)</f>
        <v>0.4496649831804141</v>
      </c>
      <c r="L114" s="15">
        <v>70.6</v>
      </c>
      <c r="M114" s="1">
        <f t="shared" si="12"/>
        <v>0.3479546574667323</v>
      </c>
      <c r="N114" s="37">
        <f t="shared" si="13"/>
        <v>0.10485133020344281</v>
      </c>
    </row>
    <row r="115" spans="1:14" ht="12.75">
      <c r="A115" s="5">
        <v>28976</v>
      </c>
      <c r="B115" s="1" t="s">
        <v>16</v>
      </c>
      <c r="C115" s="1" t="str">
        <f t="shared" si="10"/>
        <v>1979</v>
      </c>
      <c r="D115" s="1" t="str">
        <f t="shared" si="11"/>
        <v>1979 II</v>
      </c>
      <c r="F115" s="4">
        <v>19</v>
      </c>
      <c r="G115" s="7"/>
      <c r="H115" s="7">
        <f t="shared" si="9"/>
        <v>42.25367931835787</v>
      </c>
      <c r="I115" s="7"/>
      <c r="J115" s="7">
        <f aca="true" t="shared" si="14" ref="J115:J178">$F115/$M115</f>
        <v>53.91748251748252</v>
      </c>
      <c r="K115" s="13">
        <f>IF(ISERROR(VLOOKUP(D115,GDP_defl!$C$6:$E$243,3,FALSE)/100),"",VLOOKUP(D115,GDP_defl!$C$6:$E$243,3,FALSE)/100)</f>
        <v>0.4496649831804141</v>
      </c>
      <c r="L115" s="16">
        <v>71.5</v>
      </c>
      <c r="M115" s="1">
        <f t="shared" si="12"/>
        <v>0.3523903400689995</v>
      </c>
      <c r="N115" s="37">
        <f t="shared" si="13"/>
        <v>0.10852713178294573</v>
      </c>
    </row>
    <row r="116" spans="1:14" ht="12.75">
      <c r="A116" s="5">
        <v>29007</v>
      </c>
      <c r="B116" s="1" t="s">
        <v>16</v>
      </c>
      <c r="C116" s="1" t="str">
        <f t="shared" si="10"/>
        <v>1979</v>
      </c>
      <c r="D116" s="1" t="str">
        <f t="shared" si="11"/>
        <v>1979 II</v>
      </c>
      <c r="F116" s="4">
        <v>21.03</v>
      </c>
      <c r="G116" s="7"/>
      <c r="H116" s="7">
        <f aca="true" t="shared" si="15" ref="H116:H179">+F116/$K116</f>
        <v>46.768151371845576</v>
      </c>
      <c r="I116" s="7"/>
      <c r="J116" s="7">
        <f t="shared" si="14"/>
        <v>59.017800829875526</v>
      </c>
      <c r="K116" s="13">
        <f>IF(ISERROR(VLOOKUP(D116,GDP_defl!$C$6:$E$243,3,FALSE)/100),"",VLOOKUP(D116,GDP_defl!$C$6:$E$243,3,FALSE)/100)</f>
        <v>0.4496649831804141</v>
      </c>
      <c r="L116" s="15">
        <v>72.3</v>
      </c>
      <c r="M116" s="1">
        <f t="shared" si="12"/>
        <v>0.3563331690487925</v>
      </c>
      <c r="N116" s="37">
        <f t="shared" si="13"/>
        <v>0.1088957055214723</v>
      </c>
    </row>
    <row r="117" spans="1:14" ht="12.75">
      <c r="A117" s="5">
        <v>29037</v>
      </c>
      <c r="B117" s="1" t="s">
        <v>17</v>
      </c>
      <c r="C117" s="1" t="str">
        <f t="shared" si="10"/>
        <v>1979</v>
      </c>
      <c r="D117" s="1" t="str">
        <f t="shared" si="11"/>
        <v>1979 III</v>
      </c>
      <c r="F117" s="4">
        <v>23.09</v>
      </c>
      <c r="G117" s="7"/>
      <c r="H117" s="7">
        <f t="shared" si="15"/>
        <v>50.266305696897135</v>
      </c>
      <c r="I117" s="7"/>
      <c r="J117" s="7">
        <f t="shared" si="14"/>
        <v>64.08975376196992</v>
      </c>
      <c r="K117" s="13">
        <f>IF(ISERROR(VLOOKUP(D117,GDP_defl!$C$6:$E$243,3,FALSE)/100),"",VLOOKUP(D117,GDP_defl!$C$6:$E$243,3,FALSE)/100)</f>
        <v>0.45935343128717954</v>
      </c>
      <c r="L117" s="16">
        <v>73.1</v>
      </c>
      <c r="M117" s="1">
        <f t="shared" si="12"/>
        <v>0.36027599802858545</v>
      </c>
      <c r="N117" s="37">
        <f t="shared" si="13"/>
        <v>0.11263318112633168</v>
      </c>
    </row>
    <row r="118" spans="1:14" ht="12.75">
      <c r="A118" s="5">
        <v>29068</v>
      </c>
      <c r="B118" s="1" t="s">
        <v>17</v>
      </c>
      <c r="C118" s="1" t="str">
        <f t="shared" si="10"/>
        <v>1979</v>
      </c>
      <c r="D118" s="1" t="str">
        <f t="shared" si="11"/>
        <v>1979 III</v>
      </c>
      <c r="F118" s="4">
        <v>23.98</v>
      </c>
      <c r="G118" s="7"/>
      <c r="H118" s="7">
        <f t="shared" si="15"/>
        <v>52.20381163324354</v>
      </c>
      <c r="I118" s="7"/>
      <c r="J118" s="7">
        <f t="shared" si="14"/>
        <v>65.92875338753389</v>
      </c>
      <c r="K118" s="13">
        <f>IF(ISERROR(VLOOKUP(D118,GDP_defl!$C$6:$E$243,3,FALSE)/100),"",VLOOKUP(D118,GDP_defl!$C$6:$E$243,3,FALSE)/100)</f>
        <v>0.45935343128717954</v>
      </c>
      <c r="L118" s="15">
        <v>73.8</v>
      </c>
      <c r="M118" s="1">
        <f t="shared" si="12"/>
        <v>0.36372597338590434</v>
      </c>
      <c r="N118" s="37">
        <f t="shared" si="13"/>
        <v>0.11818181818181814</v>
      </c>
    </row>
    <row r="119" spans="1:14" ht="12.75">
      <c r="A119" s="5">
        <v>29099</v>
      </c>
      <c r="B119" s="1" t="s">
        <v>17</v>
      </c>
      <c r="C119" s="1" t="str">
        <f t="shared" si="10"/>
        <v>1979</v>
      </c>
      <c r="D119" s="1" t="str">
        <f t="shared" si="11"/>
        <v>1979 III</v>
      </c>
      <c r="F119" s="4">
        <v>25.06</v>
      </c>
      <c r="G119" s="7"/>
      <c r="H119" s="7">
        <f t="shared" si="15"/>
        <v>54.55494243240546</v>
      </c>
      <c r="I119" s="7"/>
      <c r="J119" s="7">
        <f t="shared" si="14"/>
        <v>68.1591689008043</v>
      </c>
      <c r="K119" s="13">
        <f>IF(ISERROR(VLOOKUP(D119,GDP_defl!$C$6:$E$243,3,FALSE)/100),"",VLOOKUP(D119,GDP_defl!$C$6:$E$243,3,FALSE)/100)</f>
        <v>0.45935343128717954</v>
      </c>
      <c r="L119" s="16">
        <v>74.6</v>
      </c>
      <c r="M119" s="1">
        <f t="shared" si="12"/>
        <v>0.3676688023656973</v>
      </c>
      <c r="N119" s="37">
        <f t="shared" si="13"/>
        <v>0.1218045112781954</v>
      </c>
    </row>
    <row r="120" spans="1:14" ht="12.75">
      <c r="A120" s="5">
        <v>29129</v>
      </c>
      <c r="B120" s="1" t="s">
        <v>18</v>
      </c>
      <c r="C120" s="1" t="str">
        <f t="shared" si="10"/>
        <v>1979</v>
      </c>
      <c r="D120" s="1" t="str">
        <f t="shared" si="11"/>
        <v>1979 IV</v>
      </c>
      <c r="F120" s="4">
        <v>25.05</v>
      </c>
      <c r="G120" s="7"/>
      <c r="H120" s="7">
        <f t="shared" si="15"/>
        <v>53.464208580315756</v>
      </c>
      <c r="I120" s="7"/>
      <c r="J120" s="7">
        <f t="shared" si="14"/>
        <v>67.58836436170213</v>
      </c>
      <c r="K120" s="13">
        <f>IF(ISERROR(VLOOKUP(D120,GDP_defl!$C$6:$E$243,3,FALSE)/100),"",VLOOKUP(D120,GDP_defl!$C$6:$E$243,3,FALSE)/100)</f>
        <v>0.46853775011686627</v>
      </c>
      <c r="L120" s="15">
        <v>75.2</v>
      </c>
      <c r="M120" s="1">
        <f t="shared" si="12"/>
        <v>0.3706259241005421</v>
      </c>
      <c r="N120" s="37">
        <f t="shared" si="13"/>
        <v>0.12071535022354708</v>
      </c>
    </row>
    <row r="121" spans="1:14" ht="12.75">
      <c r="A121" s="5">
        <v>29160</v>
      </c>
      <c r="B121" s="1" t="s">
        <v>18</v>
      </c>
      <c r="C121" s="1" t="str">
        <f t="shared" si="10"/>
        <v>1979</v>
      </c>
      <c r="D121" s="1" t="str">
        <f t="shared" si="11"/>
        <v>1979 IV</v>
      </c>
      <c r="F121" s="4">
        <v>27.02</v>
      </c>
      <c r="G121" s="7"/>
      <c r="H121" s="7">
        <f t="shared" si="15"/>
        <v>57.66877907545436</v>
      </c>
      <c r="I121" s="7"/>
      <c r="J121" s="7">
        <f t="shared" si="14"/>
        <v>72.23133069828722</v>
      </c>
      <c r="K121" s="13">
        <f>IF(ISERROR(VLOOKUP(D121,GDP_defl!$C$6:$E$243,3,FALSE)/100),"",VLOOKUP(D121,GDP_defl!$C$6:$E$243,3,FALSE)/100)</f>
        <v>0.46853775011686627</v>
      </c>
      <c r="L121" s="16">
        <v>75.9</v>
      </c>
      <c r="M121" s="1">
        <f t="shared" si="12"/>
        <v>0.374075899457861</v>
      </c>
      <c r="N121" s="37">
        <f t="shared" si="13"/>
        <v>0.1261127596439169</v>
      </c>
    </row>
    <row r="122" spans="1:14" ht="12.75">
      <c r="A122" s="5">
        <v>29190</v>
      </c>
      <c r="B122" s="1" t="s">
        <v>18</v>
      </c>
      <c r="C122" s="1" t="str">
        <f t="shared" si="10"/>
        <v>1979</v>
      </c>
      <c r="D122" s="1" t="str">
        <f t="shared" si="11"/>
        <v>1979 IV</v>
      </c>
      <c r="F122" s="4">
        <v>28.91</v>
      </c>
      <c r="G122" s="7"/>
      <c r="H122" s="7">
        <f t="shared" si="15"/>
        <v>61.70260559109495</v>
      </c>
      <c r="I122" s="7"/>
      <c r="J122" s="7">
        <f t="shared" si="14"/>
        <v>76.47769230769231</v>
      </c>
      <c r="K122" s="13">
        <f>IF(ISERROR(VLOOKUP(D122,GDP_defl!$C$6:$E$243,3,FALSE)/100),"",VLOOKUP(D122,GDP_defl!$C$6:$E$243,3,FALSE)/100)</f>
        <v>0.46853775011686627</v>
      </c>
      <c r="L122" s="15">
        <v>76.7</v>
      </c>
      <c r="M122" s="1">
        <f t="shared" si="12"/>
        <v>0.378018728437654</v>
      </c>
      <c r="N122" s="37">
        <f t="shared" si="13"/>
        <v>0.1329394387001477</v>
      </c>
    </row>
    <row r="123" spans="1:14" ht="12.75">
      <c r="A123" s="5">
        <v>29221</v>
      </c>
      <c r="B123" s="1" t="s">
        <v>15</v>
      </c>
      <c r="C123" s="1" t="str">
        <f t="shared" si="10"/>
        <v>1980</v>
      </c>
      <c r="D123" s="1" t="str">
        <f t="shared" si="11"/>
        <v>1980 I</v>
      </c>
      <c r="F123" s="4">
        <v>30.75</v>
      </c>
      <c r="G123" s="7"/>
      <c r="H123" s="7">
        <f t="shared" si="15"/>
        <v>64.2742456173963</v>
      </c>
      <c r="I123" s="7"/>
      <c r="J123" s="7">
        <f t="shared" si="14"/>
        <v>80.19505141388176</v>
      </c>
      <c r="K123" s="13">
        <f>IF(ISERROR(VLOOKUP(D123,GDP_defl!$C$6:$E$243,3,FALSE)/100),"",VLOOKUP(D123,GDP_defl!$C$6:$E$243,3,FALSE)/100)</f>
        <v>0.4784186839476072</v>
      </c>
      <c r="L123" s="15">
        <v>77.8</v>
      </c>
      <c r="M123" s="1">
        <f t="shared" si="12"/>
        <v>0.38344011828486935</v>
      </c>
      <c r="N123" s="37">
        <f t="shared" si="13"/>
        <v>0.1390922401171303</v>
      </c>
    </row>
    <row r="124" spans="1:14" ht="12.75">
      <c r="A124" s="5">
        <v>29252</v>
      </c>
      <c r="B124" s="1" t="s">
        <v>15</v>
      </c>
      <c r="C124" s="1" t="str">
        <f t="shared" si="10"/>
        <v>1980</v>
      </c>
      <c r="D124" s="1" t="str">
        <f t="shared" si="11"/>
        <v>1980 I</v>
      </c>
      <c r="F124" s="4">
        <v>32.4</v>
      </c>
      <c r="G124" s="7"/>
      <c r="H124" s="7">
        <f t="shared" si="15"/>
        <v>67.72310757735414</v>
      </c>
      <c r="I124" s="7"/>
      <c r="J124" s="7">
        <f t="shared" si="14"/>
        <v>83.32015209125474</v>
      </c>
      <c r="K124" s="13">
        <f>IF(ISERROR(VLOOKUP(D124,GDP_defl!$C$6:$E$243,3,FALSE)/100),"",VLOOKUP(D124,GDP_defl!$C$6:$E$243,3,FALSE)/100)</f>
        <v>0.4784186839476072</v>
      </c>
      <c r="L124" s="16">
        <v>78.9</v>
      </c>
      <c r="M124" s="1">
        <f t="shared" si="12"/>
        <v>0.3888615081320848</v>
      </c>
      <c r="N124" s="37">
        <f t="shared" si="13"/>
        <v>0.14182344428364707</v>
      </c>
    </row>
    <row r="125" spans="1:14" ht="12.75">
      <c r="A125" s="5">
        <v>29281</v>
      </c>
      <c r="B125" s="1" t="s">
        <v>15</v>
      </c>
      <c r="C125" s="1" t="str">
        <f t="shared" si="10"/>
        <v>1980</v>
      </c>
      <c r="D125" s="1" t="str">
        <f t="shared" si="11"/>
        <v>1980 I</v>
      </c>
      <c r="F125" s="4">
        <v>33.42</v>
      </c>
      <c r="G125" s="7"/>
      <c r="H125" s="7">
        <f t="shared" si="15"/>
        <v>69.85513133441901</v>
      </c>
      <c r="I125" s="7"/>
      <c r="J125" s="7">
        <f t="shared" si="14"/>
        <v>84.65565543071162</v>
      </c>
      <c r="K125" s="13">
        <f>IF(ISERROR(VLOOKUP(D125,GDP_defl!$C$6:$E$243,3,FALSE)/100),"",VLOOKUP(D125,GDP_defl!$C$6:$E$243,3,FALSE)/100)</f>
        <v>0.4784186839476072</v>
      </c>
      <c r="L125" s="15">
        <v>80.1</v>
      </c>
      <c r="M125" s="1">
        <f t="shared" si="12"/>
        <v>0.39477575160177425</v>
      </c>
      <c r="N125" s="37">
        <f t="shared" si="13"/>
        <v>0.14756446991404007</v>
      </c>
    </row>
    <row r="126" spans="1:14" ht="12.75">
      <c r="A126" s="5">
        <v>29312</v>
      </c>
      <c r="B126" s="1" t="s">
        <v>16</v>
      </c>
      <c r="C126" s="1" t="str">
        <f t="shared" si="10"/>
        <v>1980</v>
      </c>
      <c r="D126" s="1" t="str">
        <f t="shared" si="11"/>
        <v>1980 II</v>
      </c>
      <c r="F126" s="4">
        <v>33.54</v>
      </c>
      <c r="G126" s="7"/>
      <c r="H126" s="7">
        <f t="shared" si="15"/>
        <v>68.58948546364506</v>
      </c>
      <c r="I126" s="7"/>
      <c r="J126" s="7">
        <f t="shared" si="14"/>
        <v>84.01562962962963</v>
      </c>
      <c r="K126" s="13">
        <f>IF(ISERROR(VLOOKUP(D126,GDP_defl!$C$6:$E$243,3,FALSE)/100),"",VLOOKUP(D126,GDP_defl!$C$6:$E$243,3,FALSE)/100)</f>
        <v>0.48899623277940213</v>
      </c>
      <c r="L126" s="16">
        <v>81</v>
      </c>
      <c r="M126" s="1">
        <f t="shared" si="12"/>
        <v>0.39921143420404137</v>
      </c>
      <c r="N126" s="37">
        <f t="shared" si="13"/>
        <v>0.1473087818696885</v>
      </c>
    </row>
    <row r="127" spans="1:14" ht="12.75">
      <c r="A127" s="5">
        <v>29342</v>
      </c>
      <c r="B127" s="1" t="s">
        <v>16</v>
      </c>
      <c r="C127" s="1" t="str">
        <f t="shared" si="10"/>
        <v>1980</v>
      </c>
      <c r="D127" s="1" t="str">
        <f t="shared" si="11"/>
        <v>1980 II</v>
      </c>
      <c r="F127" s="4">
        <v>34.33</v>
      </c>
      <c r="G127" s="7"/>
      <c r="H127" s="7">
        <f t="shared" si="15"/>
        <v>70.20503983204934</v>
      </c>
      <c r="I127" s="7"/>
      <c r="J127" s="7">
        <f t="shared" si="14"/>
        <v>85.15350855745722</v>
      </c>
      <c r="K127" s="13">
        <f>IF(ISERROR(VLOOKUP(D127,GDP_defl!$C$6:$E$243,3,FALSE)/100),"",VLOOKUP(D127,GDP_defl!$C$6:$E$243,3,FALSE)/100)</f>
        <v>0.48899623277940213</v>
      </c>
      <c r="L127" s="15">
        <v>81.8</v>
      </c>
      <c r="M127" s="1">
        <f t="shared" si="12"/>
        <v>0.40315426318383435</v>
      </c>
      <c r="N127" s="37">
        <f t="shared" si="13"/>
        <v>0.14405594405594402</v>
      </c>
    </row>
    <row r="128" spans="1:14" ht="12.75">
      <c r="A128" s="5">
        <v>29373</v>
      </c>
      <c r="B128" s="1" t="s">
        <v>16</v>
      </c>
      <c r="C128" s="1" t="str">
        <f t="shared" si="10"/>
        <v>1980</v>
      </c>
      <c r="D128" s="1" t="str">
        <f t="shared" si="11"/>
        <v>1980 II</v>
      </c>
      <c r="F128" s="4">
        <v>34.48</v>
      </c>
      <c r="G128" s="7"/>
      <c r="H128" s="7">
        <f t="shared" si="15"/>
        <v>70.5117906614932</v>
      </c>
      <c r="I128" s="7"/>
      <c r="J128" s="7">
        <f t="shared" si="14"/>
        <v>84.59482466747279</v>
      </c>
      <c r="K128" s="13">
        <f>IF(ISERROR(VLOOKUP(D128,GDP_defl!$C$6:$E$243,3,FALSE)/100),"",VLOOKUP(D128,GDP_defl!$C$6:$E$243,3,FALSE)/100)</f>
        <v>0.48899623277940213</v>
      </c>
      <c r="L128" s="16">
        <v>82.7</v>
      </c>
      <c r="M128" s="1">
        <f t="shared" si="12"/>
        <v>0.4075899457861015</v>
      </c>
      <c r="N128" s="37">
        <f t="shared" si="13"/>
        <v>0.14384508990318126</v>
      </c>
    </row>
    <row r="129" spans="1:14" ht="12.75">
      <c r="A129" s="5">
        <v>29403</v>
      </c>
      <c r="B129" s="1" t="s">
        <v>17</v>
      </c>
      <c r="C129" s="1" t="str">
        <f t="shared" si="10"/>
        <v>1980</v>
      </c>
      <c r="D129" s="1" t="str">
        <f t="shared" si="11"/>
        <v>1980 III</v>
      </c>
      <c r="F129" s="4">
        <v>34.51</v>
      </c>
      <c r="G129" s="7"/>
      <c r="H129" s="7">
        <f t="shared" si="15"/>
        <v>69.0067171920821</v>
      </c>
      <c r="I129" s="7"/>
      <c r="J129" s="7">
        <f t="shared" si="14"/>
        <v>84.66842805320435</v>
      </c>
      <c r="K129" s="13">
        <f>IF(ISERROR(VLOOKUP(D129,GDP_defl!$C$6:$E$243,3,FALSE)/100),"",VLOOKUP(D129,GDP_defl!$C$6:$E$243,3,FALSE)/100)</f>
        <v>0.5000962428619877</v>
      </c>
      <c r="L129" s="15">
        <v>82.7</v>
      </c>
      <c r="M129" s="1">
        <f t="shared" si="12"/>
        <v>0.4075899457861015</v>
      </c>
      <c r="N129" s="37">
        <f t="shared" si="13"/>
        <v>0.13132694938440506</v>
      </c>
    </row>
    <row r="130" spans="1:14" ht="12.75">
      <c r="A130" s="5">
        <v>29434</v>
      </c>
      <c r="B130" s="1" t="s">
        <v>17</v>
      </c>
      <c r="C130" s="1" t="str">
        <f t="shared" si="10"/>
        <v>1980</v>
      </c>
      <c r="D130" s="1" t="str">
        <f t="shared" si="11"/>
        <v>1980 III</v>
      </c>
      <c r="F130" s="4">
        <v>34.44</v>
      </c>
      <c r="G130" s="7"/>
      <c r="H130" s="7">
        <f t="shared" si="15"/>
        <v>68.86674413489736</v>
      </c>
      <c r="I130" s="7"/>
      <c r="J130" s="7">
        <f t="shared" si="14"/>
        <v>83.88806722689075</v>
      </c>
      <c r="K130" s="13">
        <f>IF(ISERROR(VLOOKUP(D130,GDP_defl!$C$6:$E$243,3,FALSE)/100),"",VLOOKUP(D130,GDP_defl!$C$6:$E$243,3,FALSE)/100)</f>
        <v>0.5000962428619877</v>
      </c>
      <c r="L130" s="16">
        <v>83.3</v>
      </c>
      <c r="M130" s="1">
        <f t="shared" si="12"/>
        <v>0.4105470675209463</v>
      </c>
      <c r="N130" s="37">
        <f t="shared" si="13"/>
        <v>0.12872628726287264</v>
      </c>
    </row>
    <row r="131" spans="1:14" ht="12.75">
      <c r="A131" s="5">
        <v>29465</v>
      </c>
      <c r="B131" s="1" t="s">
        <v>17</v>
      </c>
      <c r="C131" s="1" t="str">
        <f t="shared" si="10"/>
        <v>1980</v>
      </c>
      <c r="D131" s="1" t="str">
        <f t="shared" si="11"/>
        <v>1980 III</v>
      </c>
      <c r="F131" s="4">
        <v>34.46</v>
      </c>
      <c r="G131" s="7"/>
      <c r="H131" s="7">
        <f t="shared" si="15"/>
        <v>68.90673643695015</v>
      </c>
      <c r="I131" s="7"/>
      <c r="J131" s="7">
        <f t="shared" si="14"/>
        <v>83.23730952380953</v>
      </c>
      <c r="K131" s="13">
        <f>IF(ISERROR(VLOOKUP(D131,GDP_defl!$C$6:$E$243,3,FALSE)/100),"",VLOOKUP(D131,GDP_defl!$C$6:$E$243,3,FALSE)/100)</f>
        <v>0.5000962428619877</v>
      </c>
      <c r="L131" s="15">
        <v>84</v>
      </c>
      <c r="M131" s="1">
        <f t="shared" si="12"/>
        <v>0.41399704287826516</v>
      </c>
      <c r="N131" s="37">
        <f t="shared" si="13"/>
        <v>0.126005361930295</v>
      </c>
    </row>
    <row r="132" spans="1:14" ht="12.75">
      <c r="A132" s="5">
        <v>29495</v>
      </c>
      <c r="B132" s="1" t="s">
        <v>18</v>
      </c>
      <c r="C132" s="1" t="str">
        <f aca="true" t="shared" si="16" ref="C132:C195">TEXT(A132,"yyyy")</f>
        <v>1980</v>
      </c>
      <c r="D132" s="1" t="str">
        <f aca="true" t="shared" si="17" ref="D132:D195">C132&amp;" "&amp;B132</f>
        <v>1980 IV</v>
      </c>
      <c r="F132" s="4">
        <v>34.63</v>
      </c>
      <c r="G132" s="7"/>
      <c r="H132" s="7">
        <f t="shared" si="15"/>
        <v>67.38061332952864</v>
      </c>
      <c r="I132" s="7"/>
      <c r="J132" s="7">
        <f t="shared" si="14"/>
        <v>82.85880896226416</v>
      </c>
      <c r="K132" s="13">
        <f>IF(ISERROR(VLOOKUP(D132,GDP_defl!$C$6:$E$243,3,FALSE)/100),"",VLOOKUP(D132,GDP_defl!$C$6:$E$243,3,FALSE)/100)</f>
        <v>0.5139460490013656</v>
      </c>
      <c r="L132" s="16">
        <v>84.8</v>
      </c>
      <c r="M132" s="1">
        <f aca="true" t="shared" si="18" ref="M132:M195">(L132/$L$440)</f>
        <v>0.41793987185805814</v>
      </c>
      <c r="N132" s="37">
        <f t="shared" si="13"/>
        <v>0.127659574468085</v>
      </c>
    </row>
    <row r="133" spans="1:14" ht="12.75">
      <c r="A133" s="5">
        <v>29526</v>
      </c>
      <c r="B133" s="1" t="s">
        <v>18</v>
      </c>
      <c r="C133" s="1" t="str">
        <f t="shared" si="16"/>
        <v>1980</v>
      </c>
      <c r="D133" s="1" t="str">
        <f t="shared" si="17"/>
        <v>1980 IV</v>
      </c>
      <c r="F133" s="4">
        <v>35.09</v>
      </c>
      <c r="G133" s="7"/>
      <c r="H133" s="7">
        <f t="shared" si="15"/>
        <v>68.27564890941844</v>
      </c>
      <c r="I133" s="7"/>
      <c r="J133" s="7">
        <f t="shared" si="14"/>
        <v>83.27205847953218</v>
      </c>
      <c r="K133" s="13">
        <f>IF(ISERROR(VLOOKUP(D133,GDP_defl!$C$6:$E$243,3,FALSE)/100),"",VLOOKUP(D133,GDP_defl!$C$6:$E$243,3,FALSE)/100)</f>
        <v>0.5139460490013656</v>
      </c>
      <c r="L133" s="15">
        <v>85.5</v>
      </c>
      <c r="M133" s="1">
        <f t="shared" si="18"/>
        <v>0.42138984721537703</v>
      </c>
      <c r="N133" s="37">
        <f t="shared" si="13"/>
        <v>0.12648221343873509</v>
      </c>
    </row>
    <row r="134" spans="1:14" ht="12.75">
      <c r="A134" s="5">
        <v>29556</v>
      </c>
      <c r="B134" s="1" t="s">
        <v>18</v>
      </c>
      <c r="C134" s="1" t="str">
        <f t="shared" si="16"/>
        <v>1980</v>
      </c>
      <c r="D134" s="1" t="str">
        <f t="shared" si="17"/>
        <v>1980 IV</v>
      </c>
      <c r="F134" s="4">
        <v>35.63</v>
      </c>
      <c r="G134" s="7"/>
      <c r="H134" s="7">
        <f t="shared" si="15"/>
        <v>69.32634285102817</v>
      </c>
      <c r="I134" s="7"/>
      <c r="J134" s="7">
        <f t="shared" si="14"/>
        <v>83.76972190034763</v>
      </c>
      <c r="K134" s="13">
        <f>IF(ISERROR(VLOOKUP(D134,GDP_defl!$C$6:$E$243,3,FALSE)/100),"",VLOOKUP(D134,GDP_defl!$C$6:$E$243,3,FALSE)/100)</f>
        <v>0.5139460490013656</v>
      </c>
      <c r="L134" s="16">
        <v>86.3</v>
      </c>
      <c r="M134" s="1">
        <f t="shared" si="18"/>
        <v>0.42533267619517</v>
      </c>
      <c r="N134" s="37">
        <f t="shared" si="13"/>
        <v>0.12516297262059967</v>
      </c>
    </row>
    <row r="135" spans="1:14" ht="12.75">
      <c r="A135" s="5">
        <v>29587</v>
      </c>
      <c r="B135" s="1" t="s">
        <v>15</v>
      </c>
      <c r="C135" s="1" t="str">
        <f t="shared" si="16"/>
        <v>1981</v>
      </c>
      <c r="D135" s="1" t="str">
        <f t="shared" si="17"/>
        <v>1981 I</v>
      </c>
      <c r="F135" s="4">
        <v>38.85</v>
      </c>
      <c r="G135" s="7"/>
      <c r="H135" s="7">
        <f t="shared" si="15"/>
        <v>73.69118956134707</v>
      </c>
      <c r="I135" s="7"/>
      <c r="J135" s="7">
        <f t="shared" si="14"/>
        <v>90.60534482758621</v>
      </c>
      <c r="K135" s="13">
        <f>IF(ISERROR(VLOOKUP(D135,GDP_defl!$C$6:$E$243,3,FALSE)/100),"",VLOOKUP(D135,GDP_defl!$C$6:$E$243,3,FALSE)/100)</f>
        <v>0.5272000659951054</v>
      </c>
      <c r="L135" s="16">
        <v>87</v>
      </c>
      <c r="M135" s="1">
        <f t="shared" si="18"/>
        <v>0.4287826515524889</v>
      </c>
      <c r="N135" s="37">
        <f t="shared" si="13"/>
        <v>0.1182519280205656</v>
      </c>
    </row>
    <row r="136" spans="1:14" ht="12.75">
      <c r="A136" s="5">
        <v>29618</v>
      </c>
      <c r="B136" s="1" t="s">
        <v>15</v>
      </c>
      <c r="C136" s="1" t="str">
        <f t="shared" si="16"/>
        <v>1981</v>
      </c>
      <c r="D136" s="1" t="str">
        <f t="shared" si="17"/>
        <v>1981 I</v>
      </c>
      <c r="F136" s="4">
        <v>39</v>
      </c>
      <c r="G136" s="7"/>
      <c r="H136" s="7">
        <f t="shared" si="15"/>
        <v>73.9757115287654</v>
      </c>
      <c r="I136" s="7"/>
      <c r="J136" s="7">
        <f t="shared" si="14"/>
        <v>90.02389078498292</v>
      </c>
      <c r="K136" s="13">
        <f>IF(ISERROR(VLOOKUP(D136,GDP_defl!$C$6:$E$243,3,FALSE)/100),"",VLOOKUP(D136,GDP_defl!$C$6:$E$243,3,FALSE)/100)</f>
        <v>0.5272000659951054</v>
      </c>
      <c r="L136" s="15">
        <v>87.9</v>
      </c>
      <c r="M136" s="1">
        <f t="shared" si="18"/>
        <v>0.4332183341547561</v>
      </c>
      <c r="N136" s="37">
        <f t="shared" si="13"/>
        <v>0.11406844106463877</v>
      </c>
    </row>
    <row r="137" spans="1:14" ht="12.75">
      <c r="A137" s="5">
        <v>29646</v>
      </c>
      <c r="B137" s="1" t="s">
        <v>15</v>
      </c>
      <c r="C137" s="1" t="str">
        <f t="shared" si="16"/>
        <v>1981</v>
      </c>
      <c r="D137" s="1" t="str">
        <f t="shared" si="17"/>
        <v>1981 I</v>
      </c>
      <c r="F137" s="4">
        <v>38.31</v>
      </c>
      <c r="G137" s="7"/>
      <c r="H137" s="7">
        <f t="shared" si="15"/>
        <v>72.6669104786411</v>
      </c>
      <c r="I137" s="7"/>
      <c r="J137" s="7">
        <f t="shared" si="14"/>
        <v>87.83162711864408</v>
      </c>
      <c r="K137" s="13">
        <f>IF(ISERROR(VLOOKUP(D137,GDP_defl!$C$6:$E$243,3,FALSE)/100),"",VLOOKUP(D137,GDP_defl!$C$6:$E$243,3,FALSE)/100)</f>
        <v>0.5272000659951054</v>
      </c>
      <c r="L137" s="16">
        <v>88.5</v>
      </c>
      <c r="M137" s="1">
        <f t="shared" si="18"/>
        <v>0.43617545588960077</v>
      </c>
      <c r="N137" s="37">
        <f t="shared" si="13"/>
        <v>0.10486891385767798</v>
      </c>
    </row>
    <row r="138" spans="1:14" ht="12.75">
      <c r="A138" s="5">
        <v>29677</v>
      </c>
      <c r="B138" s="1" t="s">
        <v>16</v>
      </c>
      <c r="C138" s="1" t="str">
        <f t="shared" si="16"/>
        <v>1981</v>
      </c>
      <c r="D138" s="1" t="str">
        <f t="shared" si="17"/>
        <v>1981 II</v>
      </c>
      <c r="F138" s="4">
        <v>38.41</v>
      </c>
      <c r="G138" s="7"/>
      <c r="H138" s="7">
        <f t="shared" si="15"/>
        <v>71.51255315881089</v>
      </c>
      <c r="I138" s="7"/>
      <c r="J138" s="7">
        <f t="shared" si="14"/>
        <v>87.46789001122335</v>
      </c>
      <c r="K138" s="13">
        <f>IF(ISERROR(VLOOKUP(D138,GDP_defl!$C$6:$E$243,3,FALSE)/100),"",VLOOKUP(D138,GDP_defl!$C$6:$E$243,3,FALSE)/100)</f>
        <v>0.5371084977864141</v>
      </c>
      <c r="L138" s="15">
        <v>89.1</v>
      </c>
      <c r="M138" s="1">
        <f t="shared" si="18"/>
        <v>0.4391325776244455</v>
      </c>
      <c r="N138" s="37">
        <f t="shared" si="13"/>
        <v>0.09999999999999994</v>
      </c>
    </row>
    <row r="139" spans="1:14" ht="12.75">
      <c r="A139" s="5">
        <v>29707</v>
      </c>
      <c r="B139" s="1" t="s">
        <v>16</v>
      </c>
      <c r="C139" s="1" t="str">
        <f t="shared" si="16"/>
        <v>1981</v>
      </c>
      <c r="D139" s="1" t="str">
        <f t="shared" si="17"/>
        <v>1981 II</v>
      </c>
      <c r="F139" s="4">
        <v>37.84</v>
      </c>
      <c r="G139" s="7"/>
      <c r="H139" s="7">
        <f t="shared" si="15"/>
        <v>70.45131506194753</v>
      </c>
      <c r="I139" s="7"/>
      <c r="J139" s="7">
        <f t="shared" si="14"/>
        <v>85.4981737193764</v>
      </c>
      <c r="K139" s="13">
        <f>IF(ISERROR(VLOOKUP(D139,GDP_defl!$C$6:$E$243,3,FALSE)/100),"",VLOOKUP(D139,GDP_defl!$C$6:$E$243,3,FALSE)/100)</f>
        <v>0.5371084977864141</v>
      </c>
      <c r="L139" s="16">
        <v>89.8</v>
      </c>
      <c r="M139" s="1">
        <f t="shared" si="18"/>
        <v>0.4425825529817644</v>
      </c>
      <c r="N139" s="37">
        <f t="shared" si="13"/>
        <v>0.097799511002445</v>
      </c>
    </row>
    <row r="140" spans="1:14" ht="12.75">
      <c r="A140" s="5">
        <v>29738</v>
      </c>
      <c r="B140" s="1" t="s">
        <v>16</v>
      </c>
      <c r="C140" s="1" t="str">
        <f t="shared" si="16"/>
        <v>1981</v>
      </c>
      <c r="D140" s="1" t="str">
        <f t="shared" si="17"/>
        <v>1981 II</v>
      </c>
      <c r="F140" s="4">
        <v>37.03</v>
      </c>
      <c r="G140" s="7"/>
      <c r="H140" s="7">
        <f t="shared" si="15"/>
        <v>68.94323987166798</v>
      </c>
      <c r="I140" s="7"/>
      <c r="J140" s="7">
        <f t="shared" si="14"/>
        <v>82.92921633554084</v>
      </c>
      <c r="K140" s="13">
        <f>IF(ISERROR(VLOOKUP(D140,GDP_defl!$C$6:$E$243,3,FALSE)/100),"",VLOOKUP(D140,GDP_defl!$C$6:$E$243,3,FALSE)/100)</f>
        <v>0.5371084977864141</v>
      </c>
      <c r="L140" s="15">
        <v>90.6</v>
      </c>
      <c r="M140" s="1">
        <f t="shared" si="18"/>
        <v>0.4465253819615574</v>
      </c>
      <c r="N140" s="37">
        <f t="shared" si="13"/>
        <v>0.09552599758162021</v>
      </c>
    </row>
    <row r="141" spans="1:14" ht="12.75">
      <c r="A141" s="5">
        <v>29768</v>
      </c>
      <c r="B141" s="1" t="s">
        <v>17</v>
      </c>
      <c r="C141" s="1" t="str">
        <f t="shared" si="16"/>
        <v>1981</v>
      </c>
      <c r="D141" s="1" t="str">
        <f t="shared" si="17"/>
        <v>1981 III</v>
      </c>
      <c r="F141" s="4">
        <v>36.58</v>
      </c>
      <c r="G141" s="7"/>
      <c r="H141" s="7">
        <f t="shared" si="15"/>
        <v>66.91439479552656</v>
      </c>
      <c r="I141" s="7"/>
      <c r="J141" s="7">
        <f t="shared" si="14"/>
        <v>81.02709606986899</v>
      </c>
      <c r="K141" s="13">
        <f>IF(ISERROR(VLOOKUP(D141,GDP_defl!$C$6:$E$243,3,FALSE)/100),"",VLOOKUP(D141,GDP_defl!$C$6:$E$243,3,FALSE)/100)</f>
        <v>0.5466686220771959</v>
      </c>
      <c r="L141" s="16">
        <v>91.6</v>
      </c>
      <c r="M141" s="1">
        <f t="shared" si="18"/>
        <v>0.45145391818629865</v>
      </c>
      <c r="N141" s="37">
        <f t="shared" si="13"/>
        <v>0.1076178960096734</v>
      </c>
    </row>
    <row r="142" spans="1:14" ht="12.75">
      <c r="A142" s="5">
        <v>29799</v>
      </c>
      <c r="B142" s="1" t="s">
        <v>17</v>
      </c>
      <c r="C142" s="1" t="str">
        <f t="shared" si="16"/>
        <v>1981</v>
      </c>
      <c r="D142" s="1" t="str">
        <f t="shared" si="17"/>
        <v>1981 III</v>
      </c>
      <c r="F142" s="4">
        <v>35.82</v>
      </c>
      <c r="G142" s="7"/>
      <c r="H142" s="7">
        <f t="shared" si="15"/>
        <v>65.52415586593116</v>
      </c>
      <c r="I142" s="7"/>
      <c r="J142" s="7">
        <f t="shared" si="14"/>
        <v>78.7419068255688</v>
      </c>
      <c r="K142" s="13">
        <f>IF(ISERROR(VLOOKUP(D142,GDP_defl!$C$6:$E$243,3,FALSE)/100),"",VLOOKUP(D142,GDP_defl!$C$6:$E$243,3,FALSE)/100)</f>
        <v>0.5466686220771959</v>
      </c>
      <c r="L142" s="15">
        <v>92.3</v>
      </c>
      <c r="M142" s="1">
        <f t="shared" si="18"/>
        <v>0.45490389354361754</v>
      </c>
      <c r="N142" s="37">
        <f t="shared" si="13"/>
        <v>0.10804321728691477</v>
      </c>
    </row>
    <row r="143" spans="1:14" ht="12.75">
      <c r="A143" s="5">
        <v>29830</v>
      </c>
      <c r="B143" s="1" t="s">
        <v>17</v>
      </c>
      <c r="C143" s="1" t="str">
        <f t="shared" si="16"/>
        <v>1981</v>
      </c>
      <c r="D143" s="1" t="str">
        <f t="shared" si="17"/>
        <v>1981 III</v>
      </c>
      <c r="F143" s="4">
        <v>35.44</v>
      </c>
      <c r="G143" s="7"/>
      <c r="H143" s="7">
        <f t="shared" si="15"/>
        <v>64.82903640113345</v>
      </c>
      <c r="I143" s="7"/>
      <c r="J143" s="7">
        <f t="shared" si="14"/>
        <v>77.15424892703862</v>
      </c>
      <c r="K143" s="13">
        <f>IF(ISERROR(VLOOKUP(D143,GDP_defl!$C$6:$E$243,3,FALSE)/100),"",VLOOKUP(D143,GDP_defl!$C$6:$E$243,3,FALSE)/100)</f>
        <v>0.5466686220771959</v>
      </c>
      <c r="L143" s="16">
        <v>93.2</v>
      </c>
      <c r="M143" s="1">
        <f t="shared" si="18"/>
        <v>0.45933957614588466</v>
      </c>
      <c r="N143" s="37">
        <f t="shared" si="13"/>
        <v>0.10952380952380955</v>
      </c>
    </row>
    <row r="144" spans="1:14" ht="12.75">
      <c r="A144" s="5">
        <v>29860</v>
      </c>
      <c r="B144" s="1" t="s">
        <v>18</v>
      </c>
      <c r="C144" s="1" t="str">
        <f t="shared" si="16"/>
        <v>1981</v>
      </c>
      <c r="D144" s="1" t="str">
        <f t="shared" si="17"/>
        <v>1981 IV</v>
      </c>
      <c r="F144" s="4">
        <v>35.43</v>
      </c>
      <c r="G144" s="7"/>
      <c r="H144" s="7">
        <f t="shared" si="15"/>
        <v>63.649616657610046</v>
      </c>
      <c r="I144" s="7"/>
      <c r="J144" s="7">
        <f t="shared" si="14"/>
        <v>76.96731263383298</v>
      </c>
      <c r="K144" s="13">
        <f>IF(ISERROR(VLOOKUP(D144,GDP_defl!$C$6:$E$243,3,FALSE)/100),"",VLOOKUP(D144,GDP_defl!$C$6:$E$243,3,FALSE)/100)</f>
        <v>0.5566412157764965</v>
      </c>
      <c r="L144" s="15">
        <v>93.4</v>
      </c>
      <c r="M144" s="1">
        <f t="shared" si="18"/>
        <v>0.46032528339083295</v>
      </c>
      <c r="N144" s="37">
        <f aca="true" t="shared" si="19" ref="N144:N207">(L144-L132)/L132</f>
        <v>0.10141509433962274</v>
      </c>
    </row>
    <row r="145" spans="1:14" ht="12.75">
      <c r="A145" s="5">
        <v>29891</v>
      </c>
      <c r="B145" s="1" t="s">
        <v>18</v>
      </c>
      <c r="C145" s="1" t="str">
        <f t="shared" si="16"/>
        <v>1981</v>
      </c>
      <c r="D145" s="1" t="str">
        <f t="shared" si="17"/>
        <v>1981 IV</v>
      </c>
      <c r="F145" s="4">
        <v>36.21</v>
      </c>
      <c r="G145" s="7"/>
      <c r="H145" s="7">
        <f t="shared" si="15"/>
        <v>65.05087832831103</v>
      </c>
      <c r="I145" s="7"/>
      <c r="J145" s="7">
        <f t="shared" si="14"/>
        <v>78.40991462113126</v>
      </c>
      <c r="K145" s="13">
        <f>IF(ISERROR(VLOOKUP(D145,GDP_defl!$C$6:$E$243,3,FALSE)/100),"",VLOOKUP(D145,GDP_defl!$C$6:$E$243,3,FALSE)/100)</f>
        <v>0.5566412157764965</v>
      </c>
      <c r="L145" s="16">
        <v>93.7</v>
      </c>
      <c r="M145" s="1">
        <f t="shared" si="18"/>
        <v>0.4618038442582553</v>
      </c>
      <c r="N145" s="37">
        <f t="shared" si="19"/>
        <v>0.09590643274853805</v>
      </c>
    </row>
    <row r="146" spans="1:14" ht="12.75">
      <c r="A146" s="5">
        <v>29921</v>
      </c>
      <c r="B146" s="1" t="s">
        <v>18</v>
      </c>
      <c r="C146" s="1" t="str">
        <f t="shared" si="16"/>
        <v>1981</v>
      </c>
      <c r="D146" s="1" t="str">
        <f t="shared" si="17"/>
        <v>1981 IV</v>
      </c>
      <c r="F146" s="4">
        <v>35.95</v>
      </c>
      <c r="G146" s="7"/>
      <c r="H146" s="7">
        <f t="shared" si="15"/>
        <v>64.58379110474404</v>
      </c>
      <c r="I146" s="7"/>
      <c r="J146" s="7">
        <f t="shared" si="14"/>
        <v>77.59845744680852</v>
      </c>
      <c r="K146" s="13">
        <f>IF(ISERROR(VLOOKUP(D146,GDP_defl!$C$6:$E$243,3,FALSE)/100),"",VLOOKUP(D146,GDP_defl!$C$6:$E$243,3,FALSE)/100)</f>
        <v>0.5566412157764965</v>
      </c>
      <c r="L146" s="15">
        <v>94</v>
      </c>
      <c r="M146" s="1">
        <f t="shared" si="18"/>
        <v>0.46328240512567764</v>
      </c>
      <c r="N146" s="37">
        <f t="shared" si="19"/>
        <v>0.08922363847045195</v>
      </c>
    </row>
    <row r="147" spans="1:14" ht="12.75">
      <c r="A147" s="5">
        <v>29952</v>
      </c>
      <c r="B147" s="1" t="s">
        <v>15</v>
      </c>
      <c r="C147" s="1" t="str">
        <f t="shared" si="16"/>
        <v>1982</v>
      </c>
      <c r="D147" s="1" t="str">
        <f t="shared" si="17"/>
        <v>1982 I</v>
      </c>
      <c r="F147" s="4">
        <v>35.54</v>
      </c>
      <c r="G147" s="7"/>
      <c r="H147" s="7">
        <f t="shared" si="15"/>
        <v>62.990471285841934</v>
      </c>
      <c r="I147" s="7"/>
      <c r="J147" s="7">
        <f t="shared" si="14"/>
        <v>76.46941675503712</v>
      </c>
      <c r="K147" s="13">
        <f>IF(ISERROR(VLOOKUP(D147,GDP_defl!$C$6:$E$243,3,FALSE)/100),"",VLOOKUP(D147,GDP_defl!$C$6:$E$243,3,FALSE)/100)</f>
        <v>0.5642123209195318</v>
      </c>
      <c r="L147" s="15">
        <v>94.3</v>
      </c>
      <c r="M147" s="1">
        <f t="shared" si="18"/>
        <v>0.4647609659931</v>
      </c>
      <c r="N147" s="37">
        <f t="shared" si="19"/>
        <v>0.08390804597701146</v>
      </c>
    </row>
    <row r="148" spans="1:14" ht="12.75">
      <c r="A148" s="5">
        <v>29983</v>
      </c>
      <c r="B148" s="1" t="s">
        <v>15</v>
      </c>
      <c r="C148" s="1" t="str">
        <f t="shared" si="16"/>
        <v>1982</v>
      </c>
      <c r="D148" s="1" t="str">
        <f t="shared" si="17"/>
        <v>1982 I</v>
      </c>
      <c r="F148" s="4">
        <v>35.48</v>
      </c>
      <c r="G148" s="7"/>
      <c r="H148" s="7">
        <f t="shared" si="15"/>
        <v>62.88412834050849</v>
      </c>
      <c r="I148" s="7"/>
      <c r="J148" s="7">
        <f t="shared" si="14"/>
        <v>76.09822410147991</v>
      </c>
      <c r="K148" s="13">
        <f>IF(ISERROR(VLOOKUP(D148,GDP_defl!$C$6:$E$243,3,FALSE)/100),"",VLOOKUP(D148,GDP_defl!$C$6:$E$243,3,FALSE)/100)</f>
        <v>0.5642123209195318</v>
      </c>
      <c r="L148" s="16">
        <v>94.6</v>
      </c>
      <c r="M148" s="1">
        <f t="shared" si="18"/>
        <v>0.4662395268605224</v>
      </c>
      <c r="N148" s="37">
        <f t="shared" si="19"/>
        <v>0.0762229806598406</v>
      </c>
    </row>
    <row r="149" spans="1:14" ht="12.75">
      <c r="A149" s="5">
        <v>30011</v>
      </c>
      <c r="B149" s="1" t="s">
        <v>15</v>
      </c>
      <c r="C149" s="1" t="str">
        <f t="shared" si="16"/>
        <v>1982</v>
      </c>
      <c r="D149" s="1" t="str">
        <f t="shared" si="17"/>
        <v>1982 I</v>
      </c>
      <c r="F149" s="4">
        <v>34.07</v>
      </c>
      <c r="G149" s="7"/>
      <c r="H149" s="7">
        <f t="shared" si="15"/>
        <v>60.38506912517261</v>
      </c>
      <c r="I149" s="7"/>
      <c r="J149" s="7">
        <f t="shared" si="14"/>
        <v>73.1513544973545</v>
      </c>
      <c r="K149" s="13">
        <f>IF(ISERROR(VLOOKUP(D149,GDP_defl!$C$6:$E$243,3,FALSE)/100),"",VLOOKUP(D149,GDP_defl!$C$6:$E$243,3,FALSE)/100)</f>
        <v>0.5642123209195318</v>
      </c>
      <c r="L149" s="15">
        <v>94.5</v>
      </c>
      <c r="M149" s="1">
        <f t="shared" si="18"/>
        <v>0.4657466732380483</v>
      </c>
      <c r="N149" s="37">
        <f t="shared" si="19"/>
        <v>0.06779661016949153</v>
      </c>
    </row>
    <row r="150" spans="1:14" ht="12.75">
      <c r="A150" s="5">
        <v>30042</v>
      </c>
      <c r="B150" s="1" t="s">
        <v>16</v>
      </c>
      <c r="C150" s="1" t="str">
        <f t="shared" si="16"/>
        <v>1982</v>
      </c>
      <c r="D150" s="1" t="str">
        <f t="shared" si="17"/>
        <v>1982 II</v>
      </c>
      <c r="F150" s="4">
        <v>32.82</v>
      </c>
      <c r="G150" s="7"/>
      <c r="H150" s="7">
        <f t="shared" si="15"/>
        <v>57.472138615132735</v>
      </c>
      <c r="I150" s="7"/>
      <c r="J150" s="7">
        <f t="shared" si="14"/>
        <v>70.17047418335089</v>
      </c>
      <c r="K150" s="13">
        <f>IF(ISERROR(VLOOKUP(D150,GDP_defl!$C$6:$E$243,3,FALSE)/100),"",VLOOKUP(D150,GDP_defl!$C$6:$E$243,3,FALSE)/100)</f>
        <v>0.571059313100945</v>
      </c>
      <c r="L150" s="16">
        <v>94.9</v>
      </c>
      <c r="M150" s="1">
        <f t="shared" si="18"/>
        <v>0.4677180877279448</v>
      </c>
      <c r="N150" s="37">
        <f t="shared" si="19"/>
        <v>0.0650953984287319</v>
      </c>
    </row>
    <row r="151" spans="1:14" ht="12.75">
      <c r="A151" s="5">
        <v>30072</v>
      </c>
      <c r="B151" s="1" t="s">
        <v>16</v>
      </c>
      <c r="C151" s="1" t="str">
        <f t="shared" si="16"/>
        <v>1982</v>
      </c>
      <c r="D151" s="1" t="str">
        <f t="shared" si="17"/>
        <v>1982 II</v>
      </c>
      <c r="F151" s="4">
        <v>32.78</v>
      </c>
      <c r="G151" s="7"/>
      <c r="H151" s="7">
        <f t="shared" si="15"/>
        <v>57.40209335173831</v>
      </c>
      <c r="I151" s="7"/>
      <c r="J151" s="7">
        <f t="shared" si="14"/>
        <v>69.4265344467641</v>
      </c>
      <c r="K151" s="13">
        <f>IF(ISERROR(VLOOKUP(D151,GDP_defl!$C$6:$E$243,3,FALSE)/100),"",VLOOKUP(D151,GDP_defl!$C$6:$E$243,3,FALSE)/100)</f>
        <v>0.571059313100945</v>
      </c>
      <c r="L151" s="15">
        <v>95.8</v>
      </c>
      <c r="M151" s="1">
        <f t="shared" si="18"/>
        <v>0.4721537703302119</v>
      </c>
      <c r="N151" s="37">
        <f t="shared" si="19"/>
        <v>0.066815144766147</v>
      </c>
    </row>
    <row r="152" spans="1:14" ht="12.75">
      <c r="A152" s="5">
        <v>30103</v>
      </c>
      <c r="B152" s="1" t="s">
        <v>16</v>
      </c>
      <c r="C152" s="1" t="str">
        <f t="shared" si="16"/>
        <v>1982</v>
      </c>
      <c r="D152" s="1" t="str">
        <f t="shared" si="17"/>
        <v>1982 II</v>
      </c>
      <c r="F152" s="4">
        <v>33.79</v>
      </c>
      <c r="G152" s="7"/>
      <c r="H152" s="7">
        <f t="shared" si="15"/>
        <v>59.17073625244775</v>
      </c>
      <c r="I152" s="7"/>
      <c r="J152" s="7">
        <f t="shared" si="14"/>
        <v>70.68031958762886</v>
      </c>
      <c r="K152" s="13">
        <f>IF(ISERROR(VLOOKUP(D152,GDP_defl!$C$6:$E$243,3,FALSE)/100),"",VLOOKUP(D152,GDP_defl!$C$6:$E$243,3,FALSE)/100)</f>
        <v>0.571059313100945</v>
      </c>
      <c r="L152" s="16">
        <v>97</v>
      </c>
      <c r="M152" s="1">
        <f t="shared" si="18"/>
        <v>0.47806801379990144</v>
      </c>
      <c r="N152" s="37">
        <f t="shared" si="19"/>
        <v>0.07064017660044157</v>
      </c>
    </row>
    <row r="153" spans="1:14" ht="12.75">
      <c r="A153" s="5">
        <v>30133</v>
      </c>
      <c r="B153" s="1" t="s">
        <v>17</v>
      </c>
      <c r="C153" s="1" t="str">
        <f t="shared" si="16"/>
        <v>1982</v>
      </c>
      <c r="D153" s="1" t="str">
        <f t="shared" si="17"/>
        <v>1982 III</v>
      </c>
      <c r="F153" s="4">
        <v>33.44</v>
      </c>
      <c r="G153" s="7"/>
      <c r="H153" s="7">
        <f t="shared" si="15"/>
        <v>57.74224557627172</v>
      </c>
      <c r="I153" s="7"/>
      <c r="J153" s="7">
        <f t="shared" si="14"/>
        <v>69.58949743589743</v>
      </c>
      <c r="K153" s="13">
        <f>IF(ISERROR(VLOOKUP(D153,GDP_defl!$C$6:$E$243,3,FALSE)/100),"",VLOOKUP(D153,GDP_defl!$C$6:$E$243,3,FALSE)/100)</f>
        <v>0.5791253815342029</v>
      </c>
      <c r="L153" s="15">
        <v>97.5</v>
      </c>
      <c r="M153" s="1">
        <f t="shared" si="18"/>
        <v>0.48053228191227204</v>
      </c>
      <c r="N153" s="37">
        <f t="shared" si="19"/>
        <v>0.06441048034934505</v>
      </c>
    </row>
    <row r="154" spans="1:14" ht="12.75">
      <c r="A154" s="5">
        <v>30164</v>
      </c>
      <c r="B154" s="1" t="s">
        <v>17</v>
      </c>
      <c r="C154" s="1" t="str">
        <f t="shared" si="16"/>
        <v>1982</v>
      </c>
      <c r="D154" s="1" t="str">
        <f t="shared" si="17"/>
        <v>1982 III</v>
      </c>
      <c r="F154" s="4">
        <v>32.95</v>
      </c>
      <c r="G154" s="7"/>
      <c r="H154" s="7">
        <f t="shared" si="15"/>
        <v>56.896142097432815</v>
      </c>
      <c r="I154" s="7"/>
      <c r="J154" s="7">
        <f t="shared" si="14"/>
        <v>68.42942681678608</v>
      </c>
      <c r="K154" s="13">
        <f>IF(ISERROR(VLOOKUP(D154,GDP_defl!$C$6:$E$243,3,FALSE)/100),"",VLOOKUP(D154,GDP_defl!$C$6:$E$243,3,FALSE)/100)</f>
        <v>0.5791253815342029</v>
      </c>
      <c r="L154" s="16">
        <v>97.7</v>
      </c>
      <c r="M154" s="1">
        <f t="shared" si="18"/>
        <v>0.4815179891572203</v>
      </c>
      <c r="N154" s="37">
        <f t="shared" si="19"/>
        <v>0.05850487540628392</v>
      </c>
    </row>
    <row r="155" spans="1:14" ht="12.75">
      <c r="A155" s="5">
        <v>30195</v>
      </c>
      <c r="B155" s="1" t="s">
        <v>17</v>
      </c>
      <c r="C155" s="1" t="str">
        <f t="shared" si="16"/>
        <v>1982</v>
      </c>
      <c r="D155" s="1" t="str">
        <f t="shared" si="17"/>
        <v>1982 III</v>
      </c>
      <c r="F155" s="4">
        <v>33.03</v>
      </c>
      <c r="G155" s="7"/>
      <c r="H155" s="7">
        <f t="shared" si="15"/>
        <v>57.034281440916715</v>
      </c>
      <c r="I155" s="7"/>
      <c r="J155" s="7">
        <f t="shared" si="14"/>
        <v>68.45543411644536</v>
      </c>
      <c r="K155" s="13">
        <f>IF(ISERROR(VLOOKUP(D155,GDP_defl!$C$6:$E$243,3,FALSE)/100),"",VLOOKUP(D155,GDP_defl!$C$6:$E$243,3,FALSE)/100)</f>
        <v>0.5791253815342029</v>
      </c>
      <c r="L155" s="15">
        <v>97.9</v>
      </c>
      <c r="M155" s="1">
        <f t="shared" si="18"/>
        <v>0.48250369640216856</v>
      </c>
      <c r="N155" s="37">
        <f t="shared" si="19"/>
        <v>0.05042918454935625</v>
      </c>
    </row>
    <row r="156" spans="1:14" ht="12.75">
      <c r="A156" s="5">
        <v>30225</v>
      </c>
      <c r="B156" s="1" t="s">
        <v>18</v>
      </c>
      <c r="C156" s="1" t="str">
        <f t="shared" si="16"/>
        <v>1982</v>
      </c>
      <c r="D156" s="1" t="str">
        <f t="shared" si="17"/>
        <v>1982 IV</v>
      </c>
      <c r="F156" s="4">
        <v>33.28</v>
      </c>
      <c r="G156" s="7"/>
      <c r="H156" s="7">
        <f t="shared" si="15"/>
        <v>56.85318134130875</v>
      </c>
      <c r="I156" s="7"/>
      <c r="J156" s="7">
        <f t="shared" si="14"/>
        <v>68.76285132382893</v>
      </c>
      <c r="K156" s="13">
        <f>IF(ISERROR(VLOOKUP(D156,GDP_defl!$C$6:$E$243,3,FALSE)/100),"",VLOOKUP(D156,GDP_defl!$C$6:$E$243,3,FALSE)/100)</f>
        <v>0.5853674185831217</v>
      </c>
      <c r="L156" s="16">
        <v>98.2</v>
      </c>
      <c r="M156" s="1">
        <f t="shared" si="18"/>
        <v>0.48398225726959093</v>
      </c>
      <c r="N156" s="37">
        <f t="shared" si="19"/>
        <v>0.051391862955032085</v>
      </c>
    </row>
    <row r="157" spans="1:14" ht="12.75">
      <c r="A157" s="5">
        <v>30256</v>
      </c>
      <c r="B157" s="1" t="s">
        <v>18</v>
      </c>
      <c r="C157" s="1" t="str">
        <f t="shared" si="16"/>
        <v>1982</v>
      </c>
      <c r="D157" s="1" t="str">
        <f t="shared" si="17"/>
        <v>1982 IV</v>
      </c>
      <c r="F157" s="4">
        <v>33.09</v>
      </c>
      <c r="G157" s="7"/>
      <c r="H157" s="7">
        <f t="shared" si="15"/>
        <v>56.528598875718345</v>
      </c>
      <c r="I157" s="7"/>
      <c r="J157" s="7">
        <f t="shared" si="14"/>
        <v>68.50980612244899</v>
      </c>
      <c r="K157" s="13">
        <f>IF(ISERROR(VLOOKUP(D157,GDP_defl!$C$6:$E$243,3,FALSE)/100),"",VLOOKUP(D157,GDP_defl!$C$6:$E$243,3,FALSE)/100)</f>
        <v>0.5853674185831217</v>
      </c>
      <c r="L157" s="15">
        <v>98</v>
      </c>
      <c r="M157" s="1">
        <f t="shared" si="18"/>
        <v>0.48299655002464265</v>
      </c>
      <c r="N157" s="37">
        <f t="shared" si="19"/>
        <v>0.045891141942369235</v>
      </c>
    </row>
    <row r="158" spans="1:14" ht="12.75">
      <c r="A158" s="5">
        <v>30286</v>
      </c>
      <c r="B158" s="1" t="s">
        <v>18</v>
      </c>
      <c r="C158" s="1" t="str">
        <f t="shared" si="16"/>
        <v>1982</v>
      </c>
      <c r="D158" s="1" t="str">
        <f t="shared" si="17"/>
        <v>1982 IV</v>
      </c>
      <c r="F158" s="4">
        <v>32.85</v>
      </c>
      <c r="G158" s="7"/>
      <c r="H158" s="7">
        <f t="shared" si="15"/>
        <v>56.118599971814675</v>
      </c>
      <c r="I158" s="7"/>
      <c r="J158" s="7">
        <f t="shared" si="14"/>
        <v>68.29164959016394</v>
      </c>
      <c r="K158" s="13">
        <f>IF(ISERROR(VLOOKUP(D158,GDP_defl!$C$6:$E$243,3,FALSE)/100),"",VLOOKUP(D158,GDP_defl!$C$6:$E$243,3,FALSE)/100)</f>
        <v>0.5853674185831217</v>
      </c>
      <c r="L158" s="16">
        <v>97.6</v>
      </c>
      <c r="M158" s="1">
        <f t="shared" si="18"/>
        <v>0.48102513553474613</v>
      </c>
      <c r="N158" s="37">
        <f t="shared" si="19"/>
        <v>0.03829787234042547</v>
      </c>
    </row>
    <row r="159" spans="1:14" ht="12.75">
      <c r="A159" s="5">
        <v>30317</v>
      </c>
      <c r="B159" s="1" t="s">
        <v>15</v>
      </c>
      <c r="C159" s="1" t="str">
        <f t="shared" si="16"/>
        <v>1983</v>
      </c>
      <c r="D159" s="1" t="str">
        <f t="shared" si="17"/>
        <v>1983 I</v>
      </c>
      <c r="F159" s="4">
        <v>31.4</v>
      </c>
      <c r="G159" s="7"/>
      <c r="H159" s="7">
        <f t="shared" si="15"/>
        <v>53.20414673541653</v>
      </c>
      <c r="I159" s="7"/>
      <c r="J159" s="7">
        <f t="shared" si="14"/>
        <v>65.1437627811861</v>
      </c>
      <c r="K159" s="13">
        <f>IF(ISERROR(VLOOKUP(D159,GDP_defl!$C$6:$E$243,3,FALSE)/100),"",VLOOKUP(D159,GDP_defl!$C$6:$E$243,3,FALSE)/100)</f>
        <v>0.5901795616825086</v>
      </c>
      <c r="L159" s="16">
        <v>97.8</v>
      </c>
      <c r="M159" s="1">
        <f t="shared" si="18"/>
        <v>0.4820108427796944</v>
      </c>
      <c r="N159" s="37">
        <f t="shared" si="19"/>
        <v>0.03711558854718982</v>
      </c>
    </row>
    <row r="160" spans="1:14" ht="12.75">
      <c r="A160" s="5">
        <v>30348</v>
      </c>
      <c r="B160" s="1" t="s">
        <v>15</v>
      </c>
      <c r="C160" s="1" t="str">
        <f t="shared" si="16"/>
        <v>1983</v>
      </c>
      <c r="D160" s="1" t="str">
        <f t="shared" si="17"/>
        <v>1983 I</v>
      </c>
      <c r="F160" s="4">
        <v>30.76</v>
      </c>
      <c r="G160" s="7"/>
      <c r="H160" s="7">
        <f t="shared" si="15"/>
        <v>52.11973100577747</v>
      </c>
      <c r="I160" s="7"/>
      <c r="J160" s="7">
        <f t="shared" si="14"/>
        <v>63.750806945863125</v>
      </c>
      <c r="K160" s="13">
        <f>IF(ISERROR(VLOOKUP(D160,GDP_defl!$C$6:$E$243,3,FALSE)/100),"",VLOOKUP(D160,GDP_defl!$C$6:$E$243,3,FALSE)/100)</f>
        <v>0.5901795616825086</v>
      </c>
      <c r="L160" s="15">
        <v>97.9</v>
      </c>
      <c r="M160" s="1">
        <f t="shared" si="18"/>
        <v>0.48250369640216856</v>
      </c>
      <c r="N160" s="37">
        <f t="shared" si="19"/>
        <v>0.03488372093023268</v>
      </c>
    </row>
    <row r="161" spans="1:14" ht="12.75">
      <c r="A161" s="5">
        <v>30376</v>
      </c>
      <c r="B161" s="1" t="s">
        <v>15</v>
      </c>
      <c r="C161" s="1" t="str">
        <f t="shared" si="16"/>
        <v>1983</v>
      </c>
      <c r="D161" s="1" t="str">
        <f t="shared" si="17"/>
        <v>1983 I</v>
      </c>
      <c r="F161" s="4">
        <v>28.43</v>
      </c>
      <c r="G161" s="7"/>
      <c r="H161" s="7">
        <f t="shared" si="15"/>
        <v>48.17177999006025</v>
      </c>
      <c r="I161" s="7"/>
      <c r="J161" s="7">
        <f t="shared" si="14"/>
        <v>58.92182839632278</v>
      </c>
      <c r="K161" s="13">
        <f>IF(ISERROR(VLOOKUP(D161,GDP_defl!$C$6:$E$243,3,FALSE)/100),"",VLOOKUP(D161,GDP_defl!$C$6:$E$243,3,FALSE)/100)</f>
        <v>0.5901795616825086</v>
      </c>
      <c r="L161" s="16">
        <v>97.9</v>
      </c>
      <c r="M161" s="1">
        <f t="shared" si="18"/>
        <v>0.48250369640216856</v>
      </c>
      <c r="N161" s="37">
        <f t="shared" si="19"/>
        <v>0.03597883597883604</v>
      </c>
    </row>
    <row r="162" spans="1:14" ht="12.75">
      <c r="A162" s="5">
        <v>30407</v>
      </c>
      <c r="B162" s="1" t="s">
        <v>16</v>
      </c>
      <c r="C162" s="1" t="str">
        <f t="shared" si="16"/>
        <v>1983</v>
      </c>
      <c r="D162" s="1" t="str">
        <f t="shared" si="17"/>
        <v>1983 II</v>
      </c>
      <c r="F162" s="4">
        <v>27.95</v>
      </c>
      <c r="G162" s="7"/>
      <c r="H162" s="7">
        <f t="shared" si="15"/>
        <v>47.01890506221764</v>
      </c>
      <c r="I162" s="7"/>
      <c r="J162" s="7">
        <f t="shared" si="14"/>
        <v>57.515770791075056</v>
      </c>
      <c r="K162" s="13">
        <f>IF(ISERROR(VLOOKUP(D162,GDP_defl!$C$6:$E$243,3,FALSE)/100),"",VLOOKUP(D162,GDP_defl!$C$6:$E$243,3,FALSE)/100)</f>
        <v>0.5944417455705368</v>
      </c>
      <c r="L162" s="15">
        <v>98.6</v>
      </c>
      <c r="M162" s="1">
        <f t="shared" si="18"/>
        <v>0.4859536717594874</v>
      </c>
      <c r="N162" s="37">
        <f t="shared" si="19"/>
        <v>0.03898840885142243</v>
      </c>
    </row>
    <row r="163" spans="1:14" ht="12.75">
      <c r="A163" s="5">
        <v>30437</v>
      </c>
      <c r="B163" s="1" t="s">
        <v>16</v>
      </c>
      <c r="C163" s="1" t="str">
        <f t="shared" si="16"/>
        <v>1983</v>
      </c>
      <c r="D163" s="1" t="str">
        <f t="shared" si="17"/>
        <v>1983 II</v>
      </c>
      <c r="F163" s="4">
        <v>28.53</v>
      </c>
      <c r="G163" s="7"/>
      <c r="H163" s="7">
        <f t="shared" si="15"/>
        <v>47.99461042665722</v>
      </c>
      <c r="I163" s="7"/>
      <c r="J163" s="7">
        <f t="shared" si="14"/>
        <v>58.354203629032256</v>
      </c>
      <c r="K163" s="13">
        <f>IF(ISERROR(VLOOKUP(D163,GDP_defl!$C$6:$E$243,3,FALSE)/100),"",VLOOKUP(D163,GDP_defl!$C$6:$E$243,3,FALSE)/100)</f>
        <v>0.5944417455705368</v>
      </c>
      <c r="L163" s="16">
        <v>99.2</v>
      </c>
      <c r="M163" s="1">
        <f t="shared" si="18"/>
        <v>0.4889107934943322</v>
      </c>
      <c r="N163" s="37">
        <f t="shared" si="19"/>
        <v>0.03549060542797501</v>
      </c>
    </row>
    <row r="164" spans="1:14" ht="12.75">
      <c r="A164" s="5">
        <v>30468</v>
      </c>
      <c r="B164" s="1" t="s">
        <v>16</v>
      </c>
      <c r="C164" s="1" t="str">
        <f t="shared" si="16"/>
        <v>1983</v>
      </c>
      <c r="D164" s="1" t="str">
        <f t="shared" si="17"/>
        <v>1983 II</v>
      </c>
      <c r="F164" s="4">
        <v>29.23</v>
      </c>
      <c r="G164" s="7"/>
      <c r="H164" s="7">
        <f t="shared" si="15"/>
        <v>49.17218586649809</v>
      </c>
      <c r="I164" s="7"/>
      <c r="J164" s="7">
        <f t="shared" si="14"/>
        <v>59.60569849246231</v>
      </c>
      <c r="K164" s="13">
        <f>IF(ISERROR(VLOOKUP(D164,GDP_defl!$C$6:$E$243,3,FALSE)/100),"",VLOOKUP(D164,GDP_defl!$C$6:$E$243,3,FALSE)/100)</f>
        <v>0.5944417455705368</v>
      </c>
      <c r="L164" s="15">
        <v>99.5</v>
      </c>
      <c r="M164" s="1">
        <f t="shared" si="18"/>
        <v>0.49038935436175457</v>
      </c>
      <c r="N164" s="37">
        <f t="shared" si="19"/>
        <v>0.02577319587628866</v>
      </c>
    </row>
    <row r="165" spans="1:14" ht="12.75">
      <c r="A165" s="5">
        <v>30498</v>
      </c>
      <c r="B165" s="1" t="s">
        <v>17</v>
      </c>
      <c r="C165" s="1" t="str">
        <f t="shared" si="16"/>
        <v>1983</v>
      </c>
      <c r="D165" s="1" t="str">
        <f t="shared" si="17"/>
        <v>1983 III</v>
      </c>
      <c r="F165" s="4">
        <v>28.76</v>
      </c>
      <c r="G165" s="7"/>
      <c r="H165" s="7">
        <f t="shared" si="15"/>
        <v>47.89119220965552</v>
      </c>
      <c r="I165" s="7"/>
      <c r="J165" s="7">
        <f t="shared" si="14"/>
        <v>58.41245245245245</v>
      </c>
      <c r="K165" s="13">
        <f>IF(ISERROR(VLOOKUP(D165,GDP_defl!$C$6:$E$243,3,FALSE)/100),"",VLOOKUP(D165,GDP_defl!$C$6:$E$243,3,FALSE)/100)</f>
        <v>0.600527960842904</v>
      </c>
      <c r="L165" s="16">
        <v>99.9</v>
      </c>
      <c r="M165" s="1">
        <f t="shared" si="18"/>
        <v>0.4923607688516511</v>
      </c>
      <c r="N165" s="37">
        <f t="shared" si="19"/>
        <v>0.024615384615384674</v>
      </c>
    </row>
    <row r="166" spans="1:14" ht="12.75">
      <c r="A166" s="5">
        <v>30529</v>
      </c>
      <c r="B166" s="1" t="s">
        <v>17</v>
      </c>
      <c r="C166" s="1" t="str">
        <f t="shared" si="16"/>
        <v>1983</v>
      </c>
      <c r="D166" s="1" t="str">
        <f t="shared" si="17"/>
        <v>1983 III</v>
      </c>
      <c r="F166" s="4">
        <v>29.5</v>
      </c>
      <c r="G166" s="7"/>
      <c r="H166" s="7">
        <f t="shared" si="15"/>
        <v>49.12344124425722</v>
      </c>
      <c r="I166" s="7"/>
      <c r="J166" s="7">
        <f t="shared" si="14"/>
        <v>59.736027944111775</v>
      </c>
      <c r="K166" s="13">
        <f>IF(ISERROR(VLOOKUP(D166,GDP_defl!$C$6:$E$243,3,FALSE)/100),"",VLOOKUP(D166,GDP_defl!$C$6:$E$243,3,FALSE)/100)</f>
        <v>0.600527960842904</v>
      </c>
      <c r="L166" s="15">
        <v>100.2</v>
      </c>
      <c r="M166" s="1">
        <f t="shared" si="18"/>
        <v>0.49383932971907346</v>
      </c>
      <c r="N166" s="37">
        <f t="shared" si="19"/>
        <v>0.025588536335721595</v>
      </c>
    </row>
    <row r="167" spans="1:14" ht="12.75">
      <c r="A167" s="5">
        <v>30560</v>
      </c>
      <c r="B167" s="1" t="s">
        <v>17</v>
      </c>
      <c r="C167" s="1" t="str">
        <f t="shared" si="16"/>
        <v>1983</v>
      </c>
      <c r="D167" s="1" t="str">
        <f t="shared" si="17"/>
        <v>1983 III</v>
      </c>
      <c r="F167" s="4">
        <v>29.54</v>
      </c>
      <c r="G167" s="7"/>
      <c r="H167" s="7">
        <f t="shared" si="15"/>
        <v>49.19004930018164</v>
      </c>
      <c r="I167" s="7"/>
      <c r="J167" s="7">
        <f t="shared" si="14"/>
        <v>59.520019860973186</v>
      </c>
      <c r="K167" s="13">
        <f>IF(ISERROR(VLOOKUP(D167,GDP_defl!$C$6:$E$243,3,FALSE)/100),"",VLOOKUP(D167,GDP_defl!$C$6:$E$243,3,FALSE)/100)</f>
        <v>0.600527960842904</v>
      </c>
      <c r="L167" s="16">
        <v>100.7</v>
      </c>
      <c r="M167" s="1">
        <f t="shared" si="18"/>
        <v>0.49630359783144407</v>
      </c>
      <c r="N167" s="37">
        <f t="shared" si="19"/>
        <v>0.028600612870275762</v>
      </c>
    </row>
    <row r="168" spans="1:14" ht="12.75">
      <c r="A168" s="5">
        <v>30590</v>
      </c>
      <c r="B168" s="1" t="s">
        <v>18</v>
      </c>
      <c r="C168" s="1" t="str">
        <f t="shared" si="16"/>
        <v>1983</v>
      </c>
      <c r="D168" s="1" t="str">
        <f t="shared" si="17"/>
        <v>1983 IV</v>
      </c>
      <c r="F168" s="4">
        <v>29.67</v>
      </c>
      <c r="G168" s="7"/>
      <c r="H168" s="7">
        <f t="shared" si="15"/>
        <v>49.0360439011089</v>
      </c>
      <c r="I168" s="7"/>
      <c r="J168" s="7">
        <f t="shared" si="14"/>
        <v>59.60438613861386</v>
      </c>
      <c r="K168" s="13">
        <f>IF(ISERROR(VLOOKUP(D168,GDP_defl!$C$6:$E$243,3,FALSE)/100),"",VLOOKUP(D168,GDP_defl!$C$6:$E$243,3,FALSE)/100)</f>
        <v>0.6050651243366116</v>
      </c>
      <c r="L168" s="15">
        <v>101</v>
      </c>
      <c r="M168" s="1">
        <f t="shared" si="18"/>
        <v>0.49778215869886644</v>
      </c>
      <c r="N168" s="37">
        <f t="shared" si="19"/>
        <v>0.028513238289205673</v>
      </c>
    </row>
    <row r="169" spans="1:14" ht="12.75">
      <c r="A169" s="5">
        <v>30621</v>
      </c>
      <c r="B169" s="1" t="s">
        <v>18</v>
      </c>
      <c r="C169" s="1" t="str">
        <f t="shared" si="16"/>
        <v>1983</v>
      </c>
      <c r="D169" s="1" t="str">
        <f t="shared" si="17"/>
        <v>1983 IV</v>
      </c>
      <c r="F169" s="4">
        <v>29.09</v>
      </c>
      <c r="G169" s="7"/>
      <c r="H169" s="7">
        <f t="shared" si="15"/>
        <v>48.07746939950312</v>
      </c>
      <c r="I169" s="7"/>
      <c r="J169" s="7">
        <f t="shared" si="14"/>
        <v>58.32372529644269</v>
      </c>
      <c r="K169" s="13">
        <f>IF(ISERROR(VLOOKUP(D169,GDP_defl!$C$6:$E$243,3,FALSE)/100),"",VLOOKUP(D169,GDP_defl!$C$6:$E$243,3,FALSE)/100)</f>
        <v>0.6050651243366116</v>
      </c>
      <c r="L169" s="16">
        <v>101.2</v>
      </c>
      <c r="M169" s="1">
        <f t="shared" si="18"/>
        <v>0.49876786594381467</v>
      </c>
      <c r="N169" s="37">
        <f t="shared" si="19"/>
        <v>0.03265306122448983</v>
      </c>
    </row>
    <row r="170" spans="1:14" ht="12.75">
      <c r="A170" s="5">
        <v>30651</v>
      </c>
      <c r="B170" s="1" t="s">
        <v>18</v>
      </c>
      <c r="C170" s="1" t="str">
        <f t="shared" si="16"/>
        <v>1983</v>
      </c>
      <c r="D170" s="1" t="str">
        <f t="shared" si="17"/>
        <v>1983 IV</v>
      </c>
      <c r="F170" s="4">
        <v>29.3</v>
      </c>
      <c r="G170" s="7"/>
      <c r="H170" s="7">
        <f t="shared" si="15"/>
        <v>48.424539477670734</v>
      </c>
      <c r="I170" s="7"/>
      <c r="J170" s="7">
        <f t="shared" si="14"/>
        <v>58.686771964462004</v>
      </c>
      <c r="K170" s="13">
        <f>IF(ISERROR(VLOOKUP(D170,GDP_defl!$C$6:$E$243,3,FALSE)/100),"",VLOOKUP(D170,GDP_defl!$C$6:$E$243,3,FALSE)/100)</f>
        <v>0.6050651243366116</v>
      </c>
      <c r="L170" s="15">
        <v>101.3</v>
      </c>
      <c r="M170" s="1">
        <f t="shared" si="18"/>
        <v>0.49926071956628876</v>
      </c>
      <c r="N170" s="37">
        <f t="shared" si="19"/>
        <v>0.0379098360655738</v>
      </c>
    </row>
    <row r="171" spans="1:14" ht="12.75">
      <c r="A171" s="5">
        <v>30682</v>
      </c>
      <c r="B171" s="1" t="s">
        <v>15</v>
      </c>
      <c r="C171" s="1" t="str">
        <f t="shared" si="16"/>
        <v>1984</v>
      </c>
      <c r="D171" s="1" t="str">
        <f t="shared" si="17"/>
        <v>1984 I</v>
      </c>
      <c r="F171" s="8">
        <v>28.8</v>
      </c>
      <c r="G171" s="7"/>
      <c r="H171" s="7">
        <f t="shared" si="15"/>
        <v>47.010655774496165</v>
      </c>
      <c r="I171" s="7"/>
      <c r="J171" s="7">
        <f t="shared" si="14"/>
        <v>57.345632973503434</v>
      </c>
      <c r="K171" s="13">
        <f>IF(ISERROR(VLOOKUP(D171,GDP_defl!$C$6:$E$243,3,FALSE)/100),"",VLOOKUP(D171,GDP_defl!$C$6:$E$243,3,FALSE)/100)</f>
        <v>0.612627063492791</v>
      </c>
      <c r="L171" s="15">
        <v>101.9</v>
      </c>
      <c r="M171" s="1">
        <f t="shared" si="18"/>
        <v>0.5022178413011336</v>
      </c>
      <c r="N171" s="37">
        <f t="shared" si="19"/>
        <v>0.041922290388548146</v>
      </c>
    </row>
    <row r="172" spans="1:14" ht="12.75">
      <c r="A172" s="5">
        <v>30713</v>
      </c>
      <c r="B172" s="1" t="s">
        <v>15</v>
      </c>
      <c r="C172" s="1" t="str">
        <f t="shared" si="16"/>
        <v>1984</v>
      </c>
      <c r="D172" s="1" t="str">
        <f t="shared" si="17"/>
        <v>1984 I</v>
      </c>
      <c r="F172" s="8">
        <v>28.91</v>
      </c>
      <c r="G172" s="7"/>
      <c r="H172" s="7">
        <f t="shared" si="15"/>
        <v>47.19021036252375</v>
      </c>
      <c r="I172" s="7"/>
      <c r="J172" s="7">
        <f t="shared" si="14"/>
        <v>57.283583984375</v>
      </c>
      <c r="K172" s="13">
        <f>IF(ISERROR(VLOOKUP(D172,GDP_defl!$C$6:$E$243,3,FALSE)/100),"",VLOOKUP(D172,GDP_defl!$C$6:$E$243,3,FALSE)/100)</f>
        <v>0.612627063492791</v>
      </c>
      <c r="L172" s="16">
        <v>102.4</v>
      </c>
      <c r="M172" s="1">
        <f t="shared" si="18"/>
        <v>0.5046821094135042</v>
      </c>
      <c r="N172" s="37">
        <f t="shared" si="19"/>
        <v>0.045965270684371805</v>
      </c>
    </row>
    <row r="173" spans="1:14" ht="12.75">
      <c r="A173" s="5">
        <v>30742</v>
      </c>
      <c r="B173" s="1" t="s">
        <v>15</v>
      </c>
      <c r="C173" s="1" t="str">
        <f t="shared" si="16"/>
        <v>1984</v>
      </c>
      <c r="D173" s="1" t="str">
        <f t="shared" si="17"/>
        <v>1984 I</v>
      </c>
      <c r="F173" s="8">
        <v>28.95</v>
      </c>
      <c r="G173" s="7"/>
      <c r="H173" s="7">
        <f t="shared" si="15"/>
        <v>47.25550293998833</v>
      </c>
      <c r="I173" s="7"/>
      <c r="J173" s="7">
        <f t="shared" si="14"/>
        <v>57.25102339181287</v>
      </c>
      <c r="K173" s="13">
        <f>IF(ISERROR(VLOOKUP(D173,GDP_defl!$C$6:$E$243,3,FALSE)/100),"",VLOOKUP(D173,GDP_defl!$C$6:$E$243,3,FALSE)/100)</f>
        <v>0.612627063492791</v>
      </c>
      <c r="L173" s="15">
        <v>102.6</v>
      </c>
      <c r="M173" s="1">
        <f t="shared" si="18"/>
        <v>0.5056678166584524</v>
      </c>
      <c r="N173" s="37">
        <f t="shared" si="19"/>
        <v>0.048008171603677104</v>
      </c>
    </row>
    <row r="174" spans="1:14" ht="12.75">
      <c r="A174" s="5">
        <v>30773</v>
      </c>
      <c r="B174" s="1" t="s">
        <v>16</v>
      </c>
      <c r="C174" s="1" t="str">
        <f t="shared" si="16"/>
        <v>1984</v>
      </c>
      <c r="D174" s="1" t="str">
        <f t="shared" si="17"/>
        <v>1984 II</v>
      </c>
      <c r="F174" s="8">
        <v>29.11</v>
      </c>
      <c r="G174" s="7"/>
      <c r="H174" s="7">
        <f t="shared" si="15"/>
        <v>47.10997552437179</v>
      </c>
      <c r="I174" s="7"/>
      <c r="J174" s="7">
        <f t="shared" si="14"/>
        <v>57.28825412221145</v>
      </c>
      <c r="K174" s="13">
        <f>IF(ISERROR(VLOOKUP(D174,GDP_defl!$C$6:$E$243,3,FALSE)/100),"",VLOOKUP(D174,GDP_defl!$C$6:$E$243,3,FALSE)/100)</f>
        <v>0.6179158379086884</v>
      </c>
      <c r="L174" s="16">
        <v>103.1</v>
      </c>
      <c r="M174" s="1">
        <f t="shared" si="18"/>
        <v>0.5081320847708231</v>
      </c>
      <c r="N174" s="37">
        <f t="shared" si="19"/>
        <v>0.04563894523326572</v>
      </c>
    </row>
    <row r="175" spans="1:14" ht="12.75">
      <c r="A175" s="5">
        <v>30803</v>
      </c>
      <c r="B175" s="1" t="s">
        <v>16</v>
      </c>
      <c r="C175" s="1" t="str">
        <f t="shared" si="16"/>
        <v>1984</v>
      </c>
      <c r="D175" s="1" t="str">
        <f t="shared" si="17"/>
        <v>1984 II</v>
      </c>
      <c r="F175" s="8">
        <v>29.26</v>
      </c>
      <c r="G175" s="7"/>
      <c r="H175" s="7">
        <f t="shared" si="15"/>
        <v>47.35272702999377</v>
      </c>
      <c r="I175" s="7"/>
      <c r="J175" s="7">
        <f t="shared" si="14"/>
        <v>57.41638297872341</v>
      </c>
      <c r="K175" s="13">
        <f>IF(ISERROR(VLOOKUP(D175,GDP_defl!$C$6:$E$243,3,FALSE)/100),"",VLOOKUP(D175,GDP_defl!$C$6:$E$243,3,FALSE)/100)</f>
        <v>0.6179158379086884</v>
      </c>
      <c r="L175" s="15">
        <v>103.4</v>
      </c>
      <c r="M175" s="1">
        <f t="shared" si="18"/>
        <v>0.5096106456382454</v>
      </c>
      <c r="N175" s="37">
        <f t="shared" si="19"/>
        <v>0.04233870967741938</v>
      </c>
    </row>
    <row r="176" spans="1:14" ht="12.75">
      <c r="A176" s="5">
        <v>30834</v>
      </c>
      <c r="B176" s="1" t="s">
        <v>16</v>
      </c>
      <c r="C176" s="1" t="str">
        <f t="shared" si="16"/>
        <v>1984</v>
      </c>
      <c r="D176" s="1" t="str">
        <f t="shared" si="17"/>
        <v>1984 II</v>
      </c>
      <c r="F176" s="8">
        <v>29.19</v>
      </c>
      <c r="G176" s="7"/>
      <c r="H176" s="7">
        <f t="shared" si="15"/>
        <v>47.23944299403685</v>
      </c>
      <c r="I176" s="7"/>
      <c r="J176" s="7">
        <f t="shared" si="14"/>
        <v>57.113317261330764</v>
      </c>
      <c r="K176" s="13">
        <f>IF(ISERROR(VLOOKUP(D176,GDP_defl!$C$6:$E$243,3,FALSE)/100),"",VLOOKUP(D176,GDP_defl!$C$6:$E$243,3,FALSE)/100)</f>
        <v>0.6179158379086884</v>
      </c>
      <c r="L176" s="16">
        <v>103.7</v>
      </c>
      <c r="M176" s="1">
        <f t="shared" si="18"/>
        <v>0.5110892065056678</v>
      </c>
      <c r="N176" s="37">
        <f t="shared" si="19"/>
        <v>0.042211055276381935</v>
      </c>
    </row>
    <row r="177" spans="1:14" ht="12.75">
      <c r="A177" s="5">
        <v>30864</v>
      </c>
      <c r="B177" s="1" t="s">
        <v>17</v>
      </c>
      <c r="C177" s="1" t="str">
        <f t="shared" si="16"/>
        <v>1984</v>
      </c>
      <c r="D177" s="1" t="str">
        <f t="shared" si="17"/>
        <v>1984 III</v>
      </c>
      <c r="F177" s="8">
        <v>29</v>
      </c>
      <c r="G177" s="7"/>
      <c r="H177" s="7">
        <f t="shared" si="15"/>
        <v>46.559695672008594</v>
      </c>
      <c r="I177" s="7"/>
      <c r="J177" s="7">
        <f t="shared" si="14"/>
        <v>56.52353506243997</v>
      </c>
      <c r="K177" s="13">
        <f>IF(ISERROR(VLOOKUP(D177,GDP_defl!$C$6:$E$243,3,FALSE)/100),"",VLOOKUP(D177,GDP_defl!$C$6:$E$243,3,FALSE)/100)</f>
        <v>0.6228563048240588</v>
      </c>
      <c r="L177" s="15">
        <v>104.1</v>
      </c>
      <c r="M177" s="1">
        <f t="shared" si="18"/>
        <v>0.5130606209955643</v>
      </c>
      <c r="N177" s="37">
        <f t="shared" si="19"/>
        <v>0.04204204204204193</v>
      </c>
    </row>
    <row r="178" spans="1:14" ht="12.75">
      <c r="A178" s="5">
        <v>30895</v>
      </c>
      <c r="B178" s="1" t="s">
        <v>17</v>
      </c>
      <c r="C178" s="1" t="str">
        <f t="shared" si="16"/>
        <v>1984</v>
      </c>
      <c r="D178" s="1" t="str">
        <f t="shared" si="17"/>
        <v>1984 III</v>
      </c>
      <c r="F178" s="8">
        <v>28.92</v>
      </c>
      <c r="G178" s="7"/>
      <c r="H178" s="7">
        <f t="shared" si="15"/>
        <v>46.43125513222375</v>
      </c>
      <c r="I178" s="7"/>
      <c r="J178" s="7">
        <f t="shared" si="14"/>
        <v>56.151846889952154</v>
      </c>
      <c r="K178" s="13">
        <f>IF(ISERROR(VLOOKUP(D178,GDP_defl!$C$6:$E$243,3,FALSE)/100),"",VLOOKUP(D178,GDP_defl!$C$6:$E$243,3,FALSE)/100)</f>
        <v>0.6228563048240588</v>
      </c>
      <c r="L178" s="16">
        <v>104.5</v>
      </c>
      <c r="M178" s="1">
        <f t="shared" si="18"/>
        <v>0.5150320354854608</v>
      </c>
      <c r="N178" s="37">
        <f t="shared" si="19"/>
        <v>0.042914171656686595</v>
      </c>
    </row>
    <row r="179" spans="1:14" ht="12.75">
      <c r="A179" s="5">
        <v>30926</v>
      </c>
      <c r="B179" s="1" t="s">
        <v>17</v>
      </c>
      <c r="C179" s="1" t="str">
        <f t="shared" si="16"/>
        <v>1984</v>
      </c>
      <c r="D179" s="1" t="str">
        <f t="shared" si="17"/>
        <v>1984 III</v>
      </c>
      <c r="F179" s="8">
        <v>28.7</v>
      </c>
      <c r="G179" s="7"/>
      <c r="H179" s="7">
        <f t="shared" si="15"/>
        <v>46.078043647815406</v>
      </c>
      <c r="I179" s="7"/>
      <c r="J179" s="7">
        <f aca="true" t="shared" si="20" ref="J179:J242">$F179/$M179</f>
        <v>55.45933333333334</v>
      </c>
      <c r="K179" s="13">
        <f>IF(ISERROR(VLOOKUP(D179,GDP_defl!$C$6:$E$243,3,FALSE)/100),"",VLOOKUP(D179,GDP_defl!$C$6:$E$243,3,FALSE)/100)</f>
        <v>0.6228563048240588</v>
      </c>
      <c r="L179" s="15">
        <v>105</v>
      </c>
      <c r="M179" s="1">
        <f t="shared" si="18"/>
        <v>0.5174963035978314</v>
      </c>
      <c r="N179" s="37">
        <f t="shared" si="19"/>
        <v>0.042701092353525295</v>
      </c>
    </row>
    <row r="180" spans="1:14" ht="12.75">
      <c r="A180" s="5">
        <v>30956</v>
      </c>
      <c r="B180" s="1" t="s">
        <v>18</v>
      </c>
      <c r="C180" s="1" t="str">
        <f t="shared" si="16"/>
        <v>1984</v>
      </c>
      <c r="D180" s="1" t="str">
        <f t="shared" si="17"/>
        <v>1984 IV</v>
      </c>
      <c r="F180" s="8">
        <v>28.79</v>
      </c>
      <c r="G180" s="7"/>
      <c r="H180" s="7">
        <f aca="true" t="shared" si="21" ref="H180:H243">+F180/$K180</f>
        <v>45.93054339401915</v>
      </c>
      <c r="I180" s="7"/>
      <c r="J180" s="7">
        <f t="shared" si="20"/>
        <v>55.474748338081675</v>
      </c>
      <c r="K180" s="13">
        <f>IF(ISERROR(VLOOKUP(D180,GDP_defl!$C$6:$E$243,3,FALSE)/100),"",VLOOKUP(D180,GDP_defl!$C$6:$E$243,3,FALSE)/100)</f>
        <v>0.6268160111458401</v>
      </c>
      <c r="L180" s="16">
        <v>105.3</v>
      </c>
      <c r="M180" s="1">
        <f t="shared" si="18"/>
        <v>0.5189748644652538</v>
      </c>
      <c r="N180" s="37">
        <f t="shared" si="19"/>
        <v>0.04257425742574254</v>
      </c>
    </row>
    <row r="181" spans="1:14" ht="12.75">
      <c r="A181" s="5">
        <v>30987</v>
      </c>
      <c r="B181" s="1" t="s">
        <v>18</v>
      </c>
      <c r="C181" s="1" t="str">
        <f t="shared" si="16"/>
        <v>1984</v>
      </c>
      <c r="D181" s="1" t="str">
        <f t="shared" si="17"/>
        <v>1984 IV</v>
      </c>
      <c r="F181" s="8">
        <v>28.74</v>
      </c>
      <c r="G181" s="7"/>
      <c r="H181" s="7">
        <f t="shared" si="21"/>
        <v>45.85077516999341</v>
      </c>
      <c r="I181" s="7"/>
      <c r="J181" s="7">
        <f t="shared" si="20"/>
        <v>55.37840455840456</v>
      </c>
      <c r="K181" s="13">
        <f>IF(ISERROR(VLOOKUP(D181,GDP_defl!$C$6:$E$243,3,FALSE)/100),"",VLOOKUP(D181,GDP_defl!$C$6:$E$243,3,FALSE)/100)</f>
        <v>0.6268160111458401</v>
      </c>
      <c r="L181" s="15">
        <v>105.3</v>
      </c>
      <c r="M181" s="1">
        <f t="shared" si="18"/>
        <v>0.5189748644652538</v>
      </c>
      <c r="N181" s="37">
        <f t="shared" si="19"/>
        <v>0.0405138339920948</v>
      </c>
    </row>
    <row r="182" spans="1:14" ht="12.75">
      <c r="A182" s="5">
        <v>31017</v>
      </c>
      <c r="B182" s="1" t="s">
        <v>18</v>
      </c>
      <c r="C182" s="1" t="str">
        <f t="shared" si="16"/>
        <v>1984</v>
      </c>
      <c r="D182" s="1" t="str">
        <f t="shared" si="17"/>
        <v>1984 IV</v>
      </c>
      <c r="F182" s="8">
        <v>28.02</v>
      </c>
      <c r="G182" s="7"/>
      <c r="H182" s="7">
        <f t="shared" si="21"/>
        <v>44.702112744022806</v>
      </c>
      <c r="I182" s="7"/>
      <c r="J182" s="7">
        <f t="shared" si="20"/>
        <v>53.991054131054135</v>
      </c>
      <c r="K182" s="13">
        <f>IF(ISERROR(VLOOKUP(D182,GDP_defl!$C$6:$E$243,3,FALSE)/100),"",VLOOKUP(D182,GDP_defl!$C$6:$E$243,3,FALSE)/100)</f>
        <v>0.6268160111458401</v>
      </c>
      <c r="L182" s="16">
        <v>105.3</v>
      </c>
      <c r="M182" s="1">
        <f t="shared" si="18"/>
        <v>0.5189748644652538</v>
      </c>
      <c r="N182" s="37">
        <f t="shared" si="19"/>
        <v>0.039486673247778874</v>
      </c>
    </row>
    <row r="183" spans="1:14" ht="12.75">
      <c r="A183" s="5">
        <v>31048</v>
      </c>
      <c r="B183" s="1" t="s">
        <v>15</v>
      </c>
      <c r="C183" s="1" t="str">
        <f t="shared" si="16"/>
        <v>1985</v>
      </c>
      <c r="D183" s="1" t="str">
        <f t="shared" si="17"/>
        <v>1985 I</v>
      </c>
      <c r="F183" s="8">
        <v>27.49</v>
      </c>
      <c r="G183" s="7"/>
      <c r="H183" s="7">
        <f t="shared" si="21"/>
        <v>43.36825262092401</v>
      </c>
      <c r="I183" s="7"/>
      <c r="J183" s="7">
        <f t="shared" si="20"/>
        <v>52.86939336492891</v>
      </c>
      <c r="K183" s="13">
        <f>IF(ISERROR(VLOOKUP(D183,GDP_defl!$C$6:$E$243,3,FALSE)/100),"",VLOOKUP(D183,GDP_defl!$C$6:$E$243,3,FALSE)/100)</f>
        <v>0.6338738210249406</v>
      </c>
      <c r="L183" s="16">
        <v>105.5</v>
      </c>
      <c r="M183" s="1">
        <f t="shared" si="18"/>
        <v>0.519960571710202</v>
      </c>
      <c r="N183" s="37">
        <f t="shared" si="19"/>
        <v>0.03532875368007845</v>
      </c>
    </row>
    <row r="184" spans="1:14" ht="12.75">
      <c r="A184" s="5">
        <v>31079</v>
      </c>
      <c r="B184" s="1" t="s">
        <v>15</v>
      </c>
      <c r="C184" s="1" t="str">
        <f t="shared" si="16"/>
        <v>1985</v>
      </c>
      <c r="D184" s="1" t="str">
        <f t="shared" si="17"/>
        <v>1985 I</v>
      </c>
      <c r="F184" s="8">
        <v>26.99</v>
      </c>
      <c r="G184" s="7"/>
      <c r="H184" s="7">
        <f t="shared" si="21"/>
        <v>42.579452100354274</v>
      </c>
      <c r="I184" s="7"/>
      <c r="J184" s="7">
        <f t="shared" si="20"/>
        <v>51.66293396226415</v>
      </c>
      <c r="K184" s="13">
        <f>IF(ISERROR(VLOOKUP(D184,GDP_defl!$C$6:$E$243,3,FALSE)/100),"",VLOOKUP(D184,GDP_defl!$C$6:$E$243,3,FALSE)/100)</f>
        <v>0.6338738210249406</v>
      </c>
      <c r="L184" s="15">
        <v>106</v>
      </c>
      <c r="M184" s="1">
        <f t="shared" si="18"/>
        <v>0.5224248398225727</v>
      </c>
      <c r="N184" s="37">
        <f t="shared" si="19"/>
        <v>0.035156249999999944</v>
      </c>
    </row>
    <row r="185" spans="1:14" ht="12.75">
      <c r="A185" s="5">
        <v>31107</v>
      </c>
      <c r="B185" s="1" t="s">
        <v>15</v>
      </c>
      <c r="C185" s="1" t="str">
        <f t="shared" si="16"/>
        <v>1985</v>
      </c>
      <c r="D185" s="1" t="str">
        <f t="shared" si="17"/>
        <v>1985 I</v>
      </c>
      <c r="F185" s="8">
        <v>27.2</v>
      </c>
      <c r="G185" s="7"/>
      <c r="H185" s="7">
        <f t="shared" si="21"/>
        <v>42.91074831899357</v>
      </c>
      <c r="I185" s="7"/>
      <c r="J185" s="7">
        <f t="shared" si="20"/>
        <v>51.86917293233083</v>
      </c>
      <c r="K185" s="13">
        <f>IF(ISERROR(VLOOKUP(D185,GDP_defl!$C$6:$E$243,3,FALSE)/100),"",VLOOKUP(D185,GDP_defl!$C$6:$E$243,3,FALSE)/100)</f>
        <v>0.6338738210249406</v>
      </c>
      <c r="L185" s="16">
        <v>106.4</v>
      </c>
      <c r="M185" s="1">
        <f t="shared" si="18"/>
        <v>0.5243962543124692</v>
      </c>
      <c r="N185" s="37">
        <f t="shared" si="19"/>
        <v>0.03703703703703715</v>
      </c>
    </row>
    <row r="186" spans="1:14" ht="12.75">
      <c r="A186" s="5">
        <v>31138</v>
      </c>
      <c r="B186" s="1" t="s">
        <v>16</v>
      </c>
      <c r="C186" s="1" t="str">
        <f t="shared" si="16"/>
        <v>1985</v>
      </c>
      <c r="D186" s="1" t="str">
        <f t="shared" si="17"/>
        <v>1985 II</v>
      </c>
      <c r="F186" s="8">
        <v>27.59</v>
      </c>
      <c r="G186" s="7"/>
      <c r="H186" s="7">
        <f t="shared" si="21"/>
        <v>43.27881250898635</v>
      </c>
      <c r="I186" s="7"/>
      <c r="J186" s="7">
        <f t="shared" si="20"/>
        <v>52.366800748362955</v>
      </c>
      <c r="K186" s="13">
        <f>IF(ISERROR(VLOOKUP(D186,GDP_defl!$C$6:$E$243,3,FALSE)/100),"",VLOOKUP(D186,GDP_defl!$C$6:$E$243,3,FALSE)/100)</f>
        <v>0.6374943858330506</v>
      </c>
      <c r="L186" s="15">
        <v>106.9</v>
      </c>
      <c r="M186" s="1">
        <f t="shared" si="18"/>
        <v>0.5268605224248398</v>
      </c>
      <c r="N186" s="37">
        <f t="shared" si="19"/>
        <v>0.03685741998060147</v>
      </c>
    </row>
    <row r="187" spans="1:14" ht="12.75">
      <c r="A187" s="5">
        <v>31168</v>
      </c>
      <c r="B187" s="1" t="s">
        <v>16</v>
      </c>
      <c r="C187" s="1" t="str">
        <f t="shared" si="16"/>
        <v>1985</v>
      </c>
      <c r="D187" s="1" t="str">
        <f t="shared" si="17"/>
        <v>1985 II</v>
      </c>
      <c r="F187" s="8">
        <v>27.6</v>
      </c>
      <c r="G187" s="7"/>
      <c r="H187" s="7">
        <f t="shared" si="21"/>
        <v>43.29449892163912</v>
      </c>
      <c r="I187" s="7"/>
      <c r="J187" s="7">
        <f t="shared" si="20"/>
        <v>52.19049394221808</v>
      </c>
      <c r="K187" s="13">
        <f>IF(ISERROR(VLOOKUP(D187,GDP_defl!$C$6:$E$243,3,FALSE)/100),"",VLOOKUP(D187,GDP_defl!$C$6:$E$243,3,FALSE)/100)</f>
        <v>0.6374943858330506</v>
      </c>
      <c r="L187" s="16">
        <v>107.3</v>
      </c>
      <c r="M187" s="1">
        <f t="shared" si="18"/>
        <v>0.5288319369147363</v>
      </c>
      <c r="N187" s="37">
        <f t="shared" si="19"/>
        <v>0.0377176015473887</v>
      </c>
    </row>
    <row r="188" spans="1:14" ht="12.75">
      <c r="A188" s="5">
        <v>31199</v>
      </c>
      <c r="B188" s="1" t="s">
        <v>16</v>
      </c>
      <c r="C188" s="1" t="str">
        <f t="shared" si="16"/>
        <v>1985</v>
      </c>
      <c r="D188" s="1" t="str">
        <f t="shared" si="17"/>
        <v>1985 II</v>
      </c>
      <c r="F188" s="8">
        <v>27.25</v>
      </c>
      <c r="G188" s="7"/>
      <c r="H188" s="7">
        <f t="shared" si="21"/>
        <v>42.74547447879224</v>
      </c>
      <c r="I188" s="7"/>
      <c r="J188" s="7">
        <f t="shared" si="20"/>
        <v>51.384990706319705</v>
      </c>
      <c r="K188" s="13">
        <f>IF(ISERROR(VLOOKUP(D188,GDP_defl!$C$6:$E$243,3,FALSE)/100),"",VLOOKUP(D188,GDP_defl!$C$6:$E$243,3,FALSE)/100)</f>
        <v>0.6374943858330506</v>
      </c>
      <c r="L188" s="15">
        <v>107.6</v>
      </c>
      <c r="M188" s="1">
        <f t="shared" si="18"/>
        <v>0.5303104977821587</v>
      </c>
      <c r="N188" s="37">
        <f t="shared" si="19"/>
        <v>0.03760848601735768</v>
      </c>
    </row>
    <row r="189" spans="1:14" ht="12.75">
      <c r="A189" s="5">
        <v>31229</v>
      </c>
      <c r="B189" s="1" t="s">
        <v>17</v>
      </c>
      <c r="C189" s="1" t="str">
        <f t="shared" si="16"/>
        <v>1985</v>
      </c>
      <c r="D189" s="1" t="str">
        <f t="shared" si="17"/>
        <v>1985 III</v>
      </c>
      <c r="F189" s="8">
        <v>26.57</v>
      </c>
      <c r="G189" s="7"/>
      <c r="H189" s="7">
        <f t="shared" si="21"/>
        <v>41.50692216271944</v>
      </c>
      <c r="I189" s="7"/>
      <c r="J189" s="7">
        <f t="shared" si="20"/>
        <v>50.00976808905381</v>
      </c>
      <c r="K189" s="13">
        <f>IF(ISERROR(VLOOKUP(D189,GDP_defl!$C$6:$E$243,3,FALSE)/100),"",VLOOKUP(D189,GDP_defl!$C$6:$E$243,3,FALSE)/100)</f>
        <v>0.6401341900475714</v>
      </c>
      <c r="L189" s="16">
        <v>107.8</v>
      </c>
      <c r="M189" s="1">
        <f t="shared" si="18"/>
        <v>0.531296205027107</v>
      </c>
      <c r="N189" s="37">
        <f t="shared" si="19"/>
        <v>0.03554274735830935</v>
      </c>
    </row>
    <row r="190" spans="1:14" ht="12.75">
      <c r="A190" s="5">
        <v>31260</v>
      </c>
      <c r="B190" s="1" t="s">
        <v>17</v>
      </c>
      <c r="C190" s="1" t="str">
        <f t="shared" si="16"/>
        <v>1985</v>
      </c>
      <c r="D190" s="1" t="str">
        <f t="shared" si="17"/>
        <v>1985 III</v>
      </c>
      <c r="F190" s="8">
        <v>26.61</v>
      </c>
      <c r="G190" s="7"/>
      <c r="H190" s="7">
        <f t="shared" si="21"/>
        <v>41.569409060969676</v>
      </c>
      <c r="I190" s="7"/>
      <c r="J190" s="7">
        <f t="shared" si="20"/>
        <v>49.992305555555554</v>
      </c>
      <c r="K190" s="13">
        <f>IF(ISERROR(VLOOKUP(D190,GDP_defl!$C$6:$E$243,3,FALSE)/100),"",VLOOKUP(D190,GDP_defl!$C$6:$E$243,3,FALSE)/100)</f>
        <v>0.6401341900475714</v>
      </c>
      <c r="L190" s="15">
        <v>108</v>
      </c>
      <c r="M190" s="1">
        <f t="shared" si="18"/>
        <v>0.5322819122720552</v>
      </c>
      <c r="N190" s="37">
        <f t="shared" si="19"/>
        <v>0.03349282296650718</v>
      </c>
    </row>
    <row r="191" spans="1:14" ht="12.75">
      <c r="A191" s="5">
        <v>31291</v>
      </c>
      <c r="B191" s="1" t="s">
        <v>17</v>
      </c>
      <c r="C191" s="1" t="str">
        <f t="shared" si="16"/>
        <v>1985</v>
      </c>
      <c r="D191" s="1" t="str">
        <f t="shared" si="17"/>
        <v>1985 III</v>
      </c>
      <c r="F191" s="8">
        <v>26.56</v>
      </c>
      <c r="G191" s="7"/>
      <c r="H191" s="7">
        <f t="shared" si="21"/>
        <v>41.49130043815688</v>
      </c>
      <c r="I191" s="7"/>
      <c r="J191" s="7">
        <f t="shared" si="20"/>
        <v>49.76014773776547</v>
      </c>
      <c r="K191" s="13">
        <f>IF(ISERROR(VLOOKUP(D191,GDP_defl!$C$6:$E$243,3,FALSE)/100),"",VLOOKUP(D191,GDP_defl!$C$6:$E$243,3,FALSE)/100)</f>
        <v>0.6401341900475714</v>
      </c>
      <c r="L191" s="16">
        <v>108.3</v>
      </c>
      <c r="M191" s="1">
        <f t="shared" si="18"/>
        <v>0.5337604731394775</v>
      </c>
      <c r="N191" s="37">
        <f t="shared" si="19"/>
        <v>0.0314285714285714</v>
      </c>
    </row>
    <row r="192" spans="1:14" ht="12.75">
      <c r="A192" s="5">
        <v>31321</v>
      </c>
      <c r="B192" s="1" t="s">
        <v>18</v>
      </c>
      <c r="C192" s="1" t="str">
        <f t="shared" si="16"/>
        <v>1985</v>
      </c>
      <c r="D192" s="1" t="str">
        <f t="shared" si="17"/>
        <v>1985 IV</v>
      </c>
      <c r="F192" s="8">
        <v>26.79</v>
      </c>
      <c r="G192" s="7"/>
      <c r="H192" s="7">
        <f t="shared" si="21"/>
        <v>41.5820713056097</v>
      </c>
      <c r="I192" s="7"/>
      <c r="J192" s="7">
        <f t="shared" si="20"/>
        <v>50.00635694572217</v>
      </c>
      <c r="K192" s="13">
        <f>IF(ISERROR(VLOOKUP(D192,GDP_defl!$C$6:$E$243,3,FALSE)/100),"",VLOOKUP(D192,GDP_defl!$C$6:$E$243,3,FALSE)/100)</f>
        <v>0.6442680501196161</v>
      </c>
      <c r="L192" s="15">
        <v>108.7</v>
      </c>
      <c r="M192" s="1">
        <f t="shared" si="18"/>
        <v>0.5357318876293741</v>
      </c>
      <c r="N192" s="37">
        <f t="shared" si="19"/>
        <v>0.03228869895536568</v>
      </c>
    </row>
    <row r="193" spans="1:14" ht="12.75">
      <c r="A193" s="5">
        <v>31352</v>
      </c>
      <c r="B193" s="1" t="s">
        <v>18</v>
      </c>
      <c r="C193" s="1" t="str">
        <f t="shared" si="16"/>
        <v>1985</v>
      </c>
      <c r="D193" s="1" t="str">
        <f t="shared" si="17"/>
        <v>1985 IV</v>
      </c>
      <c r="F193" s="8">
        <v>27.12</v>
      </c>
      <c r="G193" s="7"/>
      <c r="H193" s="7">
        <f t="shared" si="21"/>
        <v>42.09428047062841</v>
      </c>
      <c r="I193" s="7"/>
      <c r="J193" s="7">
        <f t="shared" si="20"/>
        <v>50.48300917431193</v>
      </c>
      <c r="K193" s="13">
        <f>IF(ISERROR(VLOOKUP(D193,GDP_defl!$C$6:$E$243,3,FALSE)/100),"",VLOOKUP(D193,GDP_defl!$C$6:$E$243,3,FALSE)/100)</f>
        <v>0.6442680501196161</v>
      </c>
      <c r="L193" s="16">
        <v>109</v>
      </c>
      <c r="M193" s="1">
        <f t="shared" si="18"/>
        <v>0.5372104484967964</v>
      </c>
      <c r="N193" s="37">
        <f t="shared" si="19"/>
        <v>0.035137701804368496</v>
      </c>
    </row>
    <row r="194" spans="1:14" ht="12.75">
      <c r="A194" s="5">
        <v>31382</v>
      </c>
      <c r="B194" s="1" t="s">
        <v>18</v>
      </c>
      <c r="C194" s="1" t="str">
        <f t="shared" si="16"/>
        <v>1985</v>
      </c>
      <c r="D194" s="1" t="str">
        <f t="shared" si="17"/>
        <v>1985 IV</v>
      </c>
      <c r="F194" s="8">
        <v>26.21</v>
      </c>
      <c r="G194" s="7"/>
      <c r="H194" s="7">
        <f t="shared" si="21"/>
        <v>40.6818248943647</v>
      </c>
      <c r="I194" s="7"/>
      <c r="J194" s="7">
        <f t="shared" si="20"/>
        <v>48.65516010978957</v>
      </c>
      <c r="K194" s="13">
        <f>IF(ISERROR(VLOOKUP(D194,GDP_defl!$C$6:$E$243,3,FALSE)/100),"",VLOOKUP(D194,GDP_defl!$C$6:$E$243,3,FALSE)/100)</f>
        <v>0.6442680501196161</v>
      </c>
      <c r="L194" s="15">
        <v>109.3</v>
      </c>
      <c r="M194" s="1">
        <f t="shared" si="18"/>
        <v>0.5386890093642188</v>
      </c>
      <c r="N194" s="37">
        <f t="shared" si="19"/>
        <v>0.03798670465337132</v>
      </c>
    </row>
    <row r="195" spans="1:14" ht="12.75">
      <c r="A195" s="5">
        <v>31413</v>
      </c>
      <c r="B195" s="1" t="s">
        <v>15</v>
      </c>
      <c r="C195" s="1" t="str">
        <f t="shared" si="16"/>
        <v>1986</v>
      </c>
      <c r="D195" s="1" t="str">
        <f t="shared" si="17"/>
        <v>1986 I</v>
      </c>
      <c r="F195" s="8">
        <v>24.93</v>
      </c>
      <c r="G195" s="7"/>
      <c r="H195" s="7">
        <f t="shared" si="21"/>
        <v>38.49626436618921</v>
      </c>
      <c r="I195" s="7"/>
      <c r="J195" s="7">
        <f t="shared" si="20"/>
        <v>46.152344890510946</v>
      </c>
      <c r="K195" s="13">
        <f>IF(ISERROR(VLOOKUP(D195,GDP_defl!$C$6:$E$243,3,FALSE)/100),"",VLOOKUP(D195,GDP_defl!$C$6:$E$243,3,FALSE)/100)</f>
        <v>0.647595303348335</v>
      </c>
      <c r="L195" s="15">
        <v>109.6</v>
      </c>
      <c r="M195" s="1">
        <f t="shared" si="18"/>
        <v>0.5401675702316412</v>
      </c>
      <c r="N195" s="37">
        <f t="shared" si="19"/>
        <v>0.038862559241706104</v>
      </c>
    </row>
    <row r="196" spans="1:14" ht="12.75">
      <c r="A196" s="5">
        <v>31444</v>
      </c>
      <c r="B196" s="1" t="s">
        <v>15</v>
      </c>
      <c r="C196" s="1" t="str">
        <f aca="true" t="shared" si="22" ref="C196:C259">TEXT(A196,"yyyy")</f>
        <v>1986</v>
      </c>
      <c r="D196" s="1" t="str">
        <f aca="true" t="shared" si="23" ref="D196:D259">C196&amp;" "&amp;B196</f>
        <v>1986 I</v>
      </c>
      <c r="F196" s="8">
        <v>18.11</v>
      </c>
      <c r="G196" s="7"/>
      <c r="H196" s="7">
        <f t="shared" si="21"/>
        <v>27.96499589537451</v>
      </c>
      <c r="I196" s="7"/>
      <c r="J196" s="7">
        <f t="shared" si="20"/>
        <v>33.61865507776761</v>
      </c>
      <c r="K196" s="13">
        <f>IF(ISERROR(VLOOKUP(D196,GDP_defl!$C$6:$E$243,3,FALSE)/100),"",VLOOKUP(D196,GDP_defl!$C$6:$E$243,3,FALSE)/100)</f>
        <v>0.647595303348335</v>
      </c>
      <c r="L196" s="16">
        <v>109.3</v>
      </c>
      <c r="M196" s="1">
        <f aca="true" t="shared" si="24" ref="M196:M259">(L196/$L$440)</f>
        <v>0.5386890093642188</v>
      </c>
      <c r="N196" s="37">
        <f t="shared" si="19"/>
        <v>0.031132075471698085</v>
      </c>
    </row>
    <row r="197" spans="1:14" ht="12.75">
      <c r="A197" s="5">
        <v>31472</v>
      </c>
      <c r="B197" s="1" t="s">
        <v>15</v>
      </c>
      <c r="C197" s="1" t="str">
        <f t="shared" si="22"/>
        <v>1986</v>
      </c>
      <c r="D197" s="1" t="str">
        <f t="shared" si="23"/>
        <v>1986 I</v>
      </c>
      <c r="F197" s="8">
        <v>14.22</v>
      </c>
      <c r="G197" s="7"/>
      <c r="H197" s="7">
        <f t="shared" si="21"/>
        <v>21.95815801392742</v>
      </c>
      <c r="I197" s="7"/>
      <c r="J197" s="7">
        <f t="shared" si="20"/>
        <v>26.518731617647063</v>
      </c>
      <c r="K197" s="13">
        <f>IF(ISERROR(VLOOKUP(D197,GDP_defl!$C$6:$E$243,3,FALSE)/100),"",VLOOKUP(D197,GDP_defl!$C$6:$E$243,3,FALSE)/100)</f>
        <v>0.647595303348335</v>
      </c>
      <c r="L197" s="15">
        <v>108.8</v>
      </c>
      <c r="M197" s="1">
        <f t="shared" si="24"/>
        <v>0.5362247412518482</v>
      </c>
      <c r="N197" s="37">
        <f t="shared" si="19"/>
        <v>0.022556390977443528</v>
      </c>
    </row>
    <row r="198" spans="1:14" ht="12.75">
      <c r="A198" s="5">
        <v>31503</v>
      </c>
      <c r="B198" s="1" t="s">
        <v>16</v>
      </c>
      <c r="C198" s="1" t="str">
        <f t="shared" si="22"/>
        <v>1986</v>
      </c>
      <c r="D198" s="1" t="str">
        <f t="shared" si="23"/>
        <v>1986 II</v>
      </c>
      <c r="F198" s="8">
        <v>13.15</v>
      </c>
      <c r="G198" s="7"/>
      <c r="H198" s="7">
        <f t="shared" si="21"/>
        <v>20.202096036048722</v>
      </c>
      <c r="I198" s="7"/>
      <c r="J198" s="7">
        <f t="shared" si="20"/>
        <v>24.56846224677717</v>
      </c>
      <c r="K198" s="13">
        <f>IF(ISERROR(VLOOKUP(D198,GDP_defl!$C$6:$E$243,3,FALSE)/100),"",VLOOKUP(D198,GDP_defl!$C$6:$E$243,3,FALSE)/100)</f>
        <v>0.6509225565770539</v>
      </c>
      <c r="L198" s="16">
        <v>108.6</v>
      </c>
      <c r="M198" s="1">
        <f t="shared" si="24"/>
        <v>0.5352390340068999</v>
      </c>
      <c r="N198" s="37">
        <f t="shared" si="19"/>
        <v>0.015902712815715515</v>
      </c>
    </row>
    <row r="199" spans="1:14" ht="12.75">
      <c r="A199" s="5">
        <v>31533</v>
      </c>
      <c r="B199" s="1" t="s">
        <v>16</v>
      </c>
      <c r="C199" s="1" t="str">
        <f t="shared" si="22"/>
        <v>1986</v>
      </c>
      <c r="D199" s="1" t="str">
        <f t="shared" si="23"/>
        <v>1986 II</v>
      </c>
      <c r="F199" s="8">
        <v>13.17</v>
      </c>
      <c r="G199" s="7"/>
      <c r="H199" s="7">
        <f t="shared" si="21"/>
        <v>20.232821657396325</v>
      </c>
      <c r="I199" s="7"/>
      <c r="J199" s="7">
        <f t="shared" si="20"/>
        <v>24.538044077134984</v>
      </c>
      <c r="K199" s="13">
        <f>IF(ISERROR(VLOOKUP(D199,GDP_defl!$C$6:$E$243,3,FALSE)/100),"",VLOOKUP(D199,GDP_defl!$C$6:$E$243,3,FALSE)/100)</f>
        <v>0.6509225565770539</v>
      </c>
      <c r="L199" s="15">
        <v>108.9</v>
      </c>
      <c r="M199" s="1">
        <f t="shared" si="24"/>
        <v>0.5367175948743224</v>
      </c>
      <c r="N199" s="37">
        <f t="shared" si="19"/>
        <v>0.014911463187325336</v>
      </c>
    </row>
    <row r="200" spans="1:14" ht="12.75">
      <c r="A200" s="5">
        <v>31564</v>
      </c>
      <c r="B200" s="1" t="s">
        <v>16</v>
      </c>
      <c r="C200" s="1" t="str">
        <f t="shared" si="22"/>
        <v>1986</v>
      </c>
      <c r="D200" s="1" t="str">
        <f t="shared" si="23"/>
        <v>1986 II</v>
      </c>
      <c r="F200" s="8">
        <v>12.25</v>
      </c>
      <c r="G200" s="7"/>
      <c r="H200" s="7">
        <f t="shared" si="21"/>
        <v>18.819443075406603</v>
      </c>
      <c r="I200" s="7"/>
      <c r="J200" s="7">
        <f t="shared" si="20"/>
        <v>22.698858447488583</v>
      </c>
      <c r="K200" s="13">
        <f>IF(ISERROR(VLOOKUP(D200,GDP_defl!$C$6:$E$243,3,FALSE)/100),"",VLOOKUP(D200,GDP_defl!$C$6:$E$243,3,FALSE)/100)</f>
        <v>0.6509225565770539</v>
      </c>
      <c r="L200" s="16">
        <v>109.5</v>
      </c>
      <c r="M200" s="1">
        <f t="shared" si="24"/>
        <v>0.5396747166091671</v>
      </c>
      <c r="N200" s="37">
        <f t="shared" si="19"/>
        <v>0.017657992565055815</v>
      </c>
    </row>
    <row r="201" spans="1:14" ht="12.75">
      <c r="A201" s="5">
        <v>31594</v>
      </c>
      <c r="B201" s="1" t="s">
        <v>17</v>
      </c>
      <c r="C201" s="1" t="str">
        <f t="shared" si="22"/>
        <v>1986</v>
      </c>
      <c r="D201" s="1" t="str">
        <f t="shared" si="23"/>
        <v>1986 III</v>
      </c>
      <c r="F201" s="8">
        <v>10.91</v>
      </c>
      <c r="G201" s="7"/>
      <c r="H201" s="7">
        <f t="shared" si="21"/>
        <v>16.664381177722397</v>
      </c>
      <c r="I201" s="7"/>
      <c r="J201" s="7">
        <f t="shared" si="20"/>
        <v>20.215881278538813</v>
      </c>
      <c r="K201" s="13">
        <f>IF(ISERROR(VLOOKUP(D201,GDP_defl!$C$6:$E$243,3,FALSE)/100),"",VLOOKUP(D201,GDP_defl!$C$6:$E$243,3,FALSE)/100)</f>
        <v>0.6546897771748595</v>
      </c>
      <c r="L201" s="15">
        <v>109.5</v>
      </c>
      <c r="M201" s="1">
        <f t="shared" si="24"/>
        <v>0.5396747166091671</v>
      </c>
      <c r="N201" s="37">
        <f t="shared" si="19"/>
        <v>0.015769944341372938</v>
      </c>
    </row>
    <row r="202" spans="1:14" ht="12.75">
      <c r="A202" s="5">
        <v>31625</v>
      </c>
      <c r="B202" s="1" t="s">
        <v>17</v>
      </c>
      <c r="C202" s="1" t="str">
        <f t="shared" si="22"/>
        <v>1986</v>
      </c>
      <c r="D202" s="1" t="str">
        <f t="shared" si="23"/>
        <v>1986 III</v>
      </c>
      <c r="F202" s="8">
        <v>11.87</v>
      </c>
      <c r="G202" s="7"/>
      <c r="H202" s="7">
        <f t="shared" si="21"/>
        <v>18.130724526082936</v>
      </c>
      <c r="I202" s="7"/>
      <c r="J202" s="7">
        <f t="shared" si="20"/>
        <v>21.954630811303556</v>
      </c>
      <c r="K202" s="13">
        <f>IF(ISERROR(VLOOKUP(D202,GDP_defl!$C$6:$E$243,3,FALSE)/100),"",VLOOKUP(D202,GDP_defl!$C$6:$E$243,3,FALSE)/100)</f>
        <v>0.6546897771748595</v>
      </c>
      <c r="L202" s="16">
        <v>109.7</v>
      </c>
      <c r="M202" s="1">
        <f t="shared" si="24"/>
        <v>0.5406604238541153</v>
      </c>
      <c r="N202" s="37">
        <f t="shared" si="19"/>
        <v>0.015740740740740767</v>
      </c>
    </row>
    <row r="203" spans="1:14" ht="12.75">
      <c r="A203" s="5">
        <v>31656</v>
      </c>
      <c r="B203" s="1" t="s">
        <v>17</v>
      </c>
      <c r="C203" s="1" t="str">
        <f t="shared" si="22"/>
        <v>1986</v>
      </c>
      <c r="D203" s="1" t="str">
        <f t="shared" si="23"/>
        <v>1986 III</v>
      </c>
      <c r="F203" s="8">
        <v>12.85</v>
      </c>
      <c r="G203" s="7"/>
      <c r="H203" s="7">
        <f t="shared" si="21"/>
        <v>19.62761669420099</v>
      </c>
      <c r="I203" s="7"/>
      <c r="J203" s="7">
        <f t="shared" si="20"/>
        <v>23.659392014519057</v>
      </c>
      <c r="K203" s="13">
        <f>IF(ISERROR(VLOOKUP(D203,GDP_defl!$C$6:$E$243,3,FALSE)/100),"",VLOOKUP(D203,GDP_defl!$C$6:$E$243,3,FALSE)/100)</f>
        <v>0.6546897771748595</v>
      </c>
      <c r="L203" s="15">
        <v>110.2</v>
      </c>
      <c r="M203" s="1">
        <f t="shared" si="24"/>
        <v>0.5431246919664859</v>
      </c>
      <c r="N203" s="37">
        <f t="shared" si="19"/>
        <v>0.01754385964912286</v>
      </c>
    </row>
    <row r="204" spans="1:14" ht="12.75">
      <c r="A204" s="5">
        <v>31686</v>
      </c>
      <c r="B204" s="1" t="s">
        <v>18</v>
      </c>
      <c r="C204" s="1" t="str">
        <f t="shared" si="22"/>
        <v>1986</v>
      </c>
      <c r="D204" s="1" t="str">
        <f t="shared" si="23"/>
        <v>1986 IV</v>
      </c>
      <c r="F204" s="8">
        <v>12.78</v>
      </c>
      <c r="G204" s="7"/>
      <c r="H204" s="7">
        <f t="shared" si="21"/>
        <v>19.393893981333367</v>
      </c>
      <c r="I204" s="7"/>
      <c r="J204" s="7">
        <f t="shared" si="20"/>
        <v>23.509174977334542</v>
      </c>
      <c r="K204" s="13">
        <f>IF(ISERROR(VLOOKUP(D204,GDP_defl!$C$6:$E$243,3,FALSE)/100),"",VLOOKUP(D204,GDP_defl!$C$6:$E$243,3,FALSE)/100)</f>
        <v>0.6589702930365998</v>
      </c>
      <c r="L204" s="16">
        <v>110.3</v>
      </c>
      <c r="M204" s="1">
        <f t="shared" si="24"/>
        <v>0.54361754558896</v>
      </c>
      <c r="N204" s="37">
        <f t="shared" si="19"/>
        <v>0.014719411223551006</v>
      </c>
    </row>
    <row r="205" spans="1:14" ht="12.75">
      <c r="A205" s="5">
        <v>31717</v>
      </c>
      <c r="B205" s="1" t="s">
        <v>18</v>
      </c>
      <c r="C205" s="1" t="str">
        <f t="shared" si="22"/>
        <v>1986</v>
      </c>
      <c r="D205" s="1" t="str">
        <f t="shared" si="23"/>
        <v>1986 IV</v>
      </c>
      <c r="F205" s="8">
        <v>13.46</v>
      </c>
      <c r="G205" s="7"/>
      <c r="H205" s="7">
        <f t="shared" si="21"/>
        <v>20.425806963125755</v>
      </c>
      <c r="I205" s="7"/>
      <c r="J205" s="7">
        <f t="shared" si="20"/>
        <v>24.737626811594204</v>
      </c>
      <c r="K205" s="13">
        <f>IF(ISERROR(VLOOKUP(D205,GDP_defl!$C$6:$E$243,3,FALSE)/100),"",VLOOKUP(D205,GDP_defl!$C$6:$E$243,3,FALSE)/100)</f>
        <v>0.6589702930365998</v>
      </c>
      <c r="L205" s="15">
        <v>110.4</v>
      </c>
      <c r="M205" s="1">
        <f t="shared" si="24"/>
        <v>0.5441103992114342</v>
      </c>
      <c r="N205" s="37">
        <f t="shared" si="19"/>
        <v>0.01284403669724776</v>
      </c>
    </row>
    <row r="206" spans="1:14" ht="12.75">
      <c r="A206" s="5">
        <v>31747</v>
      </c>
      <c r="B206" s="1" t="s">
        <v>18</v>
      </c>
      <c r="C206" s="1" t="str">
        <f t="shared" si="22"/>
        <v>1986</v>
      </c>
      <c r="D206" s="1" t="str">
        <f t="shared" si="23"/>
        <v>1986 IV</v>
      </c>
      <c r="F206" s="8">
        <v>14.17</v>
      </c>
      <c r="G206" s="7"/>
      <c r="H206" s="7">
        <f t="shared" si="21"/>
        <v>21.503245517644277</v>
      </c>
      <c r="I206" s="7"/>
      <c r="J206" s="7">
        <f t="shared" si="20"/>
        <v>26.018941176470587</v>
      </c>
      <c r="K206" s="13">
        <f>IF(ISERROR(VLOOKUP(D206,GDP_defl!$C$6:$E$243,3,FALSE)/100),"",VLOOKUP(D206,GDP_defl!$C$6:$E$243,3,FALSE)/100)</f>
        <v>0.6589702930365998</v>
      </c>
      <c r="L206" s="16">
        <v>110.5</v>
      </c>
      <c r="M206" s="1">
        <f t="shared" si="24"/>
        <v>0.5446032528339083</v>
      </c>
      <c r="N206" s="37">
        <f t="shared" si="19"/>
        <v>0.010978956999085113</v>
      </c>
    </row>
    <row r="207" spans="1:14" ht="12.75">
      <c r="A207" s="5">
        <v>31778</v>
      </c>
      <c r="B207" s="1" t="s">
        <v>15</v>
      </c>
      <c r="C207" s="1" t="str">
        <f t="shared" si="22"/>
        <v>1987</v>
      </c>
      <c r="D207" s="1" t="str">
        <f t="shared" si="23"/>
        <v>1987 I</v>
      </c>
      <c r="F207" s="8">
        <v>16.45</v>
      </c>
      <c r="G207" s="7"/>
      <c r="H207" s="7">
        <f t="shared" si="21"/>
        <v>24.758626374384374</v>
      </c>
      <c r="I207" s="7"/>
      <c r="J207" s="7">
        <f t="shared" si="20"/>
        <v>30.015332733812944</v>
      </c>
      <c r="K207" s="13">
        <f>IF(ISERROR(VLOOKUP(D207,GDP_defl!$C$6:$E$243,3,FALSE)/100),"",VLOOKUP(D207,GDP_defl!$C$6:$E$243,3,FALSE)/100)</f>
        <v>0.6644148892290488</v>
      </c>
      <c r="L207" s="16">
        <v>111.2</v>
      </c>
      <c r="M207" s="1">
        <f t="shared" si="24"/>
        <v>0.5480532281912273</v>
      </c>
      <c r="N207" s="37">
        <f t="shared" si="19"/>
        <v>0.01459854014598548</v>
      </c>
    </row>
    <row r="208" spans="1:14" ht="12.75">
      <c r="A208" s="5">
        <v>31809</v>
      </c>
      <c r="B208" s="1" t="s">
        <v>15</v>
      </c>
      <c r="C208" s="1" t="str">
        <f t="shared" si="22"/>
        <v>1987</v>
      </c>
      <c r="D208" s="1" t="str">
        <f t="shared" si="23"/>
        <v>1987 I</v>
      </c>
      <c r="F208" s="8">
        <v>16.98</v>
      </c>
      <c r="G208" s="7"/>
      <c r="H208" s="7">
        <f t="shared" si="21"/>
        <v>25.556320719577307</v>
      </c>
      <c r="I208" s="7"/>
      <c r="J208" s="7">
        <f t="shared" si="20"/>
        <v>30.871344086021512</v>
      </c>
      <c r="K208" s="13">
        <f>IF(ISERROR(VLOOKUP(D208,GDP_defl!$C$6:$E$243,3,FALSE)/100),"",VLOOKUP(D208,GDP_defl!$C$6:$E$243,3,FALSE)/100)</f>
        <v>0.6644148892290488</v>
      </c>
      <c r="L208" s="15">
        <v>111.6</v>
      </c>
      <c r="M208" s="1">
        <f t="shared" si="24"/>
        <v>0.5500246426811236</v>
      </c>
      <c r="N208" s="37">
        <f aca="true" t="shared" si="25" ref="N208:N271">(L208-L196)/L196</f>
        <v>0.021043000914913058</v>
      </c>
    </row>
    <row r="209" spans="1:14" ht="12.75">
      <c r="A209" s="5">
        <v>31837</v>
      </c>
      <c r="B209" s="1" t="s">
        <v>15</v>
      </c>
      <c r="C209" s="1" t="str">
        <f t="shared" si="22"/>
        <v>1987</v>
      </c>
      <c r="D209" s="1" t="str">
        <f t="shared" si="23"/>
        <v>1987 I</v>
      </c>
      <c r="F209" s="8">
        <v>17.26</v>
      </c>
      <c r="G209" s="7"/>
      <c r="H209" s="7">
        <f t="shared" si="21"/>
        <v>25.977744147226403</v>
      </c>
      <c r="I209" s="7"/>
      <c r="J209" s="7">
        <f t="shared" si="20"/>
        <v>31.24044603033007</v>
      </c>
      <c r="K209" s="13">
        <f>IF(ISERROR(VLOOKUP(D209,GDP_defl!$C$6:$E$243,3,FALSE)/100),"",VLOOKUP(D209,GDP_defl!$C$6:$E$243,3,FALSE)/100)</f>
        <v>0.6644148892290488</v>
      </c>
      <c r="L209" s="16">
        <v>112.1</v>
      </c>
      <c r="M209" s="1">
        <f t="shared" si="24"/>
        <v>0.5524889107934943</v>
      </c>
      <c r="N209" s="37">
        <f t="shared" si="25"/>
        <v>0.030330882352941152</v>
      </c>
    </row>
    <row r="210" spans="1:14" ht="12.75">
      <c r="A210" s="5">
        <v>31868</v>
      </c>
      <c r="B210" s="1" t="s">
        <v>16</v>
      </c>
      <c r="C210" s="1" t="str">
        <f t="shared" si="22"/>
        <v>1987</v>
      </c>
      <c r="D210" s="1" t="str">
        <f t="shared" si="23"/>
        <v>1987 II</v>
      </c>
      <c r="F210" s="8">
        <v>17.89</v>
      </c>
      <c r="G210" s="7"/>
      <c r="H210" s="7">
        <f t="shared" si="21"/>
        <v>26.780015778930327</v>
      </c>
      <c r="I210" s="7"/>
      <c r="J210" s="7">
        <f t="shared" si="20"/>
        <v>32.208349600709845</v>
      </c>
      <c r="K210" s="13">
        <f>IF(ISERROR(VLOOKUP(D210,GDP_defl!$C$6:$E$243,3,FALSE)/100),"",VLOOKUP(D210,GDP_defl!$C$6:$E$243,3,FALSE)/100)</f>
        <v>0.6680354540371589</v>
      </c>
      <c r="L210" s="15">
        <v>112.7</v>
      </c>
      <c r="M210" s="1">
        <f t="shared" si="24"/>
        <v>0.5554460325283391</v>
      </c>
      <c r="N210" s="37">
        <f t="shared" si="25"/>
        <v>0.03775322283609584</v>
      </c>
    </row>
    <row r="211" spans="1:14" ht="12.75">
      <c r="A211" s="5">
        <v>31898</v>
      </c>
      <c r="B211" s="1" t="s">
        <v>16</v>
      </c>
      <c r="C211" s="1" t="str">
        <f t="shared" si="22"/>
        <v>1987</v>
      </c>
      <c r="D211" s="1" t="str">
        <f t="shared" si="23"/>
        <v>1987 II</v>
      </c>
      <c r="F211" s="8">
        <v>18.25</v>
      </c>
      <c r="G211" s="7"/>
      <c r="H211" s="7">
        <f t="shared" si="21"/>
        <v>27.31890933289427</v>
      </c>
      <c r="I211" s="7"/>
      <c r="J211" s="7">
        <f t="shared" si="20"/>
        <v>32.74027409372237</v>
      </c>
      <c r="K211" s="13">
        <f>IF(ISERROR(VLOOKUP(D211,GDP_defl!$C$6:$E$243,3,FALSE)/100),"",VLOOKUP(D211,GDP_defl!$C$6:$E$243,3,FALSE)/100)</f>
        <v>0.6680354540371589</v>
      </c>
      <c r="L211" s="16">
        <v>113.1</v>
      </c>
      <c r="M211" s="1">
        <f t="shared" si="24"/>
        <v>0.5574174470182356</v>
      </c>
      <c r="N211" s="37">
        <f t="shared" si="25"/>
        <v>0.038567493112947555</v>
      </c>
    </row>
    <row r="212" spans="1:14" ht="12.75">
      <c r="A212" s="5">
        <v>31929</v>
      </c>
      <c r="B212" s="1" t="s">
        <v>16</v>
      </c>
      <c r="C212" s="1" t="str">
        <f t="shared" si="22"/>
        <v>1987</v>
      </c>
      <c r="D212" s="1" t="str">
        <f t="shared" si="23"/>
        <v>1987 II</v>
      </c>
      <c r="F212" s="8">
        <v>18.71</v>
      </c>
      <c r="G212" s="7"/>
      <c r="H212" s="7">
        <f t="shared" si="21"/>
        <v>28.007495540737082</v>
      </c>
      <c r="I212" s="7"/>
      <c r="J212" s="7">
        <f t="shared" si="20"/>
        <v>33.44721585903084</v>
      </c>
      <c r="K212" s="13">
        <f>IF(ISERROR(VLOOKUP(D212,GDP_defl!$C$6:$E$243,3,FALSE)/100),"",VLOOKUP(D212,GDP_defl!$C$6:$E$243,3,FALSE)/100)</f>
        <v>0.6680354540371589</v>
      </c>
      <c r="L212" s="15">
        <v>113.5</v>
      </c>
      <c r="M212" s="1">
        <f t="shared" si="24"/>
        <v>0.559388861508132</v>
      </c>
      <c r="N212" s="37">
        <f t="shared" si="25"/>
        <v>0.0365296803652968</v>
      </c>
    </row>
    <row r="213" spans="1:14" ht="12.75">
      <c r="A213" s="5">
        <v>31959</v>
      </c>
      <c r="B213" s="1" t="s">
        <v>17</v>
      </c>
      <c r="C213" s="1" t="str">
        <f t="shared" si="22"/>
        <v>1987</v>
      </c>
      <c r="D213" s="1" t="str">
        <f t="shared" si="23"/>
        <v>1987 III</v>
      </c>
      <c r="F213" s="8">
        <v>19.26</v>
      </c>
      <c r="G213" s="7"/>
      <c r="H213" s="7">
        <f t="shared" si="21"/>
        <v>28.617592645556694</v>
      </c>
      <c r="I213" s="7"/>
      <c r="J213" s="7">
        <f t="shared" si="20"/>
        <v>34.33966608084359</v>
      </c>
      <c r="K213" s="13">
        <f>IF(ISERROR(VLOOKUP(D213,GDP_defl!$C$6:$E$243,3,FALSE)/100),"",VLOOKUP(D213,GDP_defl!$C$6:$E$243,3,FALSE)/100)</f>
        <v>0.6730125848999532</v>
      </c>
      <c r="L213" s="16">
        <v>113.8</v>
      </c>
      <c r="M213" s="1">
        <f t="shared" si="24"/>
        <v>0.5608674223755544</v>
      </c>
      <c r="N213" s="37">
        <f t="shared" si="25"/>
        <v>0.03926940639269404</v>
      </c>
    </row>
    <row r="214" spans="1:14" ht="12.75">
      <c r="A214" s="5">
        <v>31990</v>
      </c>
      <c r="B214" s="1" t="s">
        <v>17</v>
      </c>
      <c r="C214" s="1" t="str">
        <f t="shared" si="22"/>
        <v>1987</v>
      </c>
      <c r="D214" s="1" t="str">
        <f t="shared" si="23"/>
        <v>1987 III</v>
      </c>
      <c r="F214" s="8">
        <v>19.32</v>
      </c>
      <c r="G214" s="7"/>
      <c r="H214" s="7">
        <f t="shared" si="21"/>
        <v>28.706744024514816</v>
      </c>
      <c r="I214" s="7"/>
      <c r="J214" s="7">
        <f t="shared" si="20"/>
        <v>34.265979020979024</v>
      </c>
      <c r="K214" s="13">
        <f>IF(ISERROR(VLOOKUP(D214,GDP_defl!$C$6:$E$243,3,FALSE)/100),"",VLOOKUP(D214,GDP_defl!$C$6:$E$243,3,FALSE)/100)</f>
        <v>0.6730125848999532</v>
      </c>
      <c r="L214" s="15">
        <v>114.4</v>
      </c>
      <c r="M214" s="1">
        <f t="shared" si="24"/>
        <v>0.5638245441103992</v>
      </c>
      <c r="N214" s="37">
        <f t="shared" si="25"/>
        <v>0.042844120328167756</v>
      </c>
    </row>
    <row r="215" spans="1:14" ht="12.75">
      <c r="A215" s="5">
        <v>32021</v>
      </c>
      <c r="B215" s="1" t="s">
        <v>17</v>
      </c>
      <c r="C215" s="1" t="str">
        <f t="shared" si="22"/>
        <v>1987</v>
      </c>
      <c r="D215" s="1" t="str">
        <f t="shared" si="23"/>
        <v>1987 III</v>
      </c>
      <c r="F215" s="8">
        <v>18.57</v>
      </c>
      <c r="G215" s="7"/>
      <c r="H215" s="7">
        <f t="shared" si="21"/>
        <v>27.59235178753831</v>
      </c>
      <c r="I215" s="7"/>
      <c r="J215" s="7">
        <f t="shared" si="20"/>
        <v>32.763939130434785</v>
      </c>
      <c r="K215" s="13">
        <f>IF(ISERROR(VLOOKUP(D215,GDP_defl!$C$6:$E$243,3,FALSE)/100),"",VLOOKUP(D215,GDP_defl!$C$6:$E$243,3,FALSE)/100)</f>
        <v>0.6730125848999532</v>
      </c>
      <c r="L215" s="16">
        <v>115</v>
      </c>
      <c r="M215" s="1">
        <f t="shared" si="24"/>
        <v>0.5667816658452439</v>
      </c>
      <c r="N215" s="37">
        <f t="shared" si="25"/>
        <v>0.04355716878402901</v>
      </c>
    </row>
    <row r="216" spans="1:14" ht="12.75">
      <c r="A216" s="5">
        <v>32051</v>
      </c>
      <c r="B216" s="1" t="s">
        <v>18</v>
      </c>
      <c r="C216" s="1" t="str">
        <f t="shared" si="22"/>
        <v>1987</v>
      </c>
      <c r="D216" s="1" t="str">
        <f t="shared" si="23"/>
        <v>1987 IV</v>
      </c>
      <c r="F216" s="8">
        <v>18.53</v>
      </c>
      <c r="G216" s="7"/>
      <c r="H216" s="7">
        <f t="shared" si="21"/>
        <v>27.334493496308713</v>
      </c>
      <c r="I216" s="7"/>
      <c r="J216" s="7">
        <f t="shared" si="20"/>
        <v>32.608300086730274</v>
      </c>
      <c r="K216" s="13">
        <f>IF(ISERROR(VLOOKUP(D216,GDP_defl!$C$6:$E$243,3,FALSE)/100),"",VLOOKUP(D216,GDP_defl!$C$6:$E$243,3,FALSE)/100)</f>
        <v>0.677898055894188</v>
      </c>
      <c r="L216" s="15">
        <v>115.3</v>
      </c>
      <c r="M216" s="1">
        <f t="shared" si="24"/>
        <v>0.5682602267126663</v>
      </c>
      <c r="N216" s="37">
        <f t="shared" si="25"/>
        <v>0.04533091568449683</v>
      </c>
    </row>
    <row r="217" spans="1:14" ht="12.75">
      <c r="A217" s="5">
        <v>32082</v>
      </c>
      <c r="B217" s="1" t="s">
        <v>18</v>
      </c>
      <c r="C217" s="1" t="str">
        <f t="shared" si="22"/>
        <v>1987</v>
      </c>
      <c r="D217" s="1" t="str">
        <f t="shared" si="23"/>
        <v>1987 IV</v>
      </c>
      <c r="F217" s="8">
        <v>18.14</v>
      </c>
      <c r="G217" s="7"/>
      <c r="H217" s="7">
        <f t="shared" si="21"/>
        <v>26.759185754076636</v>
      </c>
      <c r="I217" s="7"/>
      <c r="J217" s="7">
        <f t="shared" si="20"/>
        <v>31.894332755632583</v>
      </c>
      <c r="K217" s="13">
        <f>IF(ISERROR(VLOOKUP(D217,GDP_defl!$C$6:$E$243,3,FALSE)/100),"",VLOOKUP(D217,GDP_defl!$C$6:$E$243,3,FALSE)/100)</f>
        <v>0.677898055894188</v>
      </c>
      <c r="L217" s="16">
        <v>115.4</v>
      </c>
      <c r="M217" s="1">
        <f t="shared" si="24"/>
        <v>0.5687530803351405</v>
      </c>
      <c r="N217" s="37">
        <f t="shared" si="25"/>
        <v>0.04528985507246377</v>
      </c>
    </row>
    <row r="218" spans="1:14" ht="12.75">
      <c r="A218" s="5">
        <v>32112</v>
      </c>
      <c r="B218" s="1" t="s">
        <v>18</v>
      </c>
      <c r="C218" s="1" t="str">
        <f t="shared" si="22"/>
        <v>1987</v>
      </c>
      <c r="D218" s="1" t="str">
        <f t="shared" si="23"/>
        <v>1987 IV</v>
      </c>
      <c r="F218" s="8">
        <v>17.2</v>
      </c>
      <c r="G218" s="7"/>
      <c r="H218" s="7">
        <f t="shared" si="21"/>
        <v>25.372546580491626</v>
      </c>
      <c r="I218" s="7"/>
      <c r="J218" s="7">
        <f t="shared" si="20"/>
        <v>30.24159445407279</v>
      </c>
      <c r="K218" s="13">
        <f>IF(ISERROR(VLOOKUP(D218,GDP_defl!$C$6:$E$243,3,FALSE)/100),"",VLOOKUP(D218,GDP_defl!$C$6:$E$243,3,FALSE)/100)</f>
        <v>0.677898055894188</v>
      </c>
      <c r="L218" s="15">
        <v>115.4</v>
      </c>
      <c r="M218" s="1">
        <f t="shared" si="24"/>
        <v>0.5687530803351405</v>
      </c>
      <c r="N218" s="37">
        <f t="shared" si="25"/>
        <v>0.04434389140271498</v>
      </c>
    </row>
    <row r="219" spans="1:14" ht="12.75">
      <c r="A219" s="5">
        <v>32143</v>
      </c>
      <c r="B219" s="1" t="s">
        <v>15</v>
      </c>
      <c r="C219" s="1" t="str">
        <f t="shared" si="22"/>
        <v>1988</v>
      </c>
      <c r="D219" s="1" t="str">
        <f t="shared" si="23"/>
        <v>1988 I</v>
      </c>
      <c r="F219" s="8">
        <v>15.45</v>
      </c>
      <c r="G219" s="7"/>
      <c r="H219" s="7">
        <f t="shared" si="21"/>
        <v>22.59883826940351</v>
      </c>
      <c r="I219" s="7"/>
      <c r="J219" s="7">
        <f t="shared" si="20"/>
        <v>27.094252376836643</v>
      </c>
      <c r="K219" s="13">
        <f>IF(ISERROR(VLOOKUP(D219,GDP_defl!$C$6:$E$243,3,FALSE)/100),"",VLOOKUP(D219,GDP_defl!$C$6:$E$243,3,FALSE)/100)</f>
        <v>0.6836634616265961</v>
      </c>
      <c r="L219" s="15">
        <v>115.7</v>
      </c>
      <c r="M219" s="1">
        <f t="shared" si="24"/>
        <v>0.5702316412025629</v>
      </c>
      <c r="N219" s="37">
        <f t="shared" si="25"/>
        <v>0.040467625899280574</v>
      </c>
    </row>
    <row r="220" spans="1:14" ht="12.75">
      <c r="A220" s="5">
        <v>32174</v>
      </c>
      <c r="B220" s="1" t="s">
        <v>15</v>
      </c>
      <c r="C220" s="1" t="str">
        <f t="shared" si="22"/>
        <v>1988</v>
      </c>
      <c r="D220" s="1" t="str">
        <f t="shared" si="23"/>
        <v>1988 I</v>
      </c>
      <c r="F220" s="8">
        <v>15.43</v>
      </c>
      <c r="G220" s="7"/>
      <c r="H220" s="7">
        <f t="shared" si="21"/>
        <v>22.56958410983147</v>
      </c>
      <c r="I220" s="7"/>
      <c r="J220" s="7">
        <f t="shared" si="20"/>
        <v>26.989198275862066</v>
      </c>
      <c r="K220" s="13">
        <f>IF(ISERROR(VLOOKUP(D220,GDP_defl!$C$6:$E$243,3,FALSE)/100),"",VLOOKUP(D220,GDP_defl!$C$6:$E$243,3,FALSE)/100)</f>
        <v>0.6836634616265961</v>
      </c>
      <c r="L220" s="16">
        <v>116</v>
      </c>
      <c r="M220" s="1">
        <f t="shared" si="24"/>
        <v>0.5717102020699852</v>
      </c>
      <c r="N220" s="37">
        <f t="shared" si="25"/>
        <v>0.03942652329749109</v>
      </c>
    </row>
    <row r="221" spans="1:14" ht="12.75">
      <c r="A221" s="5">
        <v>32203</v>
      </c>
      <c r="B221" s="1" t="s">
        <v>15</v>
      </c>
      <c r="C221" s="1" t="str">
        <f t="shared" si="22"/>
        <v>1988</v>
      </c>
      <c r="D221" s="1" t="str">
        <f t="shared" si="23"/>
        <v>1988 I</v>
      </c>
      <c r="F221" s="8">
        <v>14.73</v>
      </c>
      <c r="G221" s="7"/>
      <c r="H221" s="7">
        <f t="shared" si="21"/>
        <v>21.545688524809954</v>
      </c>
      <c r="I221" s="7"/>
      <c r="J221" s="7">
        <f t="shared" si="20"/>
        <v>25.65422317596567</v>
      </c>
      <c r="K221" s="13">
        <f>IF(ISERROR(VLOOKUP(D221,GDP_defl!$C$6:$E$243,3,FALSE)/100),"",VLOOKUP(D221,GDP_defl!$C$6:$E$243,3,FALSE)/100)</f>
        <v>0.6836634616265961</v>
      </c>
      <c r="L221" s="15">
        <v>116.5</v>
      </c>
      <c r="M221" s="1">
        <f t="shared" si="24"/>
        <v>0.5741744701823558</v>
      </c>
      <c r="N221" s="37">
        <f t="shared" si="25"/>
        <v>0.039250669045495144</v>
      </c>
    </row>
    <row r="222" spans="1:14" ht="12.75">
      <c r="A222" s="5">
        <v>32234</v>
      </c>
      <c r="B222" s="1" t="s">
        <v>16</v>
      </c>
      <c r="C222" s="1" t="str">
        <f t="shared" si="22"/>
        <v>1988</v>
      </c>
      <c r="D222" s="1" t="str">
        <f t="shared" si="23"/>
        <v>1988 II</v>
      </c>
      <c r="F222" s="8">
        <v>15.62</v>
      </c>
      <c r="G222" s="7"/>
      <c r="H222" s="7">
        <f t="shared" si="21"/>
        <v>22.6311604249668</v>
      </c>
      <c r="I222" s="7"/>
      <c r="J222" s="7">
        <f t="shared" si="20"/>
        <v>27.064884713919728</v>
      </c>
      <c r="K222" s="13">
        <f>IF(ISERROR(VLOOKUP(D222,GDP_defl!$C$6:$E$243,3,FALSE)/100),"",VLOOKUP(D222,GDP_defl!$C$6:$E$243,3,FALSE)/100)</f>
        <v>0.690198810254906</v>
      </c>
      <c r="L222" s="16">
        <v>117.1</v>
      </c>
      <c r="M222" s="1">
        <f t="shared" si="24"/>
        <v>0.5771315919172005</v>
      </c>
      <c r="N222" s="37">
        <f t="shared" si="25"/>
        <v>0.039041703637976856</v>
      </c>
    </row>
    <row r="223" spans="1:14" ht="12.75">
      <c r="A223" s="5">
        <v>32264</v>
      </c>
      <c r="B223" s="1" t="s">
        <v>16</v>
      </c>
      <c r="C223" s="1" t="str">
        <f t="shared" si="22"/>
        <v>1988</v>
      </c>
      <c r="D223" s="1" t="str">
        <f t="shared" si="23"/>
        <v>1988 II</v>
      </c>
      <c r="F223" s="8">
        <v>15.93</v>
      </c>
      <c r="G223" s="7"/>
      <c r="H223" s="7">
        <f t="shared" si="21"/>
        <v>23.080306374501994</v>
      </c>
      <c r="I223" s="7"/>
      <c r="J223" s="7">
        <f t="shared" si="20"/>
        <v>27.508059574468085</v>
      </c>
      <c r="K223" s="13">
        <f>IF(ISERROR(VLOOKUP(D223,GDP_defl!$C$6:$E$243,3,FALSE)/100),"",VLOOKUP(D223,GDP_defl!$C$6:$E$243,3,FALSE)/100)</f>
        <v>0.690198810254906</v>
      </c>
      <c r="L223" s="15">
        <v>117.5</v>
      </c>
      <c r="M223" s="1">
        <f t="shared" si="24"/>
        <v>0.5791030064070971</v>
      </c>
      <c r="N223" s="37">
        <f t="shared" si="25"/>
        <v>0.038903625110521714</v>
      </c>
    </row>
    <row r="224" spans="1:14" ht="12.75">
      <c r="A224" s="5">
        <v>32295</v>
      </c>
      <c r="B224" s="1" t="s">
        <v>16</v>
      </c>
      <c r="C224" s="1" t="str">
        <f t="shared" si="22"/>
        <v>1988</v>
      </c>
      <c r="D224" s="1" t="str">
        <f t="shared" si="23"/>
        <v>1988 II</v>
      </c>
      <c r="F224" s="8">
        <v>15.5</v>
      </c>
      <c r="G224" s="7"/>
      <c r="H224" s="7">
        <f t="shared" si="21"/>
        <v>22.45729747675963</v>
      </c>
      <c r="I224" s="7"/>
      <c r="J224" s="7">
        <f t="shared" si="20"/>
        <v>26.652118644067798</v>
      </c>
      <c r="K224" s="13">
        <f>IF(ISERROR(VLOOKUP(D224,GDP_defl!$C$6:$E$243,3,FALSE)/100),"",VLOOKUP(D224,GDP_defl!$C$6:$E$243,3,FALSE)/100)</f>
        <v>0.690198810254906</v>
      </c>
      <c r="L224" s="16">
        <v>118</v>
      </c>
      <c r="M224" s="1">
        <f t="shared" si="24"/>
        <v>0.5815672745194677</v>
      </c>
      <c r="N224" s="37">
        <f t="shared" si="25"/>
        <v>0.039647577092511016</v>
      </c>
    </row>
    <row r="225" spans="1:14" ht="12.75">
      <c r="A225" s="5">
        <v>32325</v>
      </c>
      <c r="B225" s="1" t="s">
        <v>17</v>
      </c>
      <c r="C225" s="1" t="str">
        <f t="shared" si="22"/>
        <v>1988</v>
      </c>
      <c r="D225" s="1" t="str">
        <f t="shared" si="23"/>
        <v>1988 III</v>
      </c>
      <c r="F225" s="8">
        <v>14.81</v>
      </c>
      <c r="G225" s="7"/>
      <c r="H225" s="7">
        <f t="shared" si="21"/>
        <v>21.220580107957606</v>
      </c>
      <c r="I225" s="7"/>
      <c r="J225" s="7">
        <f t="shared" si="20"/>
        <v>25.358219409282704</v>
      </c>
      <c r="K225" s="13">
        <f>IF(ISERROR(VLOOKUP(D225,GDP_defl!$C$6:$E$243,3,FALSE)/100),"",VLOOKUP(D225,GDP_defl!$C$6:$E$243,3,FALSE)/100)</f>
        <v>0.697907405200781</v>
      </c>
      <c r="L225" s="15">
        <v>118.5</v>
      </c>
      <c r="M225" s="1">
        <f t="shared" si="24"/>
        <v>0.5840315426318383</v>
      </c>
      <c r="N225" s="37">
        <f t="shared" si="25"/>
        <v>0.041300527240773315</v>
      </c>
    </row>
    <row r="226" spans="1:14" ht="12.75">
      <c r="A226" s="5">
        <v>32356</v>
      </c>
      <c r="B226" s="1" t="s">
        <v>17</v>
      </c>
      <c r="C226" s="1" t="str">
        <f t="shared" si="22"/>
        <v>1988</v>
      </c>
      <c r="D226" s="1" t="str">
        <f t="shared" si="23"/>
        <v>1988 III</v>
      </c>
      <c r="F226" s="8">
        <v>14.32</v>
      </c>
      <c r="G226" s="7"/>
      <c r="H226" s="7">
        <f t="shared" si="21"/>
        <v>20.518481238754415</v>
      </c>
      <c r="I226" s="7"/>
      <c r="J226" s="7">
        <f t="shared" si="20"/>
        <v>24.41620168067227</v>
      </c>
      <c r="K226" s="13">
        <f>IF(ISERROR(VLOOKUP(D226,GDP_defl!$C$6:$E$243,3,FALSE)/100),"",VLOOKUP(D226,GDP_defl!$C$6:$E$243,3,FALSE)/100)</f>
        <v>0.697907405200781</v>
      </c>
      <c r="L226" s="16">
        <v>119</v>
      </c>
      <c r="M226" s="1">
        <f t="shared" si="24"/>
        <v>0.586495810744209</v>
      </c>
      <c r="N226" s="37">
        <f t="shared" si="25"/>
        <v>0.04020979020979016</v>
      </c>
    </row>
    <row r="227" spans="1:14" ht="12.75">
      <c r="A227" s="5">
        <v>32387</v>
      </c>
      <c r="B227" s="1" t="s">
        <v>17</v>
      </c>
      <c r="C227" s="1" t="str">
        <f t="shared" si="22"/>
        <v>1988</v>
      </c>
      <c r="D227" s="1" t="str">
        <f t="shared" si="23"/>
        <v>1988 III</v>
      </c>
      <c r="F227" s="8">
        <v>13.84</v>
      </c>
      <c r="G227" s="7"/>
      <c r="H227" s="7">
        <f t="shared" si="21"/>
        <v>19.830710917902312</v>
      </c>
      <c r="I227" s="7"/>
      <c r="J227" s="7">
        <f t="shared" si="20"/>
        <v>23.44020033388982</v>
      </c>
      <c r="K227" s="13">
        <f>IF(ISERROR(VLOOKUP(D227,GDP_defl!$C$6:$E$243,3,FALSE)/100),"",VLOOKUP(D227,GDP_defl!$C$6:$E$243,3,FALSE)/100)</f>
        <v>0.697907405200781</v>
      </c>
      <c r="L227" s="15">
        <v>119.8</v>
      </c>
      <c r="M227" s="1">
        <f t="shared" si="24"/>
        <v>0.5904386397240019</v>
      </c>
      <c r="N227" s="37">
        <f t="shared" si="25"/>
        <v>0.041739130434782584</v>
      </c>
    </row>
    <row r="228" spans="1:14" ht="12.75">
      <c r="A228" s="5">
        <v>32417</v>
      </c>
      <c r="B228" s="1" t="s">
        <v>18</v>
      </c>
      <c r="C228" s="1" t="str">
        <f t="shared" si="22"/>
        <v>1988</v>
      </c>
      <c r="D228" s="1" t="str">
        <f t="shared" si="23"/>
        <v>1988 IV</v>
      </c>
      <c r="F228" s="8">
        <v>13.05</v>
      </c>
      <c r="G228" s="7"/>
      <c r="H228" s="7">
        <f t="shared" si="21"/>
        <v>18.559572817812082</v>
      </c>
      <c r="I228" s="7"/>
      <c r="J228" s="7">
        <f t="shared" si="20"/>
        <v>22.028660565723793</v>
      </c>
      <c r="K228" s="13">
        <f>IF(ISERROR(VLOOKUP(D228,GDP_defl!$C$6:$E$243,3,FALSE)/100),"",VLOOKUP(D228,GDP_defl!$C$6:$E$243,3,FALSE)/100)</f>
        <v>0.7031411836955425</v>
      </c>
      <c r="L228" s="16">
        <v>120.2</v>
      </c>
      <c r="M228" s="1">
        <f t="shared" si="24"/>
        <v>0.5924100542138985</v>
      </c>
      <c r="N228" s="37">
        <f t="shared" si="25"/>
        <v>0.04249783174327845</v>
      </c>
    </row>
    <row r="229" spans="1:14" ht="12.75">
      <c r="A229" s="5">
        <v>32448</v>
      </c>
      <c r="B229" s="1" t="s">
        <v>18</v>
      </c>
      <c r="C229" s="1" t="str">
        <f t="shared" si="22"/>
        <v>1988</v>
      </c>
      <c r="D229" s="1" t="str">
        <f t="shared" si="23"/>
        <v>1988 IV</v>
      </c>
      <c r="F229" s="8">
        <v>12.66</v>
      </c>
      <c r="G229" s="7"/>
      <c r="H229" s="7">
        <f t="shared" si="21"/>
        <v>18.00491891750965</v>
      </c>
      <c r="I229" s="7"/>
      <c r="J229" s="7">
        <f t="shared" si="20"/>
        <v>21.35256857855362</v>
      </c>
      <c r="K229" s="13">
        <f>IF(ISERROR(VLOOKUP(D229,GDP_defl!$C$6:$E$243,3,FALSE)/100),"",VLOOKUP(D229,GDP_defl!$C$6:$E$243,3,FALSE)/100)</f>
        <v>0.7031411836955425</v>
      </c>
      <c r="L229" s="15">
        <v>120.3</v>
      </c>
      <c r="M229" s="1">
        <f t="shared" si="24"/>
        <v>0.5929029078363726</v>
      </c>
      <c r="N229" s="37">
        <f t="shared" si="25"/>
        <v>0.042461005199306685</v>
      </c>
    </row>
    <row r="230" spans="1:14" ht="12.75">
      <c r="A230" s="5">
        <v>32478</v>
      </c>
      <c r="B230" s="1" t="s">
        <v>18</v>
      </c>
      <c r="C230" s="1" t="str">
        <f t="shared" si="22"/>
        <v>1988</v>
      </c>
      <c r="D230" s="1" t="str">
        <f t="shared" si="23"/>
        <v>1988 IV</v>
      </c>
      <c r="F230" s="8">
        <v>14.11</v>
      </c>
      <c r="G230" s="7"/>
      <c r="H230" s="7">
        <f t="shared" si="21"/>
        <v>20.067093675044323</v>
      </c>
      <c r="I230" s="7"/>
      <c r="J230" s="7">
        <f t="shared" si="20"/>
        <v>23.758663900414938</v>
      </c>
      <c r="K230" s="13">
        <f>IF(ISERROR(VLOOKUP(D230,GDP_defl!$C$6:$E$243,3,FALSE)/100),"",VLOOKUP(D230,GDP_defl!$C$6:$E$243,3,FALSE)/100)</f>
        <v>0.7031411836955425</v>
      </c>
      <c r="L230" s="16">
        <v>120.5</v>
      </c>
      <c r="M230" s="1">
        <f t="shared" si="24"/>
        <v>0.5938886150813208</v>
      </c>
      <c r="N230" s="37">
        <f t="shared" si="25"/>
        <v>0.044194107452339634</v>
      </c>
    </row>
    <row r="231" spans="1:14" ht="12.75">
      <c r="A231" s="5">
        <v>32509</v>
      </c>
      <c r="B231" s="1" t="s">
        <v>15</v>
      </c>
      <c r="C231" s="1" t="str">
        <f t="shared" si="22"/>
        <v>1989</v>
      </c>
      <c r="D231" s="1" t="str">
        <f t="shared" si="23"/>
        <v>1989 I</v>
      </c>
      <c r="F231" s="8">
        <v>16.04</v>
      </c>
      <c r="G231" s="7"/>
      <c r="H231" s="7">
        <f t="shared" si="21"/>
        <v>22.55668935292601</v>
      </c>
      <c r="I231" s="7"/>
      <c r="J231" s="7">
        <f t="shared" si="20"/>
        <v>26.87461601981833</v>
      </c>
      <c r="K231" s="13">
        <f>IF(ISERROR(VLOOKUP(D231,GDP_defl!$C$6:$E$243,3,FALSE)/100),"",VLOOKUP(D231,GDP_defl!$C$6:$E$243,3,FALSE)/100)</f>
        <v>0.7110972602865288</v>
      </c>
      <c r="L231" s="16">
        <v>121.1</v>
      </c>
      <c r="M231" s="1">
        <f t="shared" si="24"/>
        <v>0.5968457368161656</v>
      </c>
      <c r="N231" s="37">
        <f t="shared" si="25"/>
        <v>0.04667242869490053</v>
      </c>
    </row>
    <row r="232" spans="1:14" ht="12.75">
      <c r="A232" s="5">
        <v>32540</v>
      </c>
      <c r="B232" s="1" t="s">
        <v>15</v>
      </c>
      <c r="C232" s="1" t="str">
        <f t="shared" si="22"/>
        <v>1989</v>
      </c>
      <c r="D232" s="1" t="str">
        <f t="shared" si="23"/>
        <v>1989 I</v>
      </c>
      <c r="F232" s="8">
        <v>16.61</v>
      </c>
      <c r="G232" s="7"/>
      <c r="H232" s="7">
        <f t="shared" si="21"/>
        <v>23.35826746584171</v>
      </c>
      <c r="I232" s="7"/>
      <c r="J232" s="7">
        <f t="shared" si="20"/>
        <v>27.715205592105267</v>
      </c>
      <c r="K232" s="13">
        <f>IF(ISERROR(VLOOKUP(D232,GDP_defl!$C$6:$E$243,3,FALSE)/100),"",VLOOKUP(D232,GDP_defl!$C$6:$E$243,3,FALSE)/100)</f>
        <v>0.7110972602865288</v>
      </c>
      <c r="L232" s="15">
        <v>121.6</v>
      </c>
      <c r="M232" s="1">
        <f t="shared" si="24"/>
        <v>0.5993100049285361</v>
      </c>
      <c r="N232" s="37">
        <f t="shared" si="25"/>
        <v>0.04827586206896547</v>
      </c>
    </row>
    <row r="233" spans="1:14" ht="12.75">
      <c r="A233" s="5">
        <v>32568</v>
      </c>
      <c r="B233" s="1" t="s">
        <v>15</v>
      </c>
      <c r="C233" s="1" t="str">
        <f t="shared" si="22"/>
        <v>1989</v>
      </c>
      <c r="D233" s="1" t="str">
        <f t="shared" si="23"/>
        <v>1989 I</v>
      </c>
      <c r="F233" s="8">
        <v>17.77</v>
      </c>
      <c r="G233" s="7"/>
      <c r="H233" s="7">
        <f t="shared" si="21"/>
        <v>24.989549239494714</v>
      </c>
      <c r="I233" s="7"/>
      <c r="J233" s="7">
        <f t="shared" si="20"/>
        <v>29.481054783319706</v>
      </c>
      <c r="K233" s="13">
        <f>IF(ISERROR(VLOOKUP(D233,GDP_defl!$C$6:$E$243,3,FALSE)/100),"",VLOOKUP(D233,GDP_defl!$C$6:$E$243,3,FALSE)/100)</f>
        <v>0.7110972602865288</v>
      </c>
      <c r="L233" s="16">
        <v>122.3</v>
      </c>
      <c r="M233" s="1">
        <f t="shared" si="24"/>
        <v>0.6027599802858551</v>
      </c>
      <c r="N233" s="37">
        <f t="shared" si="25"/>
        <v>0.04978540772532186</v>
      </c>
    </row>
    <row r="234" spans="1:14" ht="12.75">
      <c r="A234" s="5">
        <v>32599</v>
      </c>
      <c r="B234" s="1" t="s">
        <v>16</v>
      </c>
      <c r="C234" s="1" t="str">
        <f t="shared" si="22"/>
        <v>1989</v>
      </c>
      <c r="D234" s="1" t="str">
        <f t="shared" si="23"/>
        <v>1989 II</v>
      </c>
      <c r="F234" s="8">
        <v>19.59</v>
      </c>
      <c r="G234" s="7"/>
      <c r="H234" s="7">
        <f t="shared" si="21"/>
        <v>27.287286272406927</v>
      </c>
      <c r="I234" s="7"/>
      <c r="J234" s="7">
        <f t="shared" si="20"/>
        <v>32.28928513403737</v>
      </c>
      <c r="K234" s="13">
        <f>IF(ISERROR(VLOOKUP(D234,GDP_defl!$C$6:$E$243,3,FALSE)/100),"",VLOOKUP(D234,GDP_defl!$C$6:$E$243,3,FALSE)/100)</f>
        <v>0.717916754507374</v>
      </c>
      <c r="L234" s="15">
        <v>123.1</v>
      </c>
      <c r="M234" s="1">
        <f t="shared" si="24"/>
        <v>0.606702809265648</v>
      </c>
      <c r="N234" s="37">
        <f t="shared" si="25"/>
        <v>0.05123825789923143</v>
      </c>
    </row>
    <row r="235" spans="1:14" ht="12.75">
      <c r="A235" s="5">
        <v>32629</v>
      </c>
      <c r="B235" s="1" t="s">
        <v>16</v>
      </c>
      <c r="C235" s="1" t="str">
        <f t="shared" si="22"/>
        <v>1989</v>
      </c>
      <c r="D235" s="1" t="str">
        <f t="shared" si="23"/>
        <v>1989 II</v>
      </c>
      <c r="F235" s="8">
        <v>19.05</v>
      </c>
      <c r="G235" s="7"/>
      <c r="H235" s="7">
        <f t="shared" si="21"/>
        <v>26.53510992799142</v>
      </c>
      <c r="I235" s="7"/>
      <c r="J235" s="7">
        <f t="shared" si="20"/>
        <v>31.22168820678514</v>
      </c>
      <c r="K235" s="13">
        <f>IF(ISERROR(VLOOKUP(D235,GDP_defl!$C$6:$E$243,3,FALSE)/100),"",VLOOKUP(D235,GDP_defl!$C$6:$E$243,3,FALSE)/100)</f>
        <v>0.717916754507374</v>
      </c>
      <c r="L235" s="16">
        <v>123.8</v>
      </c>
      <c r="M235" s="1">
        <f t="shared" si="24"/>
        <v>0.610152784622967</v>
      </c>
      <c r="N235" s="37">
        <f t="shared" si="25"/>
        <v>0.05361702127659572</v>
      </c>
    </row>
    <row r="236" spans="1:14" ht="12.75">
      <c r="A236" s="5">
        <v>32660</v>
      </c>
      <c r="B236" s="1" t="s">
        <v>16</v>
      </c>
      <c r="C236" s="1" t="str">
        <f t="shared" si="22"/>
        <v>1989</v>
      </c>
      <c r="D236" s="1" t="str">
        <f t="shared" si="23"/>
        <v>1989 II</v>
      </c>
      <c r="F236" s="8">
        <v>18.27</v>
      </c>
      <c r="G236" s="7"/>
      <c r="H236" s="7">
        <f t="shared" si="21"/>
        <v>25.448632986057913</v>
      </c>
      <c r="I236" s="7"/>
      <c r="J236" s="7">
        <f t="shared" si="20"/>
        <v>29.870934730056405</v>
      </c>
      <c r="K236" s="13">
        <f>IF(ISERROR(VLOOKUP(D236,GDP_defl!$C$6:$E$243,3,FALSE)/100),"",VLOOKUP(D236,GDP_defl!$C$6:$E$243,3,FALSE)/100)</f>
        <v>0.717916754507374</v>
      </c>
      <c r="L236" s="15">
        <v>124.1</v>
      </c>
      <c r="M236" s="1">
        <f t="shared" si="24"/>
        <v>0.6116313454903893</v>
      </c>
      <c r="N236" s="37">
        <f t="shared" si="25"/>
        <v>0.05169491525423724</v>
      </c>
    </row>
    <row r="237" spans="1:14" ht="12.75">
      <c r="A237" s="5">
        <v>32690</v>
      </c>
      <c r="B237" s="1" t="s">
        <v>17</v>
      </c>
      <c r="C237" s="1" t="str">
        <f t="shared" si="22"/>
        <v>1989</v>
      </c>
      <c r="D237" s="1" t="str">
        <f t="shared" si="23"/>
        <v>1989 III</v>
      </c>
      <c r="F237" s="8">
        <v>17.99</v>
      </c>
      <c r="G237" s="7"/>
      <c r="H237" s="7">
        <f t="shared" si="21"/>
        <v>24.882300865883185</v>
      </c>
      <c r="I237" s="7"/>
      <c r="J237" s="7">
        <f t="shared" si="20"/>
        <v>29.342210610932476</v>
      </c>
      <c r="K237" s="13">
        <f>IF(ISERROR(VLOOKUP(D237,GDP_defl!$C$6:$E$243,3,FALSE)/100),"",VLOOKUP(D237,GDP_defl!$C$6:$E$243,3,FALSE)/100)</f>
        <v>0.7230038772124401</v>
      </c>
      <c r="L237" s="16">
        <v>124.4</v>
      </c>
      <c r="M237" s="1">
        <f t="shared" si="24"/>
        <v>0.6131099063578117</v>
      </c>
      <c r="N237" s="37">
        <f t="shared" si="25"/>
        <v>0.049789029535865025</v>
      </c>
    </row>
    <row r="238" spans="1:14" ht="12.75">
      <c r="A238" s="5">
        <v>32721</v>
      </c>
      <c r="B238" s="1" t="s">
        <v>17</v>
      </c>
      <c r="C238" s="1" t="str">
        <f t="shared" si="22"/>
        <v>1989</v>
      </c>
      <c r="D238" s="1" t="str">
        <f t="shared" si="23"/>
        <v>1989 III</v>
      </c>
      <c r="F238" s="8">
        <v>17.23</v>
      </c>
      <c r="G238" s="7"/>
      <c r="H238" s="7">
        <f t="shared" si="21"/>
        <v>23.831130845979285</v>
      </c>
      <c r="I238" s="7"/>
      <c r="J238" s="7">
        <f t="shared" si="20"/>
        <v>28.057520064205463</v>
      </c>
      <c r="K238" s="13">
        <f>IF(ISERROR(VLOOKUP(D238,GDP_defl!$C$6:$E$243,3,FALSE)/100),"",VLOOKUP(D238,GDP_defl!$C$6:$E$243,3,FALSE)/100)</f>
        <v>0.7230038772124401</v>
      </c>
      <c r="L238" s="15">
        <v>124.6</v>
      </c>
      <c r="M238" s="1">
        <f t="shared" si="24"/>
        <v>0.6140956136027599</v>
      </c>
      <c r="N238" s="37">
        <f t="shared" si="25"/>
        <v>0.047058823529411715</v>
      </c>
    </row>
    <row r="239" spans="1:14" ht="12.75">
      <c r="A239" s="5">
        <v>32752</v>
      </c>
      <c r="B239" s="1" t="s">
        <v>17</v>
      </c>
      <c r="C239" s="1" t="str">
        <f t="shared" si="22"/>
        <v>1989</v>
      </c>
      <c r="D239" s="1" t="str">
        <f t="shared" si="23"/>
        <v>1989 III</v>
      </c>
      <c r="F239" s="8">
        <v>17.62</v>
      </c>
      <c r="G239" s="7"/>
      <c r="H239" s="7">
        <f t="shared" si="21"/>
        <v>24.370547040403657</v>
      </c>
      <c r="I239" s="7"/>
      <c r="J239" s="7">
        <f t="shared" si="20"/>
        <v>28.600784000000004</v>
      </c>
      <c r="K239" s="13">
        <f>IF(ISERROR(VLOOKUP(D239,GDP_defl!$C$6:$E$243,3,FALSE)/100),"",VLOOKUP(D239,GDP_defl!$C$6:$E$243,3,FALSE)/100)</f>
        <v>0.7230038772124401</v>
      </c>
      <c r="L239" s="16">
        <v>125</v>
      </c>
      <c r="M239" s="1">
        <f t="shared" si="24"/>
        <v>0.6160670280926565</v>
      </c>
      <c r="N239" s="37">
        <f t="shared" si="25"/>
        <v>0.04340567612687816</v>
      </c>
    </row>
    <row r="240" spans="1:14" ht="12.75">
      <c r="A240" s="5">
        <v>32782</v>
      </c>
      <c r="B240" s="1" t="s">
        <v>18</v>
      </c>
      <c r="C240" s="1" t="str">
        <f t="shared" si="22"/>
        <v>1989</v>
      </c>
      <c r="D240" s="1" t="str">
        <f t="shared" si="23"/>
        <v>1989 IV</v>
      </c>
      <c r="F240" s="8">
        <v>18.29</v>
      </c>
      <c r="G240" s="7"/>
      <c r="H240" s="7">
        <f t="shared" si="21"/>
        <v>25.12333282971357</v>
      </c>
      <c r="I240" s="7"/>
      <c r="J240" s="7">
        <f t="shared" si="20"/>
        <v>29.546504777070062</v>
      </c>
      <c r="K240" s="13">
        <f>IF(ISERROR(VLOOKUP(D240,GDP_defl!$C$6:$E$243,3,FALSE)/100),"",VLOOKUP(D240,GDP_defl!$C$6:$E$243,3,FALSE)/100)</f>
        <v>0.7280085060358022</v>
      </c>
      <c r="L240" s="15">
        <v>125.6</v>
      </c>
      <c r="M240" s="1">
        <f t="shared" si="24"/>
        <v>0.6190241498275012</v>
      </c>
      <c r="N240" s="37">
        <f t="shared" si="25"/>
        <v>0.04492512479201324</v>
      </c>
    </row>
    <row r="241" spans="1:14" ht="12.75">
      <c r="A241" s="5">
        <v>32813</v>
      </c>
      <c r="B241" s="1" t="s">
        <v>18</v>
      </c>
      <c r="C241" s="1" t="str">
        <f t="shared" si="22"/>
        <v>1989</v>
      </c>
      <c r="D241" s="1" t="str">
        <f t="shared" si="23"/>
        <v>1989 IV</v>
      </c>
      <c r="F241" s="8">
        <v>18.32</v>
      </c>
      <c r="G241" s="7"/>
      <c r="H241" s="7">
        <f t="shared" si="21"/>
        <v>25.164541139439727</v>
      </c>
      <c r="I241" s="7"/>
      <c r="J241" s="7">
        <f t="shared" si="20"/>
        <v>29.524447974583005</v>
      </c>
      <c r="K241" s="13">
        <f>IF(ISERROR(VLOOKUP(D241,GDP_defl!$C$6:$E$243,3,FALSE)/100),"",VLOOKUP(D241,GDP_defl!$C$6:$E$243,3,FALSE)/100)</f>
        <v>0.7280085060358022</v>
      </c>
      <c r="L241" s="16">
        <v>125.9</v>
      </c>
      <c r="M241" s="1">
        <f t="shared" si="24"/>
        <v>0.6205027106949236</v>
      </c>
      <c r="N241" s="37">
        <f t="shared" si="25"/>
        <v>0.046550290939318444</v>
      </c>
    </row>
    <row r="242" spans="1:14" ht="12.75">
      <c r="A242" s="5">
        <v>32843</v>
      </c>
      <c r="B242" s="1" t="s">
        <v>18</v>
      </c>
      <c r="C242" s="1" t="str">
        <f t="shared" si="22"/>
        <v>1989</v>
      </c>
      <c r="D242" s="1" t="str">
        <f t="shared" si="23"/>
        <v>1989 IV</v>
      </c>
      <c r="F242" s="8">
        <v>20.05</v>
      </c>
      <c r="G242" s="7"/>
      <c r="H242" s="7">
        <f t="shared" si="21"/>
        <v>27.54088700031477</v>
      </c>
      <c r="I242" s="7"/>
      <c r="J242" s="7">
        <f t="shared" si="20"/>
        <v>32.26126090404441</v>
      </c>
      <c r="K242" s="13">
        <f>IF(ISERROR(VLOOKUP(D242,GDP_defl!$C$6:$E$243,3,FALSE)/100),"",VLOOKUP(D242,GDP_defl!$C$6:$E$243,3,FALSE)/100)</f>
        <v>0.7280085060358022</v>
      </c>
      <c r="L242" s="15">
        <v>126.1</v>
      </c>
      <c r="M242" s="1">
        <f t="shared" si="24"/>
        <v>0.6214884179398719</v>
      </c>
      <c r="N242" s="37">
        <f t="shared" si="25"/>
        <v>0.046473029045643106</v>
      </c>
    </row>
    <row r="243" spans="1:14" ht="12.75">
      <c r="A243" s="5">
        <v>32874</v>
      </c>
      <c r="B243" s="1" t="s">
        <v>15</v>
      </c>
      <c r="C243" s="1" t="str">
        <f t="shared" si="22"/>
        <v>1990</v>
      </c>
      <c r="D243" s="1" t="str">
        <f t="shared" si="23"/>
        <v>1990 I</v>
      </c>
      <c r="F243" s="8">
        <v>20.51</v>
      </c>
      <c r="G243" s="7"/>
      <c r="H243" s="7">
        <f t="shared" si="21"/>
        <v>27.839757262830485</v>
      </c>
      <c r="I243" s="7"/>
      <c r="J243" s="7">
        <f aca="true" t="shared" si="26" ref="J243:J306">$F243/$M243</f>
        <v>32.66467032967034</v>
      </c>
      <c r="K243" s="13">
        <f>IF(ISERROR(VLOOKUP(D243,GDP_defl!$C$6:$E$243,3,FALSE)/100),"",VLOOKUP(D243,GDP_defl!$C$6:$E$243,3,FALSE)/100)</f>
        <v>0.7367161935489784</v>
      </c>
      <c r="L243" s="15">
        <v>127.4</v>
      </c>
      <c r="M243" s="1">
        <f t="shared" si="24"/>
        <v>0.6278955150320354</v>
      </c>
      <c r="N243" s="37">
        <f t="shared" si="25"/>
        <v>0.052023121387283336</v>
      </c>
    </row>
    <row r="244" spans="1:14" ht="12.75">
      <c r="A244" s="5">
        <v>32905</v>
      </c>
      <c r="B244" s="1" t="s">
        <v>15</v>
      </c>
      <c r="C244" s="1" t="str">
        <f t="shared" si="22"/>
        <v>1990</v>
      </c>
      <c r="D244" s="1" t="str">
        <f t="shared" si="23"/>
        <v>1990 I</v>
      </c>
      <c r="F244" s="8">
        <v>19.78</v>
      </c>
      <c r="G244" s="7"/>
      <c r="H244" s="7">
        <f aca="true" t="shared" si="27" ref="H244:H307">+F244/$K244</f>
        <v>26.848873654743393</v>
      </c>
      <c r="I244" s="7"/>
      <c r="J244" s="7">
        <f t="shared" si="26"/>
        <v>31.354390625000004</v>
      </c>
      <c r="K244" s="13">
        <f>IF(ISERROR(VLOOKUP(D244,GDP_defl!$C$6:$E$243,3,FALSE)/100),"",VLOOKUP(D244,GDP_defl!$C$6:$E$243,3,FALSE)/100)</f>
        <v>0.7367161935489784</v>
      </c>
      <c r="L244" s="16">
        <v>128</v>
      </c>
      <c r="M244" s="1">
        <f t="shared" si="24"/>
        <v>0.6308526367668802</v>
      </c>
      <c r="N244" s="37">
        <f t="shared" si="25"/>
        <v>0.052631578947368474</v>
      </c>
    </row>
    <row r="245" spans="1:14" ht="12.75">
      <c r="A245" s="5">
        <v>32933</v>
      </c>
      <c r="B245" s="1" t="s">
        <v>15</v>
      </c>
      <c r="C245" s="1" t="str">
        <f t="shared" si="22"/>
        <v>1990</v>
      </c>
      <c r="D245" s="1" t="str">
        <f t="shared" si="23"/>
        <v>1990 I</v>
      </c>
      <c r="F245" s="8">
        <v>18.94</v>
      </c>
      <c r="G245" s="7"/>
      <c r="H245" s="7">
        <f t="shared" si="27"/>
        <v>25.708678818040436</v>
      </c>
      <c r="I245" s="7"/>
      <c r="J245" s="7">
        <f t="shared" si="26"/>
        <v>29.859564879564886</v>
      </c>
      <c r="K245" s="13">
        <f>IF(ISERROR(VLOOKUP(D245,GDP_defl!$C$6:$E$243,3,FALSE)/100),"",VLOOKUP(D245,GDP_defl!$C$6:$E$243,3,FALSE)/100)</f>
        <v>0.7367161935489784</v>
      </c>
      <c r="L245" s="15">
        <v>128.7</v>
      </c>
      <c r="M245" s="1">
        <f t="shared" si="24"/>
        <v>0.634302612124199</v>
      </c>
      <c r="N245" s="37">
        <f t="shared" si="25"/>
        <v>0.05233033524121007</v>
      </c>
    </row>
    <row r="246" spans="1:14" ht="12.75">
      <c r="A246" s="5">
        <v>32964</v>
      </c>
      <c r="B246" s="1" t="s">
        <v>16</v>
      </c>
      <c r="C246" s="1" t="str">
        <f t="shared" si="22"/>
        <v>1990</v>
      </c>
      <c r="D246" s="1" t="str">
        <f t="shared" si="23"/>
        <v>1990 II</v>
      </c>
      <c r="F246" s="8">
        <v>16.66</v>
      </c>
      <c r="G246" s="7"/>
      <c r="H246" s="7">
        <f t="shared" si="27"/>
        <v>22.353547982437796</v>
      </c>
      <c r="I246" s="7"/>
      <c r="J246" s="7">
        <f t="shared" si="26"/>
        <v>26.224313421256785</v>
      </c>
      <c r="K246" s="13">
        <f>IF(ISERROR(VLOOKUP(D246,GDP_defl!$C$6:$E$243,3,FALSE)/100),"",VLOOKUP(D246,GDP_defl!$C$6:$E$243,3,FALSE)/100)</f>
        <v>0.745295557246171</v>
      </c>
      <c r="L246" s="16">
        <v>128.9</v>
      </c>
      <c r="M246" s="1">
        <f t="shared" si="24"/>
        <v>0.6352883193691474</v>
      </c>
      <c r="N246" s="37">
        <f t="shared" si="25"/>
        <v>0.047116165718927794</v>
      </c>
    </row>
    <row r="247" spans="1:14" ht="12.75">
      <c r="A247" s="5">
        <v>32994</v>
      </c>
      <c r="B247" s="1" t="s">
        <v>16</v>
      </c>
      <c r="C247" s="1" t="str">
        <f t="shared" si="22"/>
        <v>1990</v>
      </c>
      <c r="D247" s="1" t="str">
        <f t="shared" si="23"/>
        <v>1990 II</v>
      </c>
      <c r="F247" s="8">
        <v>16.07</v>
      </c>
      <c r="G247" s="7"/>
      <c r="H247" s="7">
        <f t="shared" si="27"/>
        <v>21.56191573095891</v>
      </c>
      <c r="I247" s="7"/>
      <c r="J247" s="7">
        <f t="shared" si="26"/>
        <v>25.236865325077403</v>
      </c>
      <c r="K247" s="13">
        <f>IF(ISERROR(VLOOKUP(D247,GDP_defl!$C$6:$E$243,3,FALSE)/100),"",VLOOKUP(D247,GDP_defl!$C$6:$E$243,3,FALSE)/100)</f>
        <v>0.745295557246171</v>
      </c>
      <c r="L247" s="15">
        <v>129.2</v>
      </c>
      <c r="M247" s="1">
        <f t="shared" si="24"/>
        <v>0.6367668802365697</v>
      </c>
      <c r="N247" s="37">
        <f t="shared" si="25"/>
        <v>0.0436187399030694</v>
      </c>
    </row>
    <row r="248" spans="1:14" ht="12.75">
      <c r="A248" s="5">
        <v>33025</v>
      </c>
      <c r="B248" s="1" t="s">
        <v>16</v>
      </c>
      <c r="C248" s="1" t="str">
        <f t="shared" si="22"/>
        <v>1990</v>
      </c>
      <c r="D248" s="1" t="str">
        <f t="shared" si="23"/>
        <v>1990 II</v>
      </c>
      <c r="F248" s="8">
        <v>15.15</v>
      </c>
      <c r="G248" s="7"/>
      <c r="H248" s="7">
        <f t="shared" si="27"/>
        <v>20.327506118483353</v>
      </c>
      <c r="I248" s="7"/>
      <c r="J248" s="7">
        <f t="shared" si="26"/>
        <v>23.663856812933027</v>
      </c>
      <c r="K248" s="13">
        <f>IF(ISERROR(VLOOKUP(D248,GDP_defl!$C$6:$E$243,3,FALSE)/100),"",VLOOKUP(D248,GDP_defl!$C$6:$E$243,3,FALSE)/100)</f>
        <v>0.745295557246171</v>
      </c>
      <c r="L248" s="16">
        <v>129.9</v>
      </c>
      <c r="M248" s="1">
        <f t="shared" si="24"/>
        <v>0.6402168555938886</v>
      </c>
      <c r="N248" s="37">
        <f t="shared" si="25"/>
        <v>0.0467365028203063</v>
      </c>
    </row>
    <row r="249" spans="1:14" ht="12.75">
      <c r="A249" s="5">
        <v>33055</v>
      </c>
      <c r="B249" s="1" t="s">
        <v>17</v>
      </c>
      <c r="C249" s="1" t="str">
        <f t="shared" si="22"/>
        <v>1990</v>
      </c>
      <c r="D249" s="1" t="str">
        <f t="shared" si="23"/>
        <v>1990 III</v>
      </c>
      <c r="F249" s="8">
        <v>16.54</v>
      </c>
      <c r="G249" s="7"/>
      <c r="H249" s="7">
        <f t="shared" si="27"/>
        <v>21.997750362667773</v>
      </c>
      <c r="I249" s="7"/>
      <c r="J249" s="7">
        <f t="shared" si="26"/>
        <v>25.735935582822083</v>
      </c>
      <c r="K249" s="13">
        <f>IF(ISERROR(VLOOKUP(D249,GDP_defl!$C$6:$E$243,3,FALSE)/100),"",VLOOKUP(D249,GDP_defl!$C$6:$E$243,3,FALSE)/100)</f>
        <v>0.7518950677824727</v>
      </c>
      <c r="L249" s="15">
        <v>130.4</v>
      </c>
      <c r="M249" s="1">
        <f t="shared" si="24"/>
        <v>0.6426811237062593</v>
      </c>
      <c r="N249" s="37">
        <f t="shared" si="25"/>
        <v>0.04823151125401929</v>
      </c>
    </row>
    <row r="250" spans="1:14" ht="12.75">
      <c r="A250" s="5">
        <v>33086</v>
      </c>
      <c r="B250" s="1" t="s">
        <v>17</v>
      </c>
      <c r="C250" s="1" t="str">
        <f t="shared" si="22"/>
        <v>1990</v>
      </c>
      <c r="D250" s="1" t="str">
        <f t="shared" si="23"/>
        <v>1990 III</v>
      </c>
      <c r="F250" s="8">
        <v>24.26</v>
      </c>
      <c r="G250" s="7"/>
      <c r="H250" s="7">
        <f t="shared" si="27"/>
        <v>32.26514049566628</v>
      </c>
      <c r="I250" s="7"/>
      <c r="J250" s="7">
        <f t="shared" si="26"/>
        <v>37.40390577507599</v>
      </c>
      <c r="K250" s="13">
        <f>IF(ISERROR(VLOOKUP(D250,GDP_defl!$C$6:$E$243,3,FALSE)/100),"",VLOOKUP(D250,GDP_defl!$C$6:$E$243,3,FALSE)/100)</f>
        <v>0.7518950677824727</v>
      </c>
      <c r="L250" s="16">
        <v>131.6</v>
      </c>
      <c r="M250" s="1">
        <f t="shared" si="24"/>
        <v>0.6485953671759487</v>
      </c>
      <c r="N250" s="37">
        <f t="shared" si="25"/>
        <v>0.05617977528089888</v>
      </c>
    </row>
    <row r="251" spans="1:14" ht="12.75">
      <c r="A251" s="5">
        <v>33117</v>
      </c>
      <c r="B251" s="1" t="s">
        <v>17</v>
      </c>
      <c r="C251" s="1" t="str">
        <f t="shared" si="22"/>
        <v>1990</v>
      </c>
      <c r="D251" s="1" t="str">
        <f t="shared" si="23"/>
        <v>1990 III</v>
      </c>
      <c r="F251" s="8">
        <v>29.88</v>
      </c>
      <c r="G251" s="7"/>
      <c r="H251" s="7">
        <f t="shared" si="27"/>
        <v>39.739587716838756</v>
      </c>
      <c r="I251" s="7"/>
      <c r="J251" s="7">
        <f t="shared" si="26"/>
        <v>45.68690278824416</v>
      </c>
      <c r="K251" s="13">
        <f>IF(ISERROR(VLOOKUP(D251,GDP_defl!$C$6:$E$243,3,FALSE)/100),"",VLOOKUP(D251,GDP_defl!$C$6:$E$243,3,FALSE)/100)</f>
        <v>0.7518950677824727</v>
      </c>
      <c r="L251" s="15">
        <v>132.7</v>
      </c>
      <c r="M251" s="1">
        <f t="shared" si="24"/>
        <v>0.6540167570231641</v>
      </c>
      <c r="N251" s="37">
        <f t="shared" si="25"/>
        <v>0.06159999999999991</v>
      </c>
    </row>
    <row r="252" spans="1:14" ht="12.75">
      <c r="A252" s="5">
        <v>33147</v>
      </c>
      <c r="B252" s="1" t="s">
        <v>18</v>
      </c>
      <c r="C252" s="1" t="str">
        <f t="shared" si="22"/>
        <v>1990</v>
      </c>
      <c r="D252" s="1" t="str">
        <f t="shared" si="23"/>
        <v>1990 IV</v>
      </c>
      <c r="F252" s="8">
        <v>32.88</v>
      </c>
      <c r="G252" s="7"/>
      <c r="H252" s="7">
        <f t="shared" si="27"/>
        <v>43.404098443965836</v>
      </c>
      <c r="I252" s="7"/>
      <c r="J252" s="7">
        <f t="shared" si="26"/>
        <v>49.97267415730337</v>
      </c>
      <c r="K252" s="13">
        <f>IF(ISERROR(VLOOKUP(D252,GDP_defl!$C$6:$E$243,3,FALSE)/100),"",VLOOKUP(D252,GDP_defl!$C$6:$E$243,3,FALSE)/100)</f>
        <v>0.7575321496988973</v>
      </c>
      <c r="L252" s="16">
        <v>133.5</v>
      </c>
      <c r="M252" s="1">
        <f t="shared" si="24"/>
        <v>0.6579595860029571</v>
      </c>
      <c r="N252" s="37">
        <f t="shared" si="25"/>
        <v>0.06289808917197456</v>
      </c>
    </row>
    <row r="253" spans="1:14" ht="12.75">
      <c r="A253" s="5">
        <v>33178</v>
      </c>
      <c r="B253" s="1" t="s">
        <v>18</v>
      </c>
      <c r="C253" s="1" t="str">
        <f t="shared" si="22"/>
        <v>1990</v>
      </c>
      <c r="D253" s="1" t="str">
        <f t="shared" si="23"/>
        <v>1990 IV</v>
      </c>
      <c r="F253" s="8">
        <v>30.19</v>
      </c>
      <c r="G253" s="7"/>
      <c r="H253" s="7">
        <f t="shared" si="27"/>
        <v>39.85309403963895</v>
      </c>
      <c r="I253" s="7"/>
      <c r="J253" s="7">
        <f t="shared" si="26"/>
        <v>45.7813976083707</v>
      </c>
      <c r="K253" s="13">
        <f>IF(ISERROR(VLOOKUP(D253,GDP_defl!$C$6:$E$243,3,FALSE)/100),"",VLOOKUP(D253,GDP_defl!$C$6:$E$243,3,FALSE)/100)</f>
        <v>0.7575321496988973</v>
      </c>
      <c r="L253" s="15">
        <v>133.8</v>
      </c>
      <c r="M253" s="1">
        <f t="shared" si="24"/>
        <v>0.6594381468703795</v>
      </c>
      <c r="N253" s="37">
        <f t="shared" si="25"/>
        <v>0.06274821286735509</v>
      </c>
    </row>
    <row r="254" spans="1:14" ht="12.75">
      <c r="A254" s="5">
        <v>33208</v>
      </c>
      <c r="B254" s="1" t="s">
        <v>18</v>
      </c>
      <c r="C254" s="1" t="str">
        <f t="shared" si="22"/>
        <v>1990</v>
      </c>
      <c r="D254" s="1" t="str">
        <f t="shared" si="23"/>
        <v>1990 IV</v>
      </c>
      <c r="F254" s="8">
        <v>25.56</v>
      </c>
      <c r="G254" s="7"/>
      <c r="H254" s="7">
        <f t="shared" si="27"/>
        <v>33.741142221039134</v>
      </c>
      <c r="I254" s="7"/>
      <c r="J254" s="7">
        <f t="shared" si="26"/>
        <v>38.76026905829596</v>
      </c>
      <c r="K254" s="13">
        <f>IF(ISERROR(VLOOKUP(D254,GDP_defl!$C$6:$E$243,3,FALSE)/100),"",VLOOKUP(D254,GDP_defl!$C$6:$E$243,3,FALSE)/100)</f>
        <v>0.7575321496988973</v>
      </c>
      <c r="L254" s="16">
        <v>133.8</v>
      </c>
      <c r="M254" s="1">
        <f t="shared" si="24"/>
        <v>0.6594381468703795</v>
      </c>
      <c r="N254" s="37">
        <f t="shared" si="25"/>
        <v>0.06106264869151481</v>
      </c>
    </row>
    <row r="255" spans="1:14" ht="12.75">
      <c r="A255" s="5">
        <v>33239</v>
      </c>
      <c r="B255" s="1" t="s">
        <v>15</v>
      </c>
      <c r="C255" s="1" t="str">
        <f t="shared" si="22"/>
        <v>1991</v>
      </c>
      <c r="D255" s="1" t="str">
        <f t="shared" si="23"/>
        <v>1991 I</v>
      </c>
      <c r="F255" s="8">
        <v>22.3</v>
      </c>
      <c r="G255" s="7"/>
      <c r="H255" s="7">
        <f t="shared" si="27"/>
        <v>29.092718771673884</v>
      </c>
      <c r="I255" s="7"/>
      <c r="J255" s="7">
        <f t="shared" si="26"/>
        <v>33.61567607726598</v>
      </c>
      <c r="K255" s="13">
        <f>IF(ISERROR(VLOOKUP(D255,GDP_defl!$C$6:$E$243,3,FALSE)/100),"",VLOOKUP(D255,GDP_defl!$C$6:$E$243,3,FALSE)/100)</f>
        <v>0.7665148168177527</v>
      </c>
      <c r="L255" s="16">
        <v>134.6</v>
      </c>
      <c r="M255" s="1">
        <f t="shared" si="24"/>
        <v>0.6633809758501724</v>
      </c>
      <c r="N255" s="37">
        <f t="shared" si="25"/>
        <v>0.056514913657770706</v>
      </c>
    </row>
    <row r="256" spans="1:14" ht="12.75">
      <c r="A256" s="5">
        <v>33270</v>
      </c>
      <c r="B256" s="1" t="s">
        <v>15</v>
      </c>
      <c r="C256" s="1" t="str">
        <f t="shared" si="22"/>
        <v>1991</v>
      </c>
      <c r="D256" s="1" t="str">
        <f t="shared" si="23"/>
        <v>1991 I</v>
      </c>
      <c r="F256" s="8">
        <v>18.3</v>
      </c>
      <c r="G256" s="7"/>
      <c r="H256" s="7">
        <f t="shared" si="27"/>
        <v>23.874293879893813</v>
      </c>
      <c r="I256" s="7"/>
      <c r="J256" s="7">
        <f t="shared" si="26"/>
        <v>27.545029673590502</v>
      </c>
      <c r="K256" s="13">
        <f>IF(ISERROR(VLOOKUP(D256,GDP_defl!$C$6:$E$243,3,FALSE)/100),"",VLOOKUP(D256,GDP_defl!$C$6:$E$243,3,FALSE)/100)</f>
        <v>0.7665148168177527</v>
      </c>
      <c r="L256" s="15">
        <v>134.8</v>
      </c>
      <c r="M256" s="1">
        <f t="shared" si="24"/>
        <v>0.6643666830951208</v>
      </c>
      <c r="N256" s="37">
        <f t="shared" si="25"/>
        <v>0.05312500000000009</v>
      </c>
    </row>
    <row r="257" spans="1:14" ht="12.75">
      <c r="A257" s="5">
        <v>33298</v>
      </c>
      <c r="B257" s="1" t="s">
        <v>15</v>
      </c>
      <c r="C257" s="1" t="str">
        <f t="shared" si="22"/>
        <v>1991</v>
      </c>
      <c r="D257" s="1" t="str">
        <f t="shared" si="23"/>
        <v>1991 I</v>
      </c>
      <c r="F257" s="8">
        <v>17.58</v>
      </c>
      <c r="G257" s="7"/>
      <c r="H257" s="7">
        <f t="shared" si="27"/>
        <v>22.9349773993734</v>
      </c>
      <c r="I257" s="7"/>
      <c r="J257" s="7">
        <f t="shared" si="26"/>
        <v>26.422088888888887</v>
      </c>
      <c r="K257" s="13">
        <f>IF(ISERROR(VLOOKUP(D257,GDP_defl!$C$6:$E$243,3,FALSE)/100),"",VLOOKUP(D257,GDP_defl!$C$6:$E$243,3,FALSE)/100)</f>
        <v>0.7665148168177527</v>
      </c>
      <c r="L257" s="16">
        <v>135</v>
      </c>
      <c r="M257" s="1">
        <f t="shared" si="24"/>
        <v>0.665352390340069</v>
      </c>
      <c r="N257" s="37">
        <f t="shared" si="25"/>
        <v>0.04895104895104904</v>
      </c>
    </row>
    <row r="258" spans="1:14" ht="12.75">
      <c r="A258" s="5">
        <v>33329</v>
      </c>
      <c r="B258" s="1" t="s">
        <v>16</v>
      </c>
      <c r="C258" s="1" t="str">
        <f t="shared" si="22"/>
        <v>1991</v>
      </c>
      <c r="D258" s="1" t="str">
        <f t="shared" si="23"/>
        <v>1991 II</v>
      </c>
      <c r="F258" s="8">
        <v>18.32</v>
      </c>
      <c r="G258" s="7"/>
      <c r="H258" s="7">
        <f t="shared" si="27"/>
        <v>23.747325848036592</v>
      </c>
      <c r="I258" s="7"/>
      <c r="J258" s="7">
        <f t="shared" si="26"/>
        <v>27.493550295857993</v>
      </c>
      <c r="K258" s="13">
        <f>IF(ISERROR(VLOOKUP(D258,GDP_defl!$C$6:$E$243,3,FALSE)/100),"",VLOOKUP(D258,GDP_defl!$C$6:$E$243,3,FALSE)/100)</f>
        <v>0.7714552837331232</v>
      </c>
      <c r="L258" s="15">
        <v>135.2</v>
      </c>
      <c r="M258" s="1">
        <f t="shared" si="24"/>
        <v>0.6663380975850172</v>
      </c>
      <c r="N258" s="37">
        <f t="shared" si="25"/>
        <v>0.048875096974398624</v>
      </c>
    </row>
    <row r="259" spans="1:14" ht="12.75">
      <c r="A259" s="5">
        <v>33359</v>
      </c>
      <c r="B259" s="1" t="s">
        <v>16</v>
      </c>
      <c r="C259" s="1" t="str">
        <f t="shared" si="22"/>
        <v>1991</v>
      </c>
      <c r="D259" s="1" t="str">
        <f t="shared" si="23"/>
        <v>1991 II</v>
      </c>
      <c r="F259" s="8">
        <v>18.36</v>
      </c>
      <c r="G259" s="7"/>
      <c r="H259" s="7">
        <f t="shared" si="27"/>
        <v>23.79917590447335</v>
      </c>
      <c r="I259" s="7"/>
      <c r="J259" s="7">
        <f t="shared" si="26"/>
        <v>27.47230088495575</v>
      </c>
      <c r="K259" s="13">
        <f>IF(ISERROR(VLOOKUP(D259,GDP_defl!$C$6:$E$243,3,FALSE)/100),"",VLOOKUP(D259,GDP_defl!$C$6:$E$243,3,FALSE)/100)</f>
        <v>0.7714552837331232</v>
      </c>
      <c r="L259" s="16">
        <v>135.6</v>
      </c>
      <c r="M259" s="1">
        <f t="shared" si="24"/>
        <v>0.6683095120749137</v>
      </c>
      <c r="N259" s="37">
        <f t="shared" si="25"/>
        <v>0.04953560371517033</v>
      </c>
    </row>
    <row r="260" spans="1:14" ht="12.75">
      <c r="A260" s="5">
        <v>33390</v>
      </c>
      <c r="B260" s="1" t="s">
        <v>16</v>
      </c>
      <c r="C260" s="1" t="str">
        <f aca="true" t="shared" si="28" ref="C260:C323">TEXT(A260,"yyyy")</f>
        <v>1991</v>
      </c>
      <c r="D260" s="1" t="str">
        <f aca="true" t="shared" si="29" ref="D260:D323">C260&amp;" "&amp;B260</f>
        <v>1991 II</v>
      </c>
      <c r="F260" s="8">
        <v>17.78</v>
      </c>
      <c r="G260" s="7"/>
      <c r="H260" s="7">
        <f t="shared" si="27"/>
        <v>23.04735008614032</v>
      </c>
      <c r="I260" s="7"/>
      <c r="J260" s="7">
        <f t="shared" si="26"/>
        <v>26.526191176470594</v>
      </c>
      <c r="K260" s="13">
        <f>IF(ISERROR(VLOOKUP(D260,GDP_defl!$C$6:$E$243,3,FALSE)/100),"",VLOOKUP(D260,GDP_defl!$C$6:$E$243,3,FALSE)/100)</f>
        <v>0.7714552837331232</v>
      </c>
      <c r="L260" s="15">
        <v>136</v>
      </c>
      <c r="M260" s="1">
        <f aca="true" t="shared" si="30" ref="M260:M323">(L260/$L$440)</f>
        <v>0.6702809265648102</v>
      </c>
      <c r="N260" s="37">
        <f t="shared" si="25"/>
        <v>0.0469591993841416</v>
      </c>
    </row>
    <row r="261" spans="1:14" ht="12.75">
      <c r="A261" s="5">
        <v>33420</v>
      </c>
      <c r="B261" s="1" t="s">
        <v>17</v>
      </c>
      <c r="C261" s="1" t="str">
        <f t="shared" si="28"/>
        <v>1991</v>
      </c>
      <c r="D261" s="1" t="str">
        <f t="shared" si="29"/>
        <v>1991 III</v>
      </c>
      <c r="F261" s="8">
        <v>18.14</v>
      </c>
      <c r="G261" s="7"/>
      <c r="H261" s="7">
        <f t="shared" si="27"/>
        <v>23.348385597319556</v>
      </c>
      <c r="I261" s="7"/>
      <c r="J261" s="7">
        <f t="shared" si="26"/>
        <v>27.023538913362707</v>
      </c>
      <c r="K261" s="13">
        <f>IF(ISERROR(VLOOKUP(D261,GDP_defl!$C$6:$E$243,3,FALSE)/100),"",VLOOKUP(D261,GDP_defl!$C$6:$E$243,3,FALSE)/100)</f>
        <v>0.7769273778861401</v>
      </c>
      <c r="L261" s="16">
        <v>136.2</v>
      </c>
      <c r="M261" s="1">
        <f t="shared" si="30"/>
        <v>0.6712666338097584</v>
      </c>
      <c r="N261" s="37">
        <f t="shared" si="25"/>
        <v>0.04447852760736183</v>
      </c>
    </row>
    <row r="262" spans="1:14" ht="12.75">
      <c r="A262" s="5">
        <v>33451</v>
      </c>
      <c r="B262" s="1" t="s">
        <v>17</v>
      </c>
      <c r="C262" s="1" t="str">
        <f t="shared" si="28"/>
        <v>1991</v>
      </c>
      <c r="D262" s="1" t="str">
        <f t="shared" si="29"/>
        <v>1991 III</v>
      </c>
      <c r="F262" s="8">
        <v>18.71</v>
      </c>
      <c r="G262" s="7"/>
      <c r="H262" s="7">
        <f t="shared" si="27"/>
        <v>24.082044902196742</v>
      </c>
      <c r="I262" s="7"/>
      <c r="J262" s="7">
        <f t="shared" si="26"/>
        <v>27.791061493411423</v>
      </c>
      <c r="K262" s="13">
        <f>IF(ISERROR(VLOOKUP(D262,GDP_defl!$C$6:$E$243,3,FALSE)/100),"",VLOOKUP(D262,GDP_defl!$C$6:$E$243,3,FALSE)/100)</f>
        <v>0.7769273778861401</v>
      </c>
      <c r="L262" s="15">
        <v>136.6</v>
      </c>
      <c r="M262" s="1">
        <f t="shared" si="30"/>
        <v>0.673238048299655</v>
      </c>
      <c r="N262" s="37">
        <f t="shared" si="25"/>
        <v>0.037993920972644375</v>
      </c>
    </row>
    <row r="263" spans="1:14" ht="12.75">
      <c r="A263" s="5">
        <v>33482</v>
      </c>
      <c r="B263" s="1" t="s">
        <v>17</v>
      </c>
      <c r="C263" s="1" t="str">
        <f t="shared" si="28"/>
        <v>1991</v>
      </c>
      <c r="D263" s="1" t="str">
        <f t="shared" si="29"/>
        <v>1991 III</v>
      </c>
      <c r="F263" s="8">
        <v>19</v>
      </c>
      <c r="G263" s="7"/>
      <c r="H263" s="7">
        <f t="shared" si="27"/>
        <v>24.455310162572854</v>
      </c>
      <c r="I263" s="7"/>
      <c r="J263" s="7">
        <f t="shared" si="26"/>
        <v>28.098396501457728</v>
      </c>
      <c r="K263" s="13">
        <f>IF(ISERROR(VLOOKUP(D263,GDP_defl!$C$6:$E$243,3,FALSE)/100),"",VLOOKUP(D263,GDP_defl!$C$6:$E$243,3,FALSE)/100)</f>
        <v>0.7769273778861401</v>
      </c>
      <c r="L263" s="16">
        <v>137.2</v>
      </c>
      <c r="M263" s="1">
        <f t="shared" si="30"/>
        <v>0.6761951700344997</v>
      </c>
      <c r="N263" s="37">
        <f t="shared" si="25"/>
        <v>0.03391107761868877</v>
      </c>
    </row>
    <row r="264" spans="1:14" ht="12.75">
      <c r="A264" s="5">
        <v>33512</v>
      </c>
      <c r="B264" s="1" t="s">
        <v>18</v>
      </c>
      <c r="C264" s="1" t="str">
        <f t="shared" si="28"/>
        <v>1991</v>
      </c>
      <c r="D264" s="1" t="str">
        <f t="shared" si="29"/>
        <v>1991 IV</v>
      </c>
      <c r="F264" s="8">
        <v>19.86</v>
      </c>
      <c r="G264" s="7"/>
      <c r="H264" s="7">
        <f t="shared" si="27"/>
        <v>25.429032462502644</v>
      </c>
      <c r="I264" s="7"/>
      <c r="J264" s="7">
        <f t="shared" si="26"/>
        <v>29.3274672489083</v>
      </c>
      <c r="K264" s="13">
        <f>IF(ISERROR(VLOOKUP(D264,GDP_defl!$C$6:$E$243,3,FALSE)/100),"",VLOOKUP(D264,GDP_defl!$C$6:$E$243,3,FALSE)/100)</f>
        <v>0.7809970760501929</v>
      </c>
      <c r="L264" s="15">
        <v>137.4</v>
      </c>
      <c r="M264" s="1">
        <f t="shared" si="30"/>
        <v>0.677180877279448</v>
      </c>
      <c r="N264" s="37">
        <f t="shared" si="25"/>
        <v>0.02921348314606746</v>
      </c>
    </row>
    <row r="265" spans="1:14" ht="12.75">
      <c r="A265" s="5">
        <v>33543</v>
      </c>
      <c r="B265" s="1" t="s">
        <v>18</v>
      </c>
      <c r="C265" s="1" t="str">
        <f t="shared" si="28"/>
        <v>1991</v>
      </c>
      <c r="D265" s="1" t="str">
        <f t="shared" si="29"/>
        <v>1991 IV</v>
      </c>
      <c r="F265" s="8">
        <v>19.35</v>
      </c>
      <c r="G265" s="7"/>
      <c r="H265" s="7">
        <f t="shared" si="27"/>
        <v>24.776021054855295</v>
      </c>
      <c r="I265" s="7"/>
      <c r="J265" s="7">
        <f t="shared" si="26"/>
        <v>28.491400580551524</v>
      </c>
      <c r="K265" s="13">
        <f>IF(ISERROR(VLOOKUP(D265,GDP_defl!$C$6:$E$243,3,FALSE)/100),"",VLOOKUP(D265,GDP_defl!$C$6:$E$243,3,FALSE)/100)</f>
        <v>0.7809970760501929</v>
      </c>
      <c r="L265" s="16">
        <v>137.8</v>
      </c>
      <c r="M265" s="1">
        <f t="shared" si="30"/>
        <v>0.6791522917693446</v>
      </c>
      <c r="N265" s="37">
        <f t="shared" si="25"/>
        <v>0.029895366218236172</v>
      </c>
    </row>
    <row r="266" spans="1:14" ht="12.75">
      <c r="A266" s="5">
        <v>33573</v>
      </c>
      <c r="B266" s="1" t="s">
        <v>18</v>
      </c>
      <c r="C266" s="1" t="str">
        <f t="shared" si="28"/>
        <v>1991</v>
      </c>
      <c r="D266" s="1" t="str">
        <f t="shared" si="29"/>
        <v>1991 IV</v>
      </c>
      <c r="F266" s="8">
        <v>17.17</v>
      </c>
      <c r="G266" s="7"/>
      <c r="H266" s="7">
        <f t="shared" si="27"/>
        <v>21.98471739079408</v>
      </c>
      <c r="I266" s="7"/>
      <c r="J266" s="7">
        <f t="shared" si="26"/>
        <v>25.263183466279916</v>
      </c>
      <c r="K266" s="13">
        <f>IF(ISERROR(VLOOKUP(D266,GDP_defl!$C$6:$E$243,3,FALSE)/100),"",VLOOKUP(D266,GDP_defl!$C$6:$E$243,3,FALSE)/100)</f>
        <v>0.7809970760501929</v>
      </c>
      <c r="L266" s="15">
        <v>137.9</v>
      </c>
      <c r="M266" s="1">
        <f t="shared" si="30"/>
        <v>0.6796451453918186</v>
      </c>
      <c r="N266" s="37">
        <f t="shared" si="25"/>
        <v>0.030642750373692032</v>
      </c>
    </row>
    <row r="267" spans="1:14" ht="12.75">
      <c r="A267" s="5">
        <v>33604</v>
      </c>
      <c r="B267" s="1" t="s">
        <v>15</v>
      </c>
      <c r="C267" s="1" t="str">
        <f t="shared" si="28"/>
        <v>1992</v>
      </c>
      <c r="D267" s="1" t="str">
        <f t="shared" si="29"/>
        <v>1992 I</v>
      </c>
      <c r="F267" s="8">
        <v>16.1</v>
      </c>
      <c r="G267" s="7"/>
      <c r="H267" s="7">
        <f t="shared" si="27"/>
        <v>20.490823718808695</v>
      </c>
      <c r="I267" s="7"/>
      <c r="J267" s="7">
        <f t="shared" si="26"/>
        <v>23.65452570601014</v>
      </c>
      <c r="K267" s="13">
        <f>IF(ISERROR(VLOOKUP(D267,GDP_defl!$C$6:$E$243,3,FALSE)/100),"",VLOOKUP(D267,GDP_defl!$C$6:$E$243,3,FALSE)/100)</f>
        <v>0.78571755928102</v>
      </c>
      <c r="L267" s="15">
        <v>138.1</v>
      </c>
      <c r="M267" s="1">
        <f t="shared" si="30"/>
        <v>0.6806308526367668</v>
      </c>
      <c r="N267" s="37">
        <f t="shared" si="25"/>
        <v>0.02600297176820208</v>
      </c>
    </row>
    <row r="268" spans="1:14" ht="12.75">
      <c r="A268" s="5">
        <v>33635</v>
      </c>
      <c r="B268" s="1" t="s">
        <v>15</v>
      </c>
      <c r="C268" s="1" t="str">
        <f t="shared" si="28"/>
        <v>1992</v>
      </c>
      <c r="D268" s="1" t="str">
        <f t="shared" si="29"/>
        <v>1992 I</v>
      </c>
      <c r="F268" s="8">
        <v>16</v>
      </c>
      <c r="G268" s="7"/>
      <c r="H268" s="7">
        <f t="shared" si="27"/>
        <v>20.363551521797458</v>
      </c>
      <c r="I268" s="7"/>
      <c r="J268" s="7">
        <f t="shared" si="26"/>
        <v>23.422799422799425</v>
      </c>
      <c r="K268" s="13">
        <f>IF(ISERROR(VLOOKUP(D268,GDP_defl!$C$6:$E$243,3,FALSE)/100),"",VLOOKUP(D268,GDP_defl!$C$6:$E$243,3,FALSE)/100)</f>
        <v>0.78571755928102</v>
      </c>
      <c r="L268" s="16">
        <v>138.6</v>
      </c>
      <c r="M268" s="1">
        <f t="shared" si="30"/>
        <v>0.6830951207491375</v>
      </c>
      <c r="N268" s="37">
        <f t="shared" si="25"/>
        <v>0.028189910979228357</v>
      </c>
    </row>
    <row r="269" spans="1:14" ht="12.75">
      <c r="A269" s="5">
        <v>33664</v>
      </c>
      <c r="B269" s="1" t="s">
        <v>15</v>
      </c>
      <c r="C269" s="1" t="str">
        <f t="shared" si="28"/>
        <v>1992</v>
      </c>
      <c r="D269" s="1" t="str">
        <f t="shared" si="29"/>
        <v>1992 I</v>
      </c>
      <c r="F269" s="8">
        <v>16.36</v>
      </c>
      <c r="G269" s="7"/>
      <c r="H269" s="7">
        <f t="shared" si="27"/>
        <v>20.8217314310379</v>
      </c>
      <c r="I269" s="7"/>
      <c r="J269" s="7">
        <f t="shared" si="26"/>
        <v>23.829461593682698</v>
      </c>
      <c r="K269" s="13">
        <f>IF(ISERROR(VLOOKUP(D269,GDP_defl!$C$6:$E$243,3,FALSE)/100),"",VLOOKUP(D269,GDP_defl!$C$6:$E$243,3,FALSE)/100)</f>
        <v>0.78571755928102</v>
      </c>
      <c r="L269" s="15">
        <v>139.3</v>
      </c>
      <c r="M269" s="1">
        <f t="shared" si="30"/>
        <v>0.6865450961064564</v>
      </c>
      <c r="N269" s="37">
        <f t="shared" si="25"/>
        <v>0.03185185185185194</v>
      </c>
    </row>
    <row r="270" spans="1:14" ht="12.75">
      <c r="A270" s="5">
        <v>33695</v>
      </c>
      <c r="B270" s="1" t="s">
        <v>16</v>
      </c>
      <c r="C270" s="1" t="str">
        <f t="shared" si="28"/>
        <v>1992</v>
      </c>
      <c r="D270" s="1" t="str">
        <f t="shared" si="29"/>
        <v>1992 II</v>
      </c>
      <c r="F270" s="8">
        <v>17.37</v>
      </c>
      <c r="G270" s="7"/>
      <c r="H270" s="7">
        <f t="shared" si="27"/>
        <v>21.98688513748695</v>
      </c>
      <c r="I270" s="7"/>
      <c r="J270" s="7">
        <f t="shared" si="26"/>
        <v>25.264322580645164</v>
      </c>
      <c r="K270" s="13">
        <f>IF(ISERROR(VLOOKUP(D270,GDP_defl!$C$6:$E$243,3,FALSE)/100),"",VLOOKUP(D270,GDP_defl!$C$6:$E$243,3,FALSE)/100)</f>
        <v>0.7900164071164721</v>
      </c>
      <c r="L270" s="16">
        <v>139.5</v>
      </c>
      <c r="M270" s="1">
        <f t="shared" si="30"/>
        <v>0.6875308033514046</v>
      </c>
      <c r="N270" s="37">
        <f t="shared" si="25"/>
        <v>0.03180473372781074</v>
      </c>
    </row>
    <row r="271" spans="1:14" ht="12.75">
      <c r="A271" s="5">
        <v>33725</v>
      </c>
      <c r="B271" s="1" t="s">
        <v>16</v>
      </c>
      <c r="C271" s="1" t="str">
        <f t="shared" si="28"/>
        <v>1992</v>
      </c>
      <c r="D271" s="1" t="str">
        <f t="shared" si="29"/>
        <v>1992 II</v>
      </c>
      <c r="F271" s="8">
        <v>18.79</v>
      </c>
      <c r="G271" s="7"/>
      <c r="H271" s="7">
        <f t="shared" si="27"/>
        <v>23.784316161967745</v>
      </c>
      <c r="I271" s="7"/>
      <c r="J271" s="7">
        <f t="shared" si="26"/>
        <v>27.2905583392985</v>
      </c>
      <c r="K271" s="13">
        <f>IF(ISERROR(VLOOKUP(D271,GDP_defl!$C$6:$E$243,3,FALSE)/100),"",VLOOKUP(D271,GDP_defl!$C$6:$E$243,3,FALSE)/100)</f>
        <v>0.7900164071164721</v>
      </c>
      <c r="L271" s="15">
        <v>139.7</v>
      </c>
      <c r="M271" s="1">
        <f t="shared" si="30"/>
        <v>0.6885165105963528</v>
      </c>
      <c r="N271" s="37">
        <f t="shared" si="25"/>
        <v>0.03023598820058993</v>
      </c>
    </row>
    <row r="272" spans="1:14" ht="12.75">
      <c r="A272" s="5">
        <v>33756</v>
      </c>
      <c r="B272" s="1" t="s">
        <v>16</v>
      </c>
      <c r="C272" s="1" t="str">
        <f t="shared" si="28"/>
        <v>1992</v>
      </c>
      <c r="D272" s="1" t="str">
        <f t="shared" si="29"/>
        <v>1992 II</v>
      </c>
      <c r="F272" s="8">
        <v>19.83</v>
      </c>
      <c r="G272" s="7"/>
      <c r="H272" s="7">
        <f t="shared" si="27"/>
        <v>25.100744517925513</v>
      </c>
      <c r="I272" s="7"/>
      <c r="J272" s="7">
        <f t="shared" si="26"/>
        <v>28.69833808844508</v>
      </c>
      <c r="K272" s="13">
        <f>IF(ISERROR(VLOOKUP(D272,GDP_defl!$C$6:$E$243,3,FALSE)/100),"",VLOOKUP(D272,GDP_defl!$C$6:$E$243,3,FALSE)/100)</f>
        <v>0.7900164071164721</v>
      </c>
      <c r="L272" s="16">
        <v>140.2</v>
      </c>
      <c r="M272" s="1">
        <f t="shared" si="30"/>
        <v>0.6909807787087234</v>
      </c>
      <c r="N272" s="37">
        <f aca="true" t="shared" si="31" ref="N272:N335">(L272-L260)/L260</f>
        <v>0.03088235294117639</v>
      </c>
    </row>
    <row r="273" spans="1:14" ht="12.75">
      <c r="A273" s="5">
        <v>33786</v>
      </c>
      <c r="B273" s="1" t="s">
        <v>17</v>
      </c>
      <c r="C273" s="1" t="str">
        <f t="shared" si="28"/>
        <v>1992</v>
      </c>
      <c r="D273" s="1" t="str">
        <f t="shared" si="29"/>
        <v>1992 III</v>
      </c>
      <c r="F273" s="8">
        <v>19.74</v>
      </c>
      <c r="G273" s="7"/>
      <c r="H273" s="7">
        <f t="shared" si="27"/>
        <v>24.874269577269576</v>
      </c>
      <c r="I273" s="7"/>
      <c r="J273" s="7">
        <f t="shared" si="26"/>
        <v>28.507088967971526</v>
      </c>
      <c r="K273" s="13">
        <f>IF(ISERROR(VLOOKUP(D273,GDP_defl!$C$6:$E$243,3,FALSE)/100),"",VLOOKUP(D273,GDP_defl!$C$6:$E$243,3,FALSE)/100)</f>
        <v>0.7935911419903023</v>
      </c>
      <c r="L273" s="15">
        <v>140.5</v>
      </c>
      <c r="M273" s="1">
        <f t="shared" si="30"/>
        <v>0.6924593395761459</v>
      </c>
      <c r="N273" s="37">
        <f t="shared" si="31"/>
        <v>0.031571218795888485</v>
      </c>
    </row>
    <row r="274" spans="1:14" ht="12.75">
      <c r="A274" s="5">
        <v>33817</v>
      </c>
      <c r="B274" s="1" t="s">
        <v>17</v>
      </c>
      <c r="C274" s="1" t="str">
        <f t="shared" si="28"/>
        <v>1992</v>
      </c>
      <c r="D274" s="1" t="str">
        <f t="shared" si="29"/>
        <v>1992 III</v>
      </c>
      <c r="F274" s="8">
        <v>19.25</v>
      </c>
      <c r="G274" s="7"/>
      <c r="H274" s="7">
        <f t="shared" si="27"/>
        <v>24.25682316932317</v>
      </c>
      <c r="I274" s="7"/>
      <c r="J274" s="7">
        <f t="shared" si="26"/>
        <v>27.72054648687012</v>
      </c>
      <c r="K274" s="13">
        <f>IF(ISERROR(VLOOKUP(D274,GDP_defl!$C$6:$E$243,3,FALSE)/100),"",VLOOKUP(D274,GDP_defl!$C$6:$E$243,3,FALSE)/100)</f>
        <v>0.7935911419903023</v>
      </c>
      <c r="L274" s="16">
        <v>140.9</v>
      </c>
      <c r="M274" s="1">
        <f t="shared" si="30"/>
        <v>0.6944307540660424</v>
      </c>
      <c r="N274" s="37">
        <f t="shared" si="31"/>
        <v>0.03147877013177168</v>
      </c>
    </row>
    <row r="275" spans="1:14" ht="12.75">
      <c r="A275" s="5">
        <v>33848</v>
      </c>
      <c r="B275" s="1" t="s">
        <v>17</v>
      </c>
      <c r="C275" s="1" t="str">
        <f t="shared" si="28"/>
        <v>1992</v>
      </c>
      <c r="D275" s="1" t="str">
        <f t="shared" si="29"/>
        <v>1992 III</v>
      </c>
      <c r="F275" s="8">
        <v>19.26</v>
      </c>
      <c r="G275" s="7"/>
      <c r="H275" s="7">
        <f t="shared" si="27"/>
        <v>24.26942411642412</v>
      </c>
      <c r="I275" s="7"/>
      <c r="J275" s="7">
        <f t="shared" si="26"/>
        <v>27.65643312101911</v>
      </c>
      <c r="K275" s="13">
        <f>IF(ISERROR(VLOOKUP(D275,GDP_defl!$C$6:$E$243,3,FALSE)/100),"",VLOOKUP(D275,GDP_defl!$C$6:$E$243,3,FALSE)/100)</f>
        <v>0.7935911419903023</v>
      </c>
      <c r="L275" s="15">
        <v>141.3</v>
      </c>
      <c r="M275" s="1">
        <f t="shared" si="30"/>
        <v>0.696402168555939</v>
      </c>
      <c r="N275" s="37">
        <f t="shared" si="31"/>
        <v>0.02988338192419842</v>
      </c>
    </row>
    <row r="276" spans="1:14" ht="12.75">
      <c r="A276" s="5">
        <v>33878</v>
      </c>
      <c r="B276" s="1" t="s">
        <v>18</v>
      </c>
      <c r="C276" s="1" t="str">
        <f t="shared" si="28"/>
        <v>1992</v>
      </c>
      <c r="D276" s="1" t="str">
        <f t="shared" si="29"/>
        <v>1992 IV</v>
      </c>
      <c r="F276" s="8">
        <v>19.34</v>
      </c>
      <c r="G276" s="7"/>
      <c r="H276" s="7">
        <f t="shared" si="27"/>
        <v>24.244500798584376</v>
      </c>
      <c r="I276" s="7"/>
      <c r="J276" s="7">
        <f t="shared" si="26"/>
        <v>27.673385049365304</v>
      </c>
      <c r="K276" s="13">
        <f>IF(ISERROR(VLOOKUP(D276,GDP_defl!$C$6:$E$243,3,FALSE)/100),"",VLOOKUP(D276,GDP_defl!$C$6:$E$243,3,FALSE)/100)</f>
        <v>0.7977066700886352</v>
      </c>
      <c r="L276" s="16">
        <v>141.8</v>
      </c>
      <c r="M276" s="1">
        <f t="shared" si="30"/>
        <v>0.6988664366683095</v>
      </c>
      <c r="N276" s="37">
        <f t="shared" si="31"/>
        <v>0.032023289665211105</v>
      </c>
    </row>
    <row r="277" spans="1:14" ht="12.75">
      <c r="A277" s="5">
        <v>33909</v>
      </c>
      <c r="B277" s="1" t="s">
        <v>18</v>
      </c>
      <c r="C277" s="1" t="str">
        <f t="shared" si="28"/>
        <v>1992</v>
      </c>
      <c r="D277" s="1" t="str">
        <f t="shared" si="29"/>
        <v>1992 IV</v>
      </c>
      <c r="F277" s="8">
        <v>18.4</v>
      </c>
      <c r="G277" s="7"/>
      <c r="H277" s="7">
        <f t="shared" si="27"/>
        <v>23.066122786657317</v>
      </c>
      <c r="I277" s="7"/>
      <c r="J277" s="7">
        <f t="shared" si="26"/>
        <v>26.2912676056338</v>
      </c>
      <c r="K277" s="13">
        <f>IF(ISERROR(VLOOKUP(D277,GDP_defl!$C$6:$E$243,3,FALSE)/100),"",VLOOKUP(D277,GDP_defl!$C$6:$E$243,3,FALSE)/100)</f>
        <v>0.7977066700886352</v>
      </c>
      <c r="L277" s="15">
        <v>142</v>
      </c>
      <c r="M277" s="1">
        <f t="shared" si="30"/>
        <v>0.6998521439132578</v>
      </c>
      <c r="N277" s="37">
        <f t="shared" si="31"/>
        <v>0.03047895500725681</v>
      </c>
    </row>
    <row r="278" spans="1:14" ht="12.75">
      <c r="A278" s="5">
        <v>33939</v>
      </c>
      <c r="B278" s="1" t="s">
        <v>18</v>
      </c>
      <c r="C278" s="1" t="str">
        <f t="shared" si="28"/>
        <v>1992</v>
      </c>
      <c r="D278" s="1" t="str">
        <f t="shared" si="29"/>
        <v>1992 IV</v>
      </c>
      <c r="F278" s="8">
        <v>16.94</v>
      </c>
      <c r="G278" s="7"/>
      <c r="H278" s="7">
        <f t="shared" si="27"/>
        <v>21.23587608728125</v>
      </c>
      <c r="I278" s="7"/>
      <c r="J278" s="7">
        <f t="shared" si="26"/>
        <v>24.22217054263566</v>
      </c>
      <c r="K278" s="13">
        <f>IF(ISERROR(VLOOKUP(D278,GDP_defl!$C$6:$E$243,3,FALSE)/100),"",VLOOKUP(D278,GDP_defl!$C$6:$E$243,3,FALSE)/100)</f>
        <v>0.7977066700886352</v>
      </c>
      <c r="L278" s="16">
        <v>141.9</v>
      </c>
      <c r="M278" s="1">
        <f t="shared" si="30"/>
        <v>0.6993592902907837</v>
      </c>
      <c r="N278" s="37">
        <f t="shared" si="31"/>
        <v>0.0290065264684554</v>
      </c>
    </row>
    <row r="279" spans="1:14" ht="12.75">
      <c r="A279" s="5">
        <v>33970</v>
      </c>
      <c r="B279" s="1" t="s">
        <v>15</v>
      </c>
      <c r="C279" s="1" t="str">
        <f t="shared" si="28"/>
        <v>1993</v>
      </c>
      <c r="D279" s="1" t="str">
        <f t="shared" si="29"/>
        <v>1993 I</v>
      </c>
      <c r="F279" s="8">
        <v>16.8</v>
      </c>
      <c r="G279" s="7"/>
      <c r="H279" s="7">
        <f t="shared" si="27"/>
        <v>20.897570319358778</v>
      </c>
      <c r="I279" s="7"/>
      <c r="J279" s="7">
        <f t="shared" si="26"/>
        <v>23.904067321178125</v>
      </c>
      <c r="K279" s="13">
        <f>IF(ISERROR(VLOOKUP(D279,GDP_defl!$C$6:$E$243,3,FALSE)/100),"",VLOOKUP(D279,GDP_defl!$C$6:$E$243,3,FALSE)/100)</f>
        <v>0.803921209176986</v>
      </c>
      <c r="L279" s="16">
        <v>142.6</v>
      </c>
      <c r="M279" s="1">
        <f t="shared" si="30"/>
        <v>0.7028092656481024</v>
      </c>
      <c r="N279" s="37">
        <f t="shared" si="31"/>
        <v>0.03258508327299059</v>
      </c>
    </row>
    <row r="280" spans="1:14" ht="12.75">
      <c r="A280" s="5">
        <v>34001</v>
      </c>
      <c r="B280" s="1" t="s">
        <v>15</v>
      </c>
      <c r="C280" s="1" t="str">
        <f t="shared" si="28"/>
        <v>1993</v>
      </c>
      <c r="D280" s="1" t="str">
        <f t="shared" si="29"/>
        <v>1993 I</v>
      </c>
      <c r="F280" s="8">
        <v>17.41</v>
      </c>
      <c r="G280" s="7"/>
      <c r="H280" s="7">
        <f t="shared" si="27"/>
        <v>21.656351146430733</v>
      </c>
      <c r="I280" s="7"/>
      <c r="J280" s="7">
        <f t="shared" si="26"/>
        <v>24.68545772187282</v>
      </c>
      <c r="K280" s="13">
        <f>IF(ISERROR(VLOOKUP(D280,GDP_defl!$C$6:$E$243,3,FALSE)/100),"",VLOOKUP(D280,GDP_defl!$C$6:$E$243,3,FALSE)/100)</f>
        <v>0.803921209176986</v>
      </c>
      <c r="L280" s="15">
        <v>143.1</v>
      </c>
      <c r="M280" s="1">
        <f t="shared" si="30"/>
        <v>0.7052735337604731</v>
      </c>
      <c r="N280" s="37">
        <f t="shared" si="31"/>
        <v>0.03246753246753247</v>
      </c>
    </row>
    <row r="281" spans="1:14" ht="12.75">
      <c r="A281" s="5">
        <v>34029</v>
      </c>
      <c r="B281" s="1" t="s">
        <v>15</v>
      </c>
      <c r="C281" s="1" t="str">
        <f t="shared" si="28"/>
        <v>1993</v>
      </c>
      <c r="D281" s="1" t="str">
        <f t="shared" si="29"/>
        <v>1993 I</v>
      </c>
      <c r="F281" s="8">
        <v>17.82</v>
      </c>
      <c r="G281" s="7"/>
      <c r="H281" s="7">
        <f t="shared" si="27"/>
        <v>22.166351374462703</v>
      </c>
      <c r="I281" s="7"/>
      <c r="J281" s="7">
        <f t="shared" si="26"/>
        <v>25.17881615598886</v>
      </c>
      <c r="K281" s="13">
        <f>IF(ISERROR(VLOOKUP(D281,GDP_defl!$C$6:$E$243,3,FALSE)/100),"",VLOOKUP(D281,GDP_defl!$C$6:$E$243,3,FALSE)/100)</f>
        <v>0.803921209176986</v>
      </c>
      <c r="L281" s="16">
        <v>143.6</v>
      </c>
      <c r="M281" s="1">
        <f t="shared" si="30"/>
        <v>0.7077378018728437</v>
      </c>
      <c r="N281" s="37">
        <f t="shared" si="31"/>
        <v>0.03086862885857848</v>
      </c>
    </row>
    <row r="282" spans="1:14" ht="12.75">
      <c r="A282" s="5">
        <v>34060</v>
      </c>
      <c r="B282" s="1" t="s">
        <v>16</v>
      </c>
      <c r="C282" s="1" t="str">
        <f t="shared" si="28"/>
        <v>1993</v>
      </c>
      <c r="D282" s="1" t="str">
        <f t="shared" si="29"/>
        <v>1993 II</v>
      </c>
      <c r="F282" s="8">
        <v>18.35</v>
      </c>
      <c r="G282" s="7"/>
      <c r="H282" s="7">
        <f t="shared" si="27"/>
        <v>22.700608345617418</v>
      </c>
      <c r="I282" s="7"/>
      <c r="J282" s="7">
        <f t="shared" si="26"/>
        <v>25.855659722222228</v>
      </c>
      <c r="K282" s="13">
        <f>IF(ISERROR(VLOOKUP(D282,GDP_defl!$C$6:$E$243,3,FALSE)/100),"",VLOOKUP(D282,GDP_defl!$C$6:$E$243,3,FALSE)/100)</f>
        <v>0.8083483808284219</v>
      </c>
      <c r="L282" s="15">
        <v>144</v>
      </c>
      <c r="M282" s="1">
        <f t="shared" si="30"/>
        <v>0.7097092163627402</v>
      </c>
      <c r="N282" s="37">
        <f t="shared" si="31"/>
        <v>0.03225806451612903</v>
      </c>
    </row>
    <row r="283" spans="1:14" ht="12.75">
      <c r="A283" s="5">
        <v>34090</v>
      </c>
      <c r="B283" s="1" t="s">
        <v>16</v>
      </c>
      <c r="C283" s="1" t="str">
        <f t="shared" si="28"/>
        <v>1993</v>
      </c>
      <c r="D283" s="1" t="str">
        <f t="shared" si="29"/>
        <v>1993 II</v>
      </c>
      <c r="F283" s="8">
        <v>17.89</v>
      </c>
      <c r="G283" s="7"/>
      <c r="H283" s="7">
        <f t="shared" si="27"/>
        <v>22.131546774010662</v>
      </c>
      <c r="I283" s="7"/>
      <c r="J283" s="7">
        <f t="shared" si="26"/>
        <v>25.172545076282944</v>
      </c>
      <c r="K283" s="13">
        <f>IF(ISERROR(VLOOKUP(D283,GDP_defl!$C$6:$E$243,3,FALSE)/100),"",VLOOKUP(D283,GDP_defl!$C$6:$E$243,3,FALSE)/100)</f>
        <v>0.8083483808284219</v>
      </c>
      <c r="L283" s="16">
        <v>144.2</v>
      </c>
      <c r="M283" s="1">
        <f t="shared" si="30"/>
        <v>0.7106949236076885</v>
      </c>
      <c r="N283" s="37">
        <f t="shared" si="31"/>
        <v>0.03221188260558339</v>
      </c>
    </row>
    <row r="284" spans="1:14" ht="12.75">
      <c r="A284" s="5">
        <v>34121</v>
      </c>
      <c r="B284" s="1" t="s">
        <v>16</v>
      </c>
      <c r="C284" s="1" t="str">
        <f t="shared" si="28"/>
        <v>1993</v>
      </c>
      <c r="D284" s="1" t="str">
        <f t="shared" si="29"/>
        <v>1993 II</v>
      </c>
      <c r="F284" s="8">
        <v>16.8</v>
      </c>
      <c r="G284" s="7"/>
      <c r="H284" s="7">
        <f t="shared" si="27"/>
        <v>20.783118267377255</v>
      </c>
      <c r="I284" s="7"/>
      <c r="J284" s="7">
        <f t="shared" si="26"/>
        <v>23.606094182825487</v>
      </c>
      <c r="K284" s="13">
        <f>IF(ISERROR(VLOOKUP(D284,GDP_defl!$C$6:$E$243,3,FALSE)/100),"",VLOOKUP(D284,GDP_defl!$C$6:$E$243,3,FALSE)/100)</f>
        <v>0.8083483808284219</v>
      </c>
      <c r="L284" s="15">
        <v>144.4</v>
      </c>
      <c r="M284" s="1">
        <f t="shared" si="30"/>
        <v>0.7116806308526368</v>
      </c>
      <c r="N284" s="37">
        <f t="shared" si="31"/>
        <v>0.02995720399429399</v>
      </c>
    </row>
    <row r="285" spans="1:14" ht="12.75">
      <c r="A285" s="5">
        <v>34151</v>
      </c>
      <c r="B285" s="1" t="s">
        <v>17</v>
      </c>
      <c r="C285" s="1" t="str">
        <f t="shared" si="28"/>
        <v>1993</v>
      </c>
      <c r="D285" s="1" t="str">
        <f t="shared" si="29"/>
        <v>1993 III</v>
      </c>
      <c r="F285" s="8">
        <v>15.81</v>
      </c>
      <c r="G285" s="7"/>
      <c r="H285" s="7">
        <f t="shared" si="27"/>
        <v>19.474485604606528</v>
      </c>
      <c r="I285" s="7"/>
      <c r="J285" s="7">
        <f t="shared" si="26"/>
        <v>22.21502077562327</v>
      </c>
      <c r="K285" s="13">
        <f>IF(ISERROR(VLOOKUP(D285,GDP_defl!$C$6:$E$243,3,FALSE)/100),"",VLOOKUP(D285,GDP_defl!$C$6:$E$243,3,FALSE)/100)</f>
        <v>0.8118314558336922</v>
      </c>
      <c r="L285" s="16">
        <v>144.4</v>
      </c>
      <c r="M285" s="1">
        <f t="shared" si="30"/>
        <v>0.7116806308526368</v>
      </c>
      <c r="N285" s="37">
        <f t="shared" si="31"/>
        <v>0.027758007117437762</v>
      </c>
    </row>
    <row r="286" spans="1:14" ht="12.75">
      <c r="A286" s="5">
        <v>34182</v>
      </c>
      <c r="B286" s="1" t="s">
        <v>17</v>
      </c>
      <c r="C286" s="1" t="str">
        <f t="shared" si="28"/>
        <v>1993</v>
      </c>
      <c r="D286" s="1" t="str">
        <f t="shared" si="29"/>
        <v>1993 III</v>
      </c>
      <c r="F286" s="8">
        <v>15.64</v>
      </c>
      <c r="G286" s="7"/>
      <c r="H286" s="7">
        <f t="shared" si="27"/>
        <v>19.265082533589254</v>
      </c>
      <c r="I286" s="7"/>
      <c r="J286" s="7">
        <f t="shared" si="26"/>
        <v>21.915441988950274</v>
      </c>
      <c r="K286" s="13">
        <f>IF(ISERROR(VLOOKUP(D286,GDP_defl!$C$6:$E$243,3,FALSE)/100),"",VLOOKUP(D286,GDP_defl!$C$6:$E$243,3,FALSE)/100)</f>
        <v>0.8118314558336922</v>
      </c>
      <c r="L286" s="15">
        <v>144.8</v>
      </c>
      <c r="M286" s="1">
        <f t="shared" si="30"/>
        <v>0.7136520453425333</v>
      </c>
      <c r="N286" s="37">
        <f t="shared" si="31"/>
        <v>0.027679205110007137</v>
      </c>
    </row>
    <row r="287" spans="1:14" ht="12.75">
      <c r="A287" s="5">
        <v>34213</v>
      </c>
      <c r="B287" s="1" t="s">
        <v>17</v>
      </c>
      <c r="C287" s="1" t="str">
        <f t="shared" si="28"/>
        <v>1993</v>
      </c>
      <c r="D287" s="1" t="str">
        <f t="shared" si="29"/>
        <v>1993 III</v>
      </c>
      <c r="F287" s="8">
        <v>15.32</v>
      </c>
      <c r="G287" s="7"/>
      <c r="H287" s="7">
        <f t="shared" si="27"/>
        <v>18.870912046968503</v>
      </c>
      <c r="I287" s="7"/>
      <c r="J287" s="7">
        <f t="shared" si="26"/>
        <v>21.42266023432116</v>
      </c>
      <c r="K287" s="13">
        <f>IF(ISERROR(VLOOKUP(D287,GDP_defl!$C$6:$E$243,3,FALSE)/100),"",VLOOKUP(D287,GDP_defl!$C$6:$E$243,3,FALSE)/100)</f>
        <v>0.8118314558336922</v>
      </c>
      <c r="L287" s="16">
        <v>145.1</v>
      </c>
      <c r="M287" s="1">
        <f t="shared" si="30"/>
        <v>0.7151306062099556</v>
      </c>
      <c r="N287" s="37">
        <f t="shared" si="31"/>
        <v>0.02689313517338983</v>
      </c>
    </row>
    <row r="288" spans="1:14" ht="12.75">
      <c r="A288" s="5">
        <v>34243</v>
      </c>
      <c r="B288" s="1" t="s">
        <v>18</v>
      </c>
      <c r="C288" s="1" t="str">
        <f t="shared" si="28"/>
        <v>1993</v>
      </c>
      <c r="D288" s="1" t="str">
        <f t="shared" si="29"/>
        <v>1993 IV</v>
      </c>
      <c r="F288" s="8">
        <v>15.59</v>
      </c>
      <c r="G288" s="7"/>
      <c r="H288" s="7">
        <f t="shared" si="27"/>
        <v>19.102556324266043</v>
      </c>
      <c r="I288" s="7"/>
      <c r="J288" s="7">
        <f t="shared" si="26"/>
        <v>21.71043925875086</v>
      </c>
      <c r="K288" s="13">
        <f>IF(ISERROR(VLOOKUP(D288,GDP_defl!$C$6:$E$243,3,FALSE)/100),"",VLOOKUP(D288,GDP_defl!$C$6:$E$243,3,FALSE)/100)</f>
        <v>0.8161211376822886</v>
      </c>
      <c r="L288" s="15">
        <v>145.7</v>
      </c>
      <c r="M288" s="1">
        <f t="shared" si="30"/>
        <v>0.7180877279448004</v>
      </c>
      <c r="N288" s="37">
        <f t="shared" si="31"/>
        <v>0.027503526093088693</v>
      </c>
    </row>
    <row r="289" spans="1:14" ht="12.75">
      <c r="A289" s="5">
        <v>34274</v>
      </c>
      <c r="B289" s="1" t="s">
        <v>18</v>
      </c>
      <c r="C289" s="1" t="str">
        <f t="shared" si="28"/>
        <v>1993</v>
      </c>
      <c r="D289" s="1" t="str">
        <f t="shared" si="29"/>
        <v>1993 IV</v>
      </c>
      <c r="F289" s="8">
        <v>14.05</v>
      </c>
      <c r="G289" s="7"/>
      <c r="H289" s="7">
        <f t="shared" si="27"/>
        <v>17.215581549450796</v>
      </c>
      <c r="I289" s="7"/>
      <c r="J289" s="7">
        <f t="shared" si="26"/>
        <v>19.552434842249657</v>
      </c>
      <c r="K289" s="13">
        <f>IF(ISERROR(VLOOKUP(D289,GDP_defl!$C$6:$E$243,3,FALSE)/100),"",VLOOKUP(D289,GDP_defl!$C$6:$E$243,3,FALSE)/100)</f>
        <v>0.8161211376822886</v>
      </c>
      <c r="L289" s="16">
        <v>145.8</v>
      </c>
      <c r="M289" s="1">
        <f t="shared" si="30"/>
        <v>0.7185805815672746</v>
      </c>
      <c r="N289" s="37">
        <f t="shared" si="31"/>
        <v>0.02676056338028177</v>
      </c>
    </row>
    <row r="290" spans="1:14" ht="12.75">
      <c r="A290" s="5">
        <v>34304</v>
      </c>
      <c r="B290" s="1" t="s">
        <v>18</v>
      </c>
      <c r="C290" s="1" t="str">
        <f t="shared" si="28"/>
        <v>1993</v>
      </c>
      <c r="D290" s="1" t="str">
        <f t="shared" si="29"/>
        <v>1993 IV</v>
      </c>
      <c r="F290" s="8">
        <v>12.56</v>
      </c>
      <c r="G290" s="7"/>
      <c r="H290" s="7">
        <f t="shared" si="27"/>
        <v>15.38987218940228</v>
      </c>
      <c r="I290" s="7"/>
      <c r="J290" s="7">
        <f t="shared" si="26"/>
        <v>17.478902606310015</v>
      </c>
      <c r="K290" s="13">
        <f>IF(ISERROR(VLOOKUP(D290,GDP_defl!$C$6:$E$243,3,FALSE)/100),"",VLOOKUP(D290,GDP_defl!$C$6:$E$243,3,FALSE)/100)</f>
        <v>0.8161211376822886</v>
      </c>
      <c r="L290" s="15">
        <v>145.8</v>
      </c>
      <c r="M290" s="1">
        <f t="shared" si="30"/>
        <v>0.7185805815672746</v>
      </c>
      <c r="N290" s="37">
        <f t="shared" si="31"/>
        <v>0.02748414376321357</v>
      </c>
    </row>
    <row r="291" spans="1:14" ht="12.75">
      <c r="A291" s="5">
        <v>34335</v>
      </c>
      <c r="B291" s="1" t="s">
        <v>15</v>
      </c>
      <c r="C291" s="1" t="str">
        <f t="shared" si="28"/>
        <v>1994</v>
      </c>
      <c r="D291" s="1" t="str">
        <f t="shared" si="29"/>
        <v>1994 I</v>
      </c>
      <c r="F291" s="8">
        <v>12.93</v>
      </c>
      <c r="G291" s="7"/>
      <c r="H291" s="7">
        <f t="shared" si="27"/>
        <v>15.74772901828574</v>
      </c>
      <c r="I291" s="7"/>
      <c r="J291" s="7">
        <f t="shared" si="26"/>
        <v>17.944575923392616</v>
      </c>
      <c r="K291" s="13">
        <f>IF(ISERROR(VLOOKUP(D291,GDP_defl!$C$6:$E$243,3,FALSE)/100),"",VLOOKUP(D291,GDP_defl!$C$6:$E$243,3,FALSE)/100)</f>
        <v>0.8210707705845149</v>
      </c>
      <c r="L291" s="15">
        <v>146.2</v>
      </c>
      <c r="M291" s="1">
        <f t="shared" si="30"/>
        <v>0.7205519960571709</v>
      </c>
      <c r="N291" s="37">
        <f t="shared" si="31"/>
        <v>0.025245441795231378</v>
      </c>
    </row>
    <row r="292" spans="1:14" ht="12.75">
      <c r="A292" s="5">
        <v>34366</v>
      </c>
      <c r="B292" s="1" t="s">
        <v>15</v>
      </c>
      <c r="C292" s="1" t="str">
        <f t="shared" si="28"/>
        <v>1994</v>
      </c>
      <c r="D292" s="1" t="str">
        <f t="shared" si="29"/>
        <v>1994 I</v>
      </c>
      <c r="F292" s="8">
        <v>12.9</v>
      </c>
      <c r="G292" s="7"/>
      <c r="H292" s="7">
        <f t="shared" si="27"/>
        <v>15.711191363950972</v>
      </c>
      <c r="I292" s="7"/>
      <c r="J292" s="7">
        <f t="shared" si="26"/>
        <v>17.84192229038855</v>
      </c>
      <c r="K292" s="13">
        <f>IF(ISERROR(VLOOKUP(D292,GDP_defl!$C$6:$E$243,3,FALSE)/100),"",VLOOKUP(D292,GDP_defl!$C$6:$E$243,3,FALSE)/100)</f>
        <v>0.8210707705845149</v>
      </c>
      <c r="L292" s="16">
        <v>146.7</v>
      </c>
      <c r="M292" s="1">
        <f t="shared" si="30"/>
        <v>0.7230162641695416</v>
      </c>
      <c r="N292" s="37">
        <f t="shared" si="31"/>
        <v>0.025157232704402475</v>
      </c>
    </row>
    <row r="293" spans="1:14" ht="12.75">
      <c r="A293" s="5">
        <v>34394</v>
      </c>
      <c r="B293" s="1" t="s">
        <v>15</v>
      </c>
      <c r="C293" s="1" t="str">
        <f t="shared" si="28"/>
        <v>1994</v>
      </c>
      <c r="D293" s="1" t="str">
        <f t="shared" si="29"/>
        <v>1994 I</v>
      </c>
      <c r="F293" s="8">
        <v>13.18</v>
      </c>
      <c r="G293" s="7"/>
      <c r="H293" s="7">
        <f t="shared" si="27"/>
        <v>16.05220947107549</v>
      </c>
      <c r="I293" s="7"/>
      <c r="J293" s="7">
        <f t="shared" si="26"/>
        <v>18.16726902173913</v>
      </c>
      <c r="K293" s="13">
        <f>IF(ISERROR(VLOOKUP(D293,GDP_defl!$C$6:$E$243,3,FALSE)/100),"",VLOOKUP(D293,GDP_defl!$C$6:$E$243,3,FALSE)/100)</f>
        <v>0.8210707705845149</v>
      </c>
      <c r="L293" s="15">
        <v>147.2</v>
      </c>
      <c r="M293" s="1">
        <f t="shared" si="30"/>
        <v>0.7254805322819122</v>
      </c>
      <c r="N293" s="37">
        <f t="shared" si="31"/>
        <v>0.025069637883008318</v>
      </c>
    </row>
    <row r="294" spans="1:14" ht="12.75">
      <c r="A294" s="5">
        <v>34425</v>
      </c>
      <c r="B294" s="1" t="s">
        <v>16</v>
      </c>
      <c r="C294" s="1" t="str">
        <f t="shared" si="28"/>
        <v>1994</v>
      </c>
      <c r="D294" s="1" t="str">
        <f t="shared" si="29"/>
        <v>1994 II</v>
      </c>
      <c r="F294" s="8">
        <v>14.54</v>
      </c>
      <c r="G294" s="7"/>
      <c r="H294" s="7">
        <f t="shared" si="27"/>
        <v>17.634562776530228</v>
      </c>
      <c r="I294" s="7"/>
      <c r="J294" s="7">
        <f t="shared" si="26"/>
        <v>20.014694708276796</v>
      </c>
      <c r="K294" s="13">
        <f>IF(ISERROR(VLOOKUP(D294,GDP_defl!$C$6:$E$243,3,FALSE)/100),"",VLOOKUP(D294,GDP_defl!$C$6:$E$243,3,FALSE)/100)</f>
        <v>0.8245171816423614</v>
      </c>
      <c r="L294" s="16">
        <v>147.4</v>
      </c>
      <c r="M294" s="1">
        <f t="shared" si="30"/>
        <v>0.7264662395268605</v>
      </c>
      <c r="N294" s="37">
        <f t="shared" si="31"/>
        <v>0.023611111111111152</v>
      </c>
    </row>
    <row r="295" spans="1:14" ht="12.75">
      <c r="A295" s="5">
        <v>34455</v>
      </c>
      <c r="B295" s="1" t="s">
        <v>16</v>
      </c>
      <c r="C295" s="1" t="str">
        <f t="shared" si="28"/>
        <v>1994</v>
      </c>
      <c r="D295" s="1" t="str">
        <f t="shared" si="29"/>
        <v>1994 II</v>
      </c>
      <c r="F295" s="8">
        <v>15.74</v>
      </c>
      <c r="G295" s="7"/>
      <c r="H295" s="7">
        <f t="shared" si="27"/>
        <v>19.089959979545103</v>
      </c>
      <c r="I295" s="7"/>
      <c r="J295" s="7">
        <f t="shared" si="26"/>
        <v>21.651837288135596</v>
      </c>
      <c r="K295" s="13">
        <f>IF(ISERROR(VLOOKUP(D295,GDP_defl!$C$6:$E$243,3,FALSE)/100),"",VLOOKUP(D295,GDP_defl!$C$6:$E$243,3,FALSE)/100)</f>
        <v>0.8245171816423614</v>
      </c>
      <c r="L295" s="15">
        <v>147.5</v>
      </c>
      <c r="M295" s="1">
        <f t="shared" si="30"/>
        <v>0.7269590931493346</v>
      </c>
      <c r="N295" s="37">
        <f t="shared" si="31"/>
        <v>0.02288488210818316</v>
      </c>
    </row>
    <row r="296" spans="1:14" ht="12.75">
      <c r="A296" s="5">
        <v>34486</v>
      </c>
      <c r="B296" s="1" t="s">
        <v>16</v>
      </c>
      <c r="C296" s="1" t="str">
        <f t="shared" si="28"/>
        <v>1994</v>
      </c>
      <c r="D296" s="1" t="str">
        <f t="shared" si="29"/>
        <v>1994 II</v>
      </c>
      <c r="F296" s="8">
        <v>17.04</v>
      </c>
      <c r="G296" s="7"/>
      <c r="H296" s="7">
        <f t="shared" si="27"/>
        <v>20.666640282811215</v>
      </c>
      <c r="I296" s="7"/>
      <c r="J296" s="7">
        <f t="shared" si="26"/>
        <v>23.36091891891892</v>
      </c>
      <c r="K296" s="13">
        <f>IF(ISERROR(VLOOKUP(D296,GDP_defl!$C$6:$E$243,3,FALSE)/100),"",VLOOKUP(D296,GDP_defl!$C$6:$E$243,3,FALSE)/100)</f>
        <v>0.8245171816423614</v>
      </c>
      <c r="L296" s="16">
        <v>148</v>
      </c>
      <c r="M296" s="1">
        <f t="shared" si="30"/>
        <v>0.7294233612617053</v>
      </c>
      <c r="N296" s="37">
        <f t="shared" si="31"/>
        <v>0.024930747922437633</v>
      </c>
    </row>
    <row r="297" spans="1:14" ht="12.75">
      <c r="A297" s="5">
        <v>34516</v>
      </c>
      <c r="B297" s="1" t="s">
        <v>17</v>
      </c>
      <c r="C297" s="1" t="str">
        <f t="shared" si="28"/>
        <v>1994</v>
      </c>
      <c r="D297" s="1" t="str">
        <f t="shared" si="29"/>
        <v>1994 III</v>
      </c>
      <c r="F297" s="8">
        <v>17.52</v>
      </c>
      <c r="G297" s="7"/>
      <c r="H297" s="7">
        <f t="shared" si="27"/>
        <v>21.113603004528883</v>
      </c>
      <c r="I297" s="7"/>
      <c r="J297" s="7">
        <f t="shared" si="26"/>
        <v>23.954231805929915</v>
      </c>
      <c r="K297" s="13">
        <f>IF(ISERROR(VLOOKUP(D297,GDP_defl!$C$6:$E$243,3,FALSE)/100),"",VLOOKUP(D297,GDP_defl!$C$6:$E$243,3,FALSE)/100)</f>
        <v>0.8297967900714031</v>
      </c>
      <c r="L297" s="15">
        <v>148.4</v>
      </c>
      <c r="M297" s="1">
        <f t="shared" si="30"/>
        <v>0.7313947757516018</v>
      </c>
      <c r="N297" s="37">
        <f t="shared" si="31"/>
        <v>0.027700831024930747</v>
      </c>
    </row>
    <row r="298" spans="1:14" ht="12.75">
      <c r="A298" s="5">
        <v>34547</v>
      </c>
      <c r="B298" s="1" t="s">
        <v>17</v>
      </c>
      <c r="C298" s="1" t="str">
        <f t="shared" si="28"/>
        <v>1994</v>
      </c>
      <c r="D298" s="1" t="str">
        <f t="shared" si="29"/>
        <v>1994 III</v>
      </c>
      <c r="F298" s="8">
        <v>16.66</v>
      </c>
      <c r="G298" s="7"/>
      <c r="H298" s="7">
        <f t="shared" si="27"/>
        <v>20.077204683530322</v>
      </c>
      <c r="I298" s="7"/>
      <c r="J298" s="7">
        <f t="shared" si="26"/>
        <v>22.6866711409396</v>
      </c>
      <c r="K298" s="13">
        <f>IF(ISERROR(VLOOKUP(D298,GDP_defl!$C$6:$E$243,3,FALSE)/100),"",VLOOKUP(D298,GDP_defl!$C$6:$E$243,3,FALSE)/100)</f>
        <v>0.8297967900714031</v>
      </c>
      <c r="L298" s="16">
        <v>149</v>
      </c>
      <c r="M298" s="1">
        <f t="shared" si="30"/>
        <v>0.7343518974864465</v>
      </c>
      <c r="N298" s="37">
        <f t="shared" si="31"/>
        <v>0.029005524861878372</v>
      </c>
    </row>
    <row r="299" spans="1:14" ht="12.75">
      <c r="A299" s="5">
        <v>34578</v>
      </c>
      <c r="B299" s="1" t="s">
        <v>17</v>
      </c>
      <c r="C299" s="1" t="str">
        <f t="shared" si="28"/>
        <v>1994</v>
      </c>
      <c r="D299" s="1" t="str">
        <f t="shared" si="29"/>
        <v>1994 III</v>
      </c>
      <c r="F299" s="8">
        <v>15.91</v>
      </c>
      <c r="G299" s="7"/>
      <c r="H299" s="7">
        <f t="shared" si="27"/>
        <v>19.173368938473434</v>
      </c>
      <c r="I299" s="7"/>
      <c r="J299" s="7">
        <f t="shared" si="26"/>
        <v>21.60735609103079</v>
      </c>
      <c r="K299" s="13">
        <f>IF(ISERROR(VLOOKUP(D299,GDP_defl!$C$6:$E$243,3,FALSE)/100),"",VLOOKUP(D299,GDP_defl!$C$6:$E$243,3,FALSE)/100)</f>
        <v>0.8297967900714031</v>
      </c>
      <c r="L299" s="15">
        <v>149.4</v>
      </c>
      <c r="M299" s="1">
        <f t="shared" si="30"/>
        <v>0.736323311976343</v>
      </c>
      <c r="N299" s="37">
        <f t="shared" si="31"/>
        <v>0.029634734665747838</v>
      </c>
    </row>
    <row r="300" spans="1:14" ht="12.75">
      <c r="A300" s="5">
        <v>34608</v>
      </c>
      <c r="B300" s="1" t="s">
        <v>18</v>
      </c>
      <c r="C300" s="1" t="str">
        <f t="shared" si="28"/>
        <v>1994</v>
      </c>
      <c r="D300" s="1" t="str">
        <f t="shared" si="29"/>
        <v>1994 IV</v>
      </c>
      <c r="F300" s="8">
        <v>16.27</v>
      </c>
      <c r="G300" s="7"/>
      <c r="H300" s="7">
        <f t="shared" si="27"/>
        <v>19.516236366435038</v>
      </c>
      <c r="I300" s="7"/>
      <c r="J300" s="7">
        <f t="shared" si="26"/>
        <v>22.08149163879599</v>
      </c>
      <c r="K300" s="13">
        <f>IF(ISERROR(VLOOKUP(D300,GDP_defl!$C$6:$E$243,3,FALSE)/100),"",VLOOKUP(D300,GDP_defl!$C$6:$E$243,3,FALSE)/100)</f>
        <v>0.8336648365246245</v>
      </c>
      <c r="L300" s="16">
        <v>149.5</v>
      </c>
      <c r="M300" s="1">
        <f t="shared" si="30"/>
        <v>0.7368161655988171</v>
      </c>
      <c r="N300" s="37">
        <f t="shared" si="31"/>
        <v>0.02608098833218951</v>
      </c>
    </row>
    <row r="301" spans="1:14" ht="12.75">
      <c r="A301" s="5">
        <v>34639</v>
      </c>
      <c r="B301" s="1" t="s">
        <v>18</v>
      </c>
      <c r="C301" s="1" t="str">
        <f t="shared" si="28"/>
        <v>1994</v>
      </c>
      <c r="D301" s="1" t="str">
        <f t="shared" si="29"/>
        <v>1994 IV</v>
      </c>
      <c r="F301" s="8">
        <v>16.46</v>
      </c>
      <c r="G301" s="7"/>
      <c r="H301" s="7">
        <f t="shared" si="27"/>
        <v>19.744145703228074</v>
      </c>
      <c r="I301" s="7"/>
      <c r="J301" s="7">
        <f t="shared" si="26"/>
        <v>22.309512358049435</v>
      </c>
      <c r="K301" s="13">
        <f>IF(ISERROR(VLOOKUP(D301,GDP_defl!$C$6:$E$243,3,FALSE)/100),"",VLOOKUP(D301,GDP_defl!$C$6:$E$243,3,FALSE)/100)</f>
        <v>0.8336648365246245</v>
      </c>
      <c r="L301" s="15">
        <v>149.7</v>
      </c>
      <c r="M301" s="1">
        <f t="shared" si="30"/>
        <v>0.7378018728437653</v>
      </c>
      <c r="N301" s="37">
        <f t="shared" si="31"/>
        <v>0.02674897119341548</v>
      </c>
    </row>
    <row r="302" spans="1:14" ht="12.75">
      <c r="A302" s="5">
        <v>34669</v>
      </c>
      <c r="B302" s="1" t="s">
        <v>18</v>
      </c>
      <c r="C302" s="1" t="str">
        <f t="shared" si="28"/>
        <v>1994</v>
      </c>
      <c r="D302" s="1" t="str">
        <f t="shared" si="29"/>
        <v>1994 IV</v>
      </c>
      <c r="F302" s="8">
        <v>15.78</v>
      </c>
      <c r="G302" s="7"/>
      <c r="H302" s="7">
        <f t="shared" si="27"/>
        <v>18.928470182074058</v>
      </c>
      <c r="I302" s="7"/>
      <c r="J302" s="7">
        <f t="shared" si="26"/>
        <v>21.387855711422848</v>
      </c>
      <c r="K302" s="13">
        <f>IF(ISERROR(VLOOKUP(D302,GDP_defl!$C$6:$E$243,3,FALSE)/100),"",VLOOKUP(D302,GDP_defl!$C$6:$E$243,3,FALSE)/100)</f>
        <v>0.8336648365246245</v>
      </c>
      <c r="L302" s="16">
        <v>149.7</v>
      </c>
      <c r="M302" s="1">
        <f t="shared" si="30"/>
        <v>0.7378018728437653</v>
      </c>
      <c r="N302" s="37">
        <f t="shared" si="31"/>
        <v>0.02674897119341548</v>
      </c>
    </row>
    <row r="303" spans="1:14" ht="12.75">
      <c r="A303" s="5">
        <v>34700</v>
      </c>
      <c r="B303" s="1" t="s">
        <v>15</v>
      </c>
      <c r="C303" s="1" t="str">
        <f t="shared" si="28"/>
        <v>1995</v>
      </c>
      <c r="D303" s="1" t="str">
        <f t="shared" si="29"/>
        <v>1995 I</v>
      </c>
      <c r="F303" s="8">
        <v>16.56</v>
      </c>
      <c r="G303" s="7"/>
      <c r="H303" s="7">
        <f t="shared" si="27"/>
        <v>19.738658800393313</v>
      </c>
      <c r="I303" s="7"/>
      <c r="J303" s="7">
        <f t="shared" si="26"/>
        <v>22.355449101796406</v>
      </c>
      <c r="K303" s="13">
        <f>IF(ISERROR(VLOOKUP(D303,GDP_defl!$C$6:$E$243,3,FALSE)/100),"",VLOOKUP(D303,GDP_defl!$C$6:$E$243,3,FALSE)/100)</f>
        <v>0.8389627769273779</v>
      </c>
      <c r="L303" s="16">
        <v>150.3</v>
      </c>
      <c r="M303" s="1">
        <f t="shared" si="30"/>
        <v>0.7407589945786102</v>
      </c>
      <c r="N303" s="37">
        <f t="shared" si="31"/>
        <v>0.02804377564979496</v>
      </c>
    </row>
    <row r="304" spans="1:14" ht="12.75">
      <c r="A304" s="5">
        <v>34731</v>
      </c>
      <c r="B304" s="1" t="s">
        <v>15</v>
      </c>
      <c r="C304" s="1" t="str">
        <f t="shared" si="28"/>
        <v>1995</v>
      </c>
      <c r="D304" s="1" t="str">
        <f t="shared" si="29"/>
        <v>1995 I</v>
      </c>
      <c r="F304" s="8">
        <v>17.21</v>
      </c>
      <c r="G304" s="7"/>
      <c r="H304" s="7">
        <f t="shared" si="27"/>
        <v>20.513424997268658</v>
      </c>
      <c r="I304" s="7"/>
      <c r="J304" s="7">
        <f t="shared" si="26"/>
        <v>23.140550033134527</v>
      </c>
      <c r="K304" s="13">
        <f>IF(ISERROR(VLOOKUP(D304,GDP_defl!$C$6:$E$243,3,FALSE)/100),"",VLOOKUP(D304,GDP_defl!$C$6:$E$243,3,FALSE)/100)</f>
        <v>0.8389627769273779</v>
      </c>
      <c r="L304" s="15">
        <v>150.9</v>
      </c>
      <c r="M304" s="1">
        <f t="shared" si="30"/>
        <v>0.7437161163134549</v>
      </c>
      <c r="N304" s="37">
        <f t="shared" si="31"/>
        <v>0.028629856850715864</v>
      </c>
    </row>
    <row r="305" spans="1:14" ht="12.75">
      <c r="A305" s="5">
        <v>34759</v>
      </c>
      <c r="B305" s="1" t="s">
        <v>15</v>
      </c>
      <c r="C305" s="1" t="str">
        <f t="shared" si="28"/>
        <v>1995</v>
      </c>
      <c r="D305" s="1" t="str">
        <f t="shared" si="29"/>
        <v>1995 I</v>
      </c>
      <c r="F305" s="8">
        <v>17.21</v>
      </c>
      <c r="G305" s="7"/>
      <c r="H305" s="7">
        <f t="shared" si="27"/>
        <v>20.513424997268658</v>
      </c>
      <c r="I305" s="7"/>
      <c r="J305" s="7">
        <f t="shared" si="26"/>
        <v>23.06412813738441</v>
      </c>
      <c r="K305" s="13">
        <f>IF(ISERROR(VLOOKUP(D305,GDP_defl!$C$6:$E$243,3,FALSE)/100),"",VLOOKUP(D305,GDP_defl!$C$6:$E$243,3,FALSE)/100)</f>
        <v>0.8389627769273779</v>
      </c>
      <c r="L305" s="16">
        <v>151.4</v>
      </c>
      <c r="M305" s="1">
        <f t="shared" si="30"/>
        <v>0.7461803844258256</v>
      </c>
      <c r="N305" s="37">
        <f t="shared" si="31"/>
        <v>0.028532608695652294</v>
      </c>
    </row>
    <row r="306" spans="1:14" ht="12.75">
      <c r="A306" s="5">
        <v>34790</v>
      </c>
      <c r="B306" s="1" t="s">
        <v>16</v>
      </c>
      <c r="C306" s="1" t="str">
        <f t="shared" si="28"/>
        <v>1995</v>
      </c>
      <c r="D306" s="1" t="str">
        <f t="shared" si="29"/>
        <v>1995 II</v>
      </c>
      <c r="F306" s="8">
        <v>18.7</v>
      </c>
      <c r="G306" s="7"/>
      <c r="H306" s="7">
        <f t="shared" si="27"/>
        <v>22.209596229003147</v>
      </c>
      <c r="I306" s="7"/>
      <c r="J306" s="7">
        <f t="shared" si="26"/>
        <v>24.97847267939434</v>
      </c>
      <c r="K306" s="13">
        <f>IF(ISERROR(VLOOKUP(D306,GDP_defl!$C$6:$E$243,3,FALSE)/100),"",VLOOKUP(D306,GDP_defl!$C$6:$E$243,3,FALSE)/100)</f>
        <v>0.8419783866029935</v>
      </c>
      <c r="L306" s="15">
        <v>151.9</v>
      </c>
      <c r="M306" s="1">
        <f t="shared" si="30"/>
        <v>0.7486446525381961</v>
      </c>
      <c r="N306" s="37">
        <f t="shared" si="31"/>
        <v>0.030529172320217096</v>
      </c>
    </row>
    <row r="307" spans="1:14" ht="12.75">
      <c r="A307" s="5">
        <v>34820</v>
      </c>
      <c r="B307" s="1" t="s">
        <v>16</v>
      </c>
      <c r="C307" s="1" t="str">
        <f t="shared" si="28"/>
        <v>1995</v>
      </c>
      <c r="D307" s="1" t="str">
        <f t="shared" si="29"/>
        <v>1995 II</v>
      </c>
      <c r="F307" s="8">
        <v>18.56</v>
      </c>
      <c r="G307" s="7"/>
      <c r="H307" s="7">
        <f t="shared" si="27"/>
        <v>22.043321177021305</v>
      </c>
      <c r="I307" s="7"/>
      <c r="J307" s="7">
        <f aca="true" t="shared" si="32" ref="J307:J370">$F307/$M307</f>
        <v>24.742601839684625</v>
      </c>
      <c r="K307" s="13">
        <f>IF(ISERROR(VLOOKUP(D307,GDP_defl!$C$6:$E$243,3,FALSE)/100),"",VLOOKUP(D307,GDP_defl!$C$6:$E$243,3,FALSE)/100)</f>
        <v>0.8419783866029935</v>
      </c>
      <c r="L307" s="16">
        <v>152.2</v>
      </c>
      <c r="M307" s="1">
        <f t="shared" si="30"/>
        <v>0.7501232134056185</v>
      </c>
      <c r="N307" s="37">
        <f t="shared" si="31"/>
        <v>0.03186440677966094</v>
      </c>
    </row>
    <row r="308" spans="1:14" ht="12.75">
      <c r="A308" s="5">
        <v>34851</v>
      </c>
      <c r="B308" s="1" t="s">
        <v>16</v>
      </c>
      <c r="C308" s="1" t="str">
        <f t="shared" si="28"/>
        <v>1995</v>
      </c>
      <c r="D308" s="1" t="str">
        <f t="shared" si="29"/>
        <v>1995 II</v>
      </c>
      <c r="F308" s="8">
        <v>17.43</v>
      </c>
      <c r="G308" s="7"/>
      <c r="H308" s="7">
        <f aca="true" t="shared" si="33" ref="H308:H371">+F308/$K308</f>
        <v>20.7012439717393</v>
      </c>
      <c r="I308" s="7"/>
      <c r="J308" s="7">
        <f t="shared" si="32"/>
        <v>23.19047213114754</v>
      </c>
      <c r="K308" s="13">
        <f>IF(ISERROR(VLOOKUP(D308,GDP_defl!$C$6:$E$243,3,FALSE)/100),"",VLOOKUP(D308,GDP_defl!$C$6:$E$243,3,FALSE)/100)</f>
        <v>0.8419783866029935</v>
      </c>
      <c r="L308" s="15">
        <v>152.5</v>
      </c>
      <c r="M308" s="1">
        <f t="shared" si="30"/>
        <v>0.7516017742730409</v>
      </c>
      <c r="N308" s="37">
        <f t="shared" si="31"/>
        <v>0.030405405405405407</v>
      </c>
    </row>
    <row r="309" spans="1:14" ht="12.75">
      <c r="A309" s="5">
        <v>34881</v>
      </c>
      <c r="B309" s="1" t="s">
        <v>17</v>
      </c>
      <c r="C309" s="1" t="str">
        <f t="shared" si="28"/>
        <v>1995</v>
      </c>
      <c r="D309" s="1" t="str">
        <f t="shared" si="29"/>
        <v>1995 III</v>
      </c>
      <c r="F309" s="8">
        <v>16.5</v>
      </c>
      <c r="G309" s="7"/>
      <c r="H309" s="7">
        <f t="shared" si="33"/>
        <v>19.505396092708775</v>
      </c>
      <c r="I309" s="7"/>
      <c r="J309" s="7">
        <f t="shared" si="32"/>
        <v>21.95311475409836</v>
      </c>
      <c r="K309" s="13">
        <f>IF(ISERROR(VLOOKUP(D309,GDP_defl!$C$6:$E$243,3,FALSE)/100),"",VLOOKUP(D309,GDP_defl!$C$6:$E$243,3,FALSE)/100)</f>
        <v>0.8459197609510628</v>
      </c>
      <c r="L309" s="16">
        <v>152.5</v>
      </c>
      <c r="M309" s="1">
        <f t="shared" si="30"/>
        <v>0.7516017742730409</v>
      </c>
      <c r="N309" s="37">
        <f t="shared" si="31"/>
        <v>0.027628032345013438</v>
      </c>
    </row>
    <row r="310" spans="1:14" ht="12.75">
      <c r="A310" s="5">
        <v>34912</v>
      </c>
      <c r="B310" s="1" t="s">
        <v>17</v>
      </c>
      <c r="C310" s="1" t="str">
        <f t="shared" si="28"/>
        <v>1995</v>
      </c>
      <c r="D310" s="1" t="str">
        <f t="shared" si="29"/>
        <v>1995 III</v>
      </c>
      <c r="F310" s="8">
        <v>16.54</v>
      </c>
      <c r="G310" s="7"/>
      <c r="H310" s="7">
        <f t="shared" si="33"/>
        <v>19.55268190141837</v>
      </c>
      <c r="I310" s="7"/>
      <c r="J310" s="7">
        <f t="shared" si="32"/>
        <v>21.94876389797253</v>
      </c>
      <c r="K310" s="13">
        <f>IF(ISERROR(VLOOKUP(D310,GDP_defl!$C$6:$E$243,3,FALSE)/100),"",VLOOKUP(D310,GDP_defl!$C$6:$E$243,3,FALSE)/100)</f>
        <v>0.8459197609510628</v>
      </c>
      <c r="L310" s="15">
        <v>152.9</v>
      </c>
      <c r="M310" s="1">
        <f t="shared" si="30"/>
        <v>0.7535731887629374</v>
      </c>
      <c r="N310" s="37">
        <f t="shared" si="31"/>
        <v>0.02617449664429534</v>
      </c>
    </row>
    <row r="311" spans="1:14" ht="12.75">
      <c r="A311" s="5">
        <v>34943</v>
      </c>
      <c r="B311" s="1" t="s">
        <v>17</v>
      </c>
      <c r="C311" s="1" t="str">
        <f t="shared" si="28"/>
        <v>1995</v>
      </c>
      <c r="D311" s="1" t="str">
        <f t="shared" si="29"/>
        <v>1995 III</v>
      </c>
      <c r="F311" s="8">
        <v>16.71</v>
      </c>
      <c r="G311" s="7"/>
      <c r="H311" s="7">
        <f t="shared" si="33"/>
        <v>19.753646588434158</v>
      </c>
      <c r="I311" s="7"/>
      <c r="J311" s="7">
        <f t="shared" si="32"/>
        <v>22.13093342036554</v>
      </c>
      <c r="K311" s="13">
        <f>IF(ISERROR(VLOOKUP(D311,GDP_defl!$C$6:$E$243,3,FALSE)/100),"",VLOOKUP(D311,GDP_defl!$C$6:$E$243,3,FALSE)/100)</f>
        <v>0.8459197609510628</v>
      </c>
      <c r="L311" s="16">
        <v>153.2</v>
      </c>
      <c r="M311" s="1">
        <f t="shared" si="30"/>
        <v>0.7550517496303597</v>
      </c>
      <c r="N311" s="37">
        <f t="shared" si="31"/>
        <v>0.025435073627844598</v>
      </c>
    </row>
    <row r="312" spans="1:14" ht="12.75">
      <c r="A312" s="5">
        <v>34973</v>
      </c>
      <c r="B312" s="1" t="s">
        <v>18</v>
      </c>
      <c r="C312" s="1" t="str">
        <f t="shared" si="28"/>
        <v>1995</v>
      </c>
      <c r="D312" s="1" t="str">
        <f t="shared" si="29"/>
        <v>1995 IV</v>
      </c>
      <c r="F312" s="8">
        <v>16.29</v>
      </c>
      <c r="G312" s="7"/>
      <c r="H312" s="7">
        <f t="shared" si="33"/>
        <v>19.164943547604413</v>
      </c>
      <c r="I312" s="7"/>
      <c r="J312" s="7">
        <f t="shared" si="32"/>
        <v>21.504495770982434</v>
      </c>
      <c r="K312" s="13">
        <f>IF(ISERROR(VLOOKUP(D312,GDP_defl!$C$6:$E$243,3,FALSE)/100),"",VLOOKUP(D312,GDP_defl!$C$6:$E$243,3,FALSE)/100)</f>
        <v>0.8499894591151156</v>
      </c>
      <c r="L312" s="15">
        <v>153.7</v>
      </c>
      <c r="M312" s="1">
        <f t="shared" si="30"/>
        <v>0.7575160177427304</v>
      </c>
      <c r="N312" s="37">
        <f t="shared" si="31"/>
        <v>0.028093645484949758</v>
      </c>
    </row>
    <row r="313" spans="1:14" ht="12.75">
      <c r="A313" s="5">
        <v>35004</v>
      </c>
      <c r="B313" s="1" t="s">
        <v>18</v>
      </c>
      <c r="C313" s="1" t="str">
        <f t="shared" si="28"/>
        <v>1995</v>
      </c>
      <c r="D313" s="1" t="str">
        <f t="shared" si="29"/>
        <v>1995 IV</v>
      </c>
      <c r="F313" s="8">
        <v>16.52</v>
      </c>
      <c r="G313" s="7"/>
      <c r="H313" s="7">
        <f t="shared" si="33"/>
        <v>19.435535138515956</v>
      </c>
      <c r="I313" s="7"/>
      <c r="J313" s="7">
        <f t="shared" si="32"/>
        <v>21.822317708333333</v>
      </c>
      <c r="K313" s="13">
        <f>IF(ISERROR(VLOOKUP(D313,GDP_defl!$C$6:$E$243,3,FALSE)/100),"",VLOOKUP(D313,GDP_defl!$C$6:$E$243,3,FALSE)/100)</f>
        <v>0.8499894591151156</v>
      </c>
      <c r="L313" s="16">
        <v>153.6</v>
      </c>
      <c r="M313" s="1">
        <f t="shared" si="30"/>
        <v>0.7570231641202563</v>
      </c>
      <c r="N313" s="37">
        <f t="shared" si="31"/>
        <v>0.026052104208416874</v>
      </c>
    </row>
    <row r="314" spans="1:14" ht="12.75">
      <c r="A314" s="5">
        <v>35034</v>
      </c>
      <c r="B314" s="1" t="s">
        <v>18</v>
      </c>
      <c r="C314" s="1" t="str">
        <f t="shared" si="28"/>
        <v>1995</v>
      </c>
      <c r="D314" s="1" t="str">
        <f t="shared" si="29"/>
        <v>1995 IV</v>
      </c>
      <c r="F314" s="8">
        <v>17.53</v>
      </c>
      <c r="G314" s="7"/>
      <c r="H314" s="7">
        <f t="shared" si="33"/>
        <v>20.623785168170986</v>
      </c>
      <c r="I314" s="7"/>
      <c r="J314" s="7">
        <f t="shared" si="32"/>
        <v>23.171576547231272</v>
      </c>
      <c r="K314" s="13">
        <f>IF(ISERROR(VLOOKUP(D314,GDP_defl!$C$6:$E$243,3,FALSE)/100),"",VLOOKUP(D314,GDP_defl!$C$6:$E$243,3,FALSE)/100)</f>
        <v>0.8499894591151156</v>
      </c>
      <c r="L314" s="15">
        <v>153.5</v>
      </c>
      <c r="M314" s="1">
        <f t="shared" si="30"/>
        <v>0.7565303104977822</v>
      </c>
      <c r="N314" s="37">
        <f t="shared" si="31"/>
        <v>0.025384101536406224</v>
      </c>
    </row>
    <row r="315" spans="1:14" ht="12.75">
      <c r="A315" s="5">
        <v>35065</v>
      </c>
      <c r="B315" s="1" t="s">
        <v>15</v>
      </c>
      <c r="C315" s="1" t="str">
        <f t="shared" si="28"/>
        <v>1996</v>
      </c>
      <c r="D315" s="1" t="str">
        <f t="shared" si="29"/>
        <v>1996 I</v>
      </c>
      <c r="F315" s="8">
        <v>17.48</v>
      </c>
      <c r="G315" s="7"/>
      <c r="H315" s="7">
        <f t="shared" si="33"/>
        <v>20.433851791530945</v>
      </c>
      <c r="I315" s="7"/>
      <c r="J315" s="7">
        <f t="shared" si="32"/>
        <v>22.97080310880829</v>
      </c>
      <c r="K315" s="13">
        <f>IF(ISERROR(VLOOKUP(D315,GDP_defl!$C$6:$E$243,3,FALSE)/100),"",VLOOKUP(D315,GDP_defl!$C$6:$E$243,3,FALSE)/100)</f>
        <v>0.8554432212944206</v>
      </c>
      <c r="L315" s="15">
        <v>154.4</v>
      </c>
      <c r="M315" s="1">
        <f t="shared" si="30"/>
        <v>0.7609659931000493</v>
      </c>
      <c r="N315" s="37">
        <f t="shared" si="31"/>
        <v>0.027278775781769755</v>
      </c>
    </row>
    <row r="316" spans="1:14" ht="12.75">
      <c r="A316" s="5">
        <v>35096</v>
      </c>
      <c r="B316" s="1" t="s">
        <v>15</v>
      </c>
      <c r="C316" s="1" t="str">
        <f t="shared" si="28"/>
        <v>1996</v>
      </c>
      <c r="D316" s="1" t="str">
        <f t="shared" si="29"/>
        <v>1996 I</v>
      </c>
      <c r="F316" s="8">
        <v>17.77</v>
      </c>
      <c r="G316" s="7"/>
      <c r="H316" s="7">
        <f t="shared" si="33"/>
        <v>20.772857341848106</v>
      </c>
      <c r="I316" s="7"/>
      <c r="J316" s="7">
        <f t="shared" si="32"/>
        <v>23.27652033570045</v>
      </c>
      <c r="K316" s="13">
        <f>IF(ISERROR(VLOOKUP(D316,GDP_defl!$C$6:$E$243,3,FALSE)/100),"",VLOOKUP(D316,GDP_defl!$C$6:$E$243,3,FALSE)/100)</f>
        <v>0.8554432212944206</v>
      </c>
      <c r="L316" s="16">
        <v>154.9</v>
      </c>
      <c r="M316" s="1">
        <f t="shared" si="30"/>
        <v>0.76343026121242</v>
      </c>
      <c r="N316" s="37">
        <f t="shared" si="31"/>
        <v>0.026507620941020542</v>
      </c>
    </row>
    <row r="317" spans="1:14" ht="12.75">
      <c r="A317" s="5">
        <v>35125</v>
      </c>
      <c r="B317" s="1" t="s">
        <v>15</v>
      </c>
      <c r="C317" s="1" t="str">
        <f t="shared" si="28"/>
        <v>1996</v>
      </c>
      <c r="D317" s="1" t="str">
        <f t="shared" si="29"/>
        <v>1996 I</v>
      </c>
      <c r="F317" s="8">
        <v>19.9</v>
      </c>
      <c r="G317" s="7"/>
      <c r="H317" s="7">
        <f t="shared" si="33"/>
        <v>23.26279465969484</v>
      </c>
      <c r="I317" s="7"/>
      <c r="J317" s="7">
        <f t="shared" si="32"/>
        <v>25.93262684649968</v>
      </c>
      <c r="K317" s="13">
        <f>IF(ISERROR(VLOOKUP(D317,GDP_defl!$C$6:$E$243,3,FALSE)/100),"",VLOOKUP(D317,GDP_defl!$C$6:$E$243,3,FALSE)/100)</f>
        <v>0.8554432212944206</v>
      </c>
      <c r="L317" s="15">
        <v>155.7</v>
      </c>
      <c r="M317" s="1">
        <f t="shared" si="30"/>
        <v>0.7673730901922128</v>
      </c>
      <c r="N317" s="37">
        <f t="shared" si="31"/>
        <v>0.0284015852047555</v>
      </c>
    </row>
    <row r="318" spans="1:14" ht="12.75">
      <c r="A318" s="5">
        <v>35156</v>
      </c>
      <c r="B318" s="1" t="s">
        <v>16</v>
      </c>
      <c r="C318" s="1" t="str">
        <f t="shared" si="28"/>
        <v>1996</v>
      </c>
      <c r="D318" s="1" t="str">
        <f t="shared" si="29"/>
        <v>1996 II</v>
      </c>
      <c r="F318" s="8">
        <v>21.33</v>
      </c>
      <c r="G318" s="7"/>
      <c r="H318" s="7">
        <f t="shared" si="33"/>
        <v>24.846321976531886</v>
      </c>
      <c r="I318" s="7"/>
      <c r="J318" s="7">
        <f t="shared" si="32"/>
        <v>27.689424184261032</v>
      </c>
      <c r="K318" s="13">
        <f>IF(ISERROR(VLOOKUP(D318,GDP_defl!$C$6:$E$243,3,FALSE)/100),"",VLOOKUP(D318,GDP_defl!$C$6:$E$243,3,FALSE)/100)</f>
        <v>0.8584771629437483</v>
      </c>
      <c r="L318" s="16">
        <v>156.3</v>
      </c>
      <c r="M318" s="1">
        <f t="shared" si="30"/>
        <v>0.7703302119270578</v>
      </c>
      <c r="N318" s="37">
        <f t="shared" si="31"/>
        <v>0.028966425279789373</v>
      </c>
    </row>
    <row r="319" spans="1:14" ht="12.75">
      <c r="A319" s="5">
        <v>35186</v>
      </c>
      <c r="B319" s="1" t="s">
        <v>16</v>
      </c>
      <c r="C319" s="1" t="str">
        <f t="shared" si="28"/>
        <v>1996</v>
      </c>
      <c r="D319" s="1" t="str">
        <f t="shared" si="29"/>
        <v>1996 II</v>
      </c>
      <c r="F319" s="8">
        <v>20.12</v>
      </c>
      <c r="G319" s="7"/>
      <c r="H319" s="7">
        <f t="shared" si="33"/>
        <v>23.4368494218388</v>
      </c>
      <c r="I319" s="7"/>
      <c r="J319" s="7">
        <f t="shared" si="32"/>
        <v>26.068633461047256</v>
      </c>
      <c r="K319" s="13">
        <f>IF(ISERROR(VLOOKUP(D319,GDP_defl!$C$6:$E$243,3,FALSE)/100),"",VLOOKUP(D319,GDP_defl!$C$6:$E$243,3,FALSE)/100)</f>
        <v>0.8584771629437483</v>
      </c>
      <c r="L319" s="15">
        <v>156.6</v>
      </c>
      <c r="M319" s="1">
        <f t="shared" si="30"/>
        <v>0.77180877279448</v>
      </c>
      <c r="N319" s="37">
        <f t="shared" si="31"/>
        <v>0.02890932982917218</v>
      </c>
    </row>
    <row r="320" spans="1:14" ht="12.75">
      <c r="A320" s="5">
        <v>35217</v>
      </c>
      <c r="B320" s="1" t="s">
        <v>16</v>
      </c>
      <c r="C320" s="1" t="str">
        <f t="shared" si="28"/>
        <v>1996</v>
      </c>
      <c r="D320" s="1" t="str">
        <f t="shared" si="29"/>
        <v>1996 II</v>
      </c>
      <c r="F320" s="8">
        <v>19.32</v>
      </c>
      <c r="G320" s="7"/>
      <c r="H320" s="7">
        <f t="shared" si="33"/>
        <v>22.50496674104998</v>
      </c>
      <c r="I320" s="7"/>
      <c r="J320" s="7">
        <f t="shared" si="32"/>
        <v>25.01613273771538</v>
      </c>
      <c r="K320" s="13">
        <f>IF(ISERROR(VLOOKUP(D320,GDP_defl!$C$6:$E$243,3,FALSE)/100),"",VLOOKUP(D320,GDP_defl!$C$6:$E$243,3,FALSE)/100)</f>
        <v>0.8584771629437483</v>
      </c>
      <c r="L320" s="16">
        <v>156.7</v>
      </c>
      <c r="M320" s="1">
        <f t="shared" si="30"/>
        <v>0.7723016264169541</v>
      </c>
      <c r="N320" s="37">
        <f t="shared" si="31"/>
        <v>0.027540983606557302</v>
      </c>
    </row>
    <row r="321" spans="1:14" ht="12.75">
      <c r="A321" s="5">
        <v>35247</v>
      </c>
      <c r="B321" s="1" t="s">
        <v>17</v>
      </c>
      <c r="C321" s="1" t="str">
        <f t="shared" si="28"/>
        <v>1996</v>
      </c>
      <c r="D321" s="1" t="str">
        <f t="shared" si="29"/>
        <v>1996 III</v>
      </c>
      <c r="F321" s="8">
        <v>19.6</v>
      </c>
      <c r="G321" s="7"/>
      <c r="H321" s="7">
        <f t="shared" si="33"/>
        <v>22.760166469755514</v>
      </c>
      <c r="I321" s="7"/>
      <c r="J321" s="7">
        <f t="shared" si="32"/>
        <v>25.330191082802553</v>
      </c>
      <c r="K321" s="13">
        <f>IF(ISERROR(VLOOKUP(D321,GDP_defl!$C$6:$E$243,3,FALSE)/100),"",VLOOKUP(D321,GDP_defl!$C$6:$E$243,3,FALSE)/100)</f>
        <v>0.8611536311056929</v>
      </c>
      <c r="L321" s="15">
        <v>157</v>
      </c>
      <c r="M321" s="1">
        <f t="shared" si="30"/>
        <v>0.7737801872843765</v>
      </c>
      <c r="N321" s="37">
        <f t="shared" si="31"/>
        <v>0.029508196721311476</v>
      </c>
    </row>
    <row r="322" spans="1:14" ht="12.75">
      <c r="A322" s="5">
        <v>35278</v>
      </c>
      <c r="B322" s="1" t="s">
        <v>17</v>
      </c>
      <c r="C322" s="1" t="str">
        <f t="shared" si="28"/>
        <v>1996</v>
      </c>
      <c r="D322" s="1" t="str">
        <f t="shared" si="29"/>
        <v>1996 III</v>
      </c>
      <c r="F322" s="8">
        <v>20.53</v>
      </c>
      <c r="G322" s="7"/>
      <c r="H322" s="7">
        <f t="shared" si="33"/>
        <v>23.840113144085752</v>
      </c>
      <c r="I322" s="7"/>
      <c r="J322" s="7">
        <f t="shared" si="32"/>
        <v>26.4814812460267</v>
      </c>
      <c r="K322" s="13">
        <f>IF(ISERROR(VLOOKUP(D322,GDP_defl!$C$6:$E$243,3,FALSE)/100),"",VLOOKUP(D322,GDP_defl!$C$6:$E$243,3,FALSE)/100)</f>
        <v>0.8611536311056929</v>
      </c>
      <c r="L322" s="16">
        <v>157.3</v>
      </c>
      <c r="M322" s="1">
        <f t="shared" si="30"/>
        <v>0.775258748151799</v>
      </c>
      <c r="N322" s="37">
        <f t="shared" si="31"/>
        <v>0.028776978417266223</v>
      </c>
    </row>
    <row r="323" spans="1:14" ht="12.75">
      <c r="A323" s="5">
        <v>35309</v>
      </c>
      <c r="B323" s="1" t="s">
        <v>17</v>
      </c>
      <c r="C323" s="1" t="str">
        <f t="shared" si="28"/>
        <v>1996</v>
      </c>
      <c r="D323" s="1" t="str">
        <f t="shared" si="29"/>
        <v>1996 III</v>
      </c>
      <c r="F323" s="8">
        <v>22.04</v>
      </c>
      <c r="G323" s="7"/>
      <c r="H323" s="7">
        <f t="shared" si="33"/>
        <v>25.593574948643443</v>
      </c>
      <c r="I323" s="7"/>
      <c r="J323" s="7">
        <f t="shared" si="32"/>
        <v>28.339138149556398</v>
      </c>
      <c r="K323" s="13">
        <f>IF(ISERROR(VLOOKUP(D323,GDP_defl!$C$6:$E$243,3,FALSE)/100),"",VLOOKUP(D323,GDP_defl!$C$6:$E$243,3,FALSE)/100)</f>
        <v>0.8611536311056929</v>
      </c>
      <c r="L323" s="15">
        <v>157.8</v>
      </c>
      <c r="M323" s="1">
        <f t="shared" si="30"/>
        <v>0.7777230162641696</v>
      </c>
      <c r="N323" s="37">
        <f t="shared" si="31"/>
        <v>0.030026109660574563</v>
      </c>
    </row>
    <row r="324" spans="1:14" ht="12.75">
      <c r="A324" s="5">
        <v>35339</v>
      </c>
      <c r="B324" s="1" t="s">
        <v>18</v>
      </c>
      <c r="C324" s="1" t="str">
        <f aca="true" t="shared" si="34" ref="C324:C387">TEXT(A324,"yyyy")</f>
        <v>1996</v>
      </c>
      <c r="D324" s="1" t="str">
        <f aca="true" t="shared" si="35" ref="D324:D387">C324&amp;" "&amp;B324</f>
        <v>1996 IV</v>
      </c>
      <c r="F324" s="8">
        <v>23.22</v>
      </c>
      <c r="G324" s="7"/>
      <c r="H324" s="7">
        <f t="shared" si="33"/>
        <v>26.82137406034939</v>
      </c>
      <c r="I324" s="7"/>
      <c r="J324" s="7">
        <f t="shared" si="32"/>
        <v>29.76208464939987</v>
      </c>
      <c r="K324" s="13">
        <f>IF(ISERROR(VLOOKUP(D324,GDP_defl!$C$6:$E$243,3,FALSE)/100),"",VLOOKUP(D324,GDP_defl!$C$6:$E$243,3,FALSE)/100)</f>
        <v>0.8657274585468244</v>
      </c>
      <c r="L324" s="16">
        <v>158.3</v>
      </c>
      <c r="M324" s="1">
        <f aca="true" t="shared" si="36" ref="M324:M387">(L324/$L$440)</f>
        <v>0.7801872843765402</v>
      </c>
      <c r="N324" s="37">
        <f t="shared" si="31"/>
        <v>0.02992843201041004</v>
      </c>
    </row>
    <row r="325" spans="1:14" ht="12.75">
      <c r="A325" s="5">
        <v>35370</v>
      </c>
      <c r="B325" s="1" t="s">
        <v>18</v>
      </c>
      <c r="C325" s="1" t="str">
        <f t="shared" si="34"/>
        <v>1996</v>
      </c>
      <c r="D325" s="1" t="str">
        <f t="shared" si="35"/>
        <v>1996 IV</v>
      </c>
      <c r="F325" s="8">
        <v>22.66</v>
      </c>
      <c r="G325" s="7"/>
      <c r="H325" s="7">
        <f t="shared" si="33"/>
        <v>26.174519216516675</v>
      </c>
      <c r="I325" s="7"/>
      <c r="J325" s="7">
        <f t="shared" si="32"/>
        <v>28.98936948297604</v>
      </c>
      <c r="K325" s="13">
        <f>IF(ISERROR(VLOOKUP(D325,GDP_defl!$C$6:$E$243,3,FALSE)/100),"",VLOOKUP(D325,GDP_defl!$C$6:$E$243,3,FALSE)/100)</f>
        <v>0.8657274585468244</v>
      </c>
      <c r="L325" s="15">
        <v>158.6</v>
      </c>
      <c r="M325" s="1">
        <f t="shared" si="36"/>
        <v>0.7816658452439625</v>
      </c>
      <c r="N325" s="37">
        <f t="shared" si="31"/>
        <v>0.032552083333333336</v>
      </c>
    </row>
    <row r="326" spans="1:14" ht="12.75">
      <c r="A326" s="5">
        <v>35400</v>
      </c>
      <c r="B326" s="1" t="s">
        <v>18</v>
      </c>
      <c r="C326" s="1" t="str">
        <f t="shared" si="34"/>
        <v>1996</v>
      </c>
      <c r="D326" s="1" t="str">
        <f t="shared" si="35"/>
        <v>1996 IV</v>
      </c>
      <c r="F326" s="8">
        <v>23.22</v>
      </c>
      <c r="G326" s="7"/>
      <c r="H326" s="7">
        <f t="shared" si="33"/>
        <v>26.82137406034939</v>
      </c>
      <c r="I326" s="7"/>
      <c r="J326" s="7">
        <f t="shared" si="32"/>
        <v>29.705788146279946</v>
      </c>
      <c r="K326" s="13">
        <f>IF(ISERROR(VLOOKUP(D326,GDP_defl!$C$6:$E$243,3,FALSE)/100),"",VLOOKUP(D326,GDP_defl!$C$6:$E$243,3,FALSE)/100)</f>
        <v>0.8657274585468244</v>
      </c>
      <c r="L326" s="16">
        <v>158.6</v>
      </c>
      <c r="M326" s="1">
        <f t="shared" si="36"/>
        <v>0.7816658452439625</v>
      </c>
      <c r="N326" s="37">
        <f t="shared" si="31"/>
        <v>0.033224755700325695</v>
      </c>
    </row>
    <row r="327" spans="1:14" ht="12.75">
      <c r="A327" s="5">
        <v>35431</v>
      </c>
      <c r="B327" s="1" t="s">
        <v>15</v>
      </c>
      <c r="C327" s="1" t="str">
        <f t="shared" si="34"/>
        <v>1997</v>
      </c>
      <c r="D327" s="1" t="str">
        <f t="shared" si="35"/>
        <v>1997 I</v>
      </c>
      <c r="F327" s="8">
        <v>23.02</v>
      </c>
      <c r="G327" s="7"/>
      <c r="H327" s="7">
        <f t="shared" si="33"/>
        <v>26.421391840427543</v>
      </c>
      <c r="I327" s="7"/>
      <c r="J327" s="7">
        <f t="shared" si="32"/>
        <v>29.35737272155877</v>
      </c>
      <c r="K327" s="13">
        <f>IF(ISERROR(VLOOKUP(D327,GDP_defl!$C$6:$E$243,3,FALSE)/100),"",VLOOKUP(D327,GDP_defl!$C$6:$E$243,3,FALSE)/100)</f>
        <v>0.8712637146078334</v>
      </c>
      <c r="L327" s="16">
        <v>159.1</v>
      </c>
      <c r="M327" s="1">
        <f t="shared" si="36"/>
        <v>0.7841301133563331</v>
      </c>
      <c r="N327" s="37">
        <f t="shared" si="31"/>
        <v>0.030440414507771945</v>
      </c>
    </row>
    <row r="328" spans="1:14" ht="12.75">
      <c r="A328" s="5">
        <v>35462</v>
      </c>
      <c r="B328" s="1" t="s">
        <v>15</v>
      </c>
      <c r="C328" s="1" t="str">
        <f t="shared" si="34"/>
        <v>1997</v>
      </c>
      <c r="D328" s="1" t="str">
        <f t="shared" si="35"/>
        <v>1997 I</v>
      </c>
      <c r="F328" s="8">
        <v>20.88</v>
      </c>
      <c r="G328" s="7"/>
      <c r="H328" s="7">
        <f t="shared" si="33"/>
        <v>23.965189471247918</v>
      </c>
      <c r="I328" s="7"/>
      <c r="J328" s="7">
        <f t="shared" si="32"/>
        <v>26.54481203007519</v>
      </c>
      <c r="K328" s="13">
        <f>IF(ISERROR(VLOOKUP(D328,GDP_defl!$C$6:$E$243,3,FALSE)/100),"",VLOOKUP(D328,GDP_defl!$C$6:$E$243,3,FALSE)/100)</f>
        <v>0.8712637146078334</v>
      </c>
      <c r="L328" s="15">
        <v>159.6</v>
      </c>
      <c r="M328" s="1">
        <f t="shared" si="36"/>
        <v>0.7865943814687038</v>
      </c>
      <c r="N328" s="37">
        <f t="shared" si="31"/>
        <v>0.03034215622982562</v>
      </c>
    </row>
    <row r="329" spans="1:14" ht="12.75">
      <c r="A329" s="5">
        <v>35490</v>
      </c>
      <c r="B329" s="1" t="s">
        <v>15</v>
      </c>
      <c r="C329" s="1" t="str">
        <f t="shared" si="34"/>
        <v>1997</v>
      </c>
      <c r="D329" s="1" t="str">
        <f t="shared" si="35"/>
        <v>1997 I</v>
      </c>
      <c r="F329" s="8">
        <v>19.16</v>
      </c>
      <c r="G329" s="7"/>
      <c r="H329" s="7">
        <f t="shared" si="33"/>
        <v>21.991045510972707</v>
      </c>
      <c r="I329" s="7"/>
      <c r="J329" s="7">
        <f t="shared" si="32"/>
        <v>24.297275</v>
      </c>
      <c r="K329" s="13">
        <f>IF(ISERROR(VLOOKUP(D329,GDP_defl!$C$6:$E$243,3,FALSE)/100),"",VLOOKUP(D329,GDP_defl!$C$6:$E$243,3,FALSE)/100)</f>
        <v>0.8712637146078334</v>
      </c>
      <c r="L329" s="16">
        <v>160</v>
      </c>
      <c r="M329" s="1">
        <f t="shared" si="36"/>
        <v>0.7885657959586003</v>
      </c>
      <c r="N329" s="37">
        <f t="shared" si="31"/>
        <v>0.02761721258831093</v>
      </c>
    </row>
    <row r="330" spans="1:14" ht="12.75">
      <c r="A330" s="5">
        <v>35521</v>
      </c>
      <c r="B330" s="1" t="s">
        <v>16</v>
      </c>
      <c r="C330" s="1" t="str">
        <f t="shared" si="34"/>
        <v>1997</v>
      </c>
      <c r="D330" s="1" t="str">
        <f t="shared" si="35"/>
        <v>1997 II</v>
      </c>
      <c r="F330" s="8">
        <v>17.83</v>
      </c>
      <c r="G330" s="7"/>
      <c r="H330" s="7">
        <f t="shared" si="33"/>
        <v>20.43185482007436</v>
      </c>
      <c r="I330" s="7"/>
      <c r="J330" s="7">
        <f t="shared" si="32"/>
        <v>22.582440699126092</v>
      </c>
      <c r="K330" s="13">
        <f>IF(ISERROR(VLOOKUP(D330,GDP_defl!$C$6:$E$243,3,FALSE)/100),"",VLOOKUP(D330,GDP_defl!$C$6:$E$243,3,FALSE)/100)</f>
        <v>0.8726569446099416</v>
      </c>
      <c r="L330" s="15">
        <v>160.2</v>
      </c>
      <c r="M330" s="1">
        <f t="shared" si="36"/>
        <v>0.7895515032035485</v>
      </c>
      <c r="N330" s="37">
        <f t="shared" si="31"/>
        <v>0.024952015355086225</v>
      </c>
    </row>
    <row r="331" spans="1:14" ht="12.75">
      <c r="A331" s="5">
        <v>35551</v>
      </c>
      <c r="B331" s="1" t="s">
        <v>16</v>
      </c>
      <c r="C331" s="1" t="str">
        <f t="shared" si="34"/>
        <v>1997</v>
      </c>
      <c r="D331" s="1" t="str">
        <f t="shared" si="35"/>
        <v>1997 II</v>
      </c>
      <c r="F331" s="8">
        <v>18.55</v>
      </c>
      <c r="G331" s="7"/>
      <c r="H331" s="7">
        <f t="shared" si="33"/>
        <v>21.256921307480617</v>
      </c>
      <c r="I331" s="7"/>
      <c r="J331" s="7">
        <f t="shared" si="32"/>
        <v>23.50902560899438</v>
      </c>
      <c r="K331" s="13">
        <f>IF(ISERROR(VLOOKUP(D331,GDP_defl!$C$6:$E$243,3,FALSE)/100),"",VLOOKUP(D331,GDP_defl!$C$6:$E$243,3,FALSE)/100)</f>
        <v>0.8726569446099416</v>
      </c>
      <c r="L331" s="16">
        <v>160.1</v>
      </c>
      <c r="M331" s="1">
        <f t="shared" si="36"/>
        <v>0.7890586495810744</v>
      </c>
      <c r="N331" s="37">
        <f t="shared" si="31"/>
        <v>0.02234993614303959</v>
      </c>
    </row>
    <row r="332" spans="1:14" ht="12.75">
      <c r="A332" s="5">
        <v>35582</v>
      </c>
      <c r="B332" s="1" t="s">
        <v>16</v>
      </c>
      <c r="C332" s="1" t="str">
        <f t="shared" si="34"/>
        <v>1997</v>
      </c>
      <c r="D332" s="1" t="str">
        <f t="shared" si="35"/>
        <v>1997 II</v>
      </c>
      <c r="F332" s="8">
        <v>17.35</v>
      </c>
      <c r="G332" s="7"/>
      <c r="H332" s="7">
        <f t="shared" si="33"/>
        <v>19.881810495136857</v>
      </c>
      <c r="I332" s="7"/>
      <c r="J332" s="7">
        <f t="shared" si="32"/>
        <v>21.960792264504057</v>
      </c>
      <c r="K332" s="13">
        <f>IF(ISERROR(VLOOKUP(D332,GDP_defl!$C$6:$E$243,3,FALSE)/100),"",VLOOKUP(D332,GDP_defl!$C$6:$E$243,3,FALSE)/100)</f>
        <v>0.8726569446099416</v>
      </c>
      <c r="L332" s="15">
        <v>160.3</v>
      </c>
      <c r="M332" s="1">
        <f t="shared" si="36"/>
        <v>0.7900443568260227</v>
      </c>
      <c r="N332" s="37">
        <f t="shared" si="31"/>
        <v>0.022973835354180107</v>
      </c>
    </row>
    <row r="333" spans="1:14" ht="12.75">
      <c r="A333" s="5">
        <v>35612</v>
      </c>
      <c r="B333" s="1" t="s">
        <v>17</v>
      </c>
      <c r="C333" s="1" t="str">
        <f t="shared" si="34"/>
        <v>1997</v>
      </c>
      <c r="D333" s="1" t="str">
        <f t="shared" si="35"/>
        <v>1997 III</v>
      </c>
      <c r="F333" s="8">
        <v>17.49</v>
      </c>
      <c r="G333" s="7"/>
      <c r="H333" s="7">
        <f t="shared" si="33"/>
        <v>19.973428412921052</v>
      </c>
      <c r="I333" s="7"/>
      <c r="J333" s="7">
        <f t="shared" si="32"/>
        <v>22.11041121495327</v>
      </c>
      <c r="K333" s="13">
        <f>IF(ISERROR(VLOOKUP(D333,GDP_defl!$C$6:$E$243,3,FALSE)/100),"",VLOOKUP(D333,GDP_defl!$C$6:$E$243,3,FALSE)/100)</f>
        <v>0.8756633882987012</v>
      </c>
      <c r="L333" s="16">
        <v>160.5</v>
      </c>
      <c r="M333" s="1">
        <f t="shared" si="36"/>
        <v>0.7910300640709709</v>
      </c>
      <c r="N333" s="37">
        <f t="shared" si="31"/>
        <v>0.022292993630573247</v>
      </c>
    </row>
    <row r="334" spans="1:14" ht="12.75">
      <c r="A334" s="5">
        <v>35643</v>
      </c>
      <c r="B334" s="1" t="s">
        <v>17</v>
      </c>
      <c r="C334" s="1" t="str">
        <f t="shared" si="34"/>
        <v>1997</v>
      </c>
      <c r="D334" s="1" t="str">
        <f t="shared" si="35"/>
        <v>1997 III</v>
      </c>
      <c r="F334" s="8">
        <v>17.96</v>
      </c>
      <c r="G334" s="7"/>
      <c r="H334" s="7">
        <f t="shared" si="33"/>
        <v>20.510164339397495</v>
      </c>
      <c r="I334" s="7"/>
      <c r="J334" s="7">
        <f t="shared" si="32"/>
        <v>22.66221393034826</v>
      </c>
      <c r="K334" s="13">
        <f>IF(ISERROR(VLOOKUP(D334,GDP_defl!$C$6:$E$243,3,FALSE)/100),"",VLOOKUP(D334,GDP_defl!$C$6:$E$243,3,FALSE)/100)</f>
        <v>0.8756633882987012</v>
      </c>
      <c r="L334" s="15">
        <v>160.8</v>
      </c>
      <c r="M334" s="1">
        <f t="shared" si="36"/>
        <v>0.7925086249383934</v>
      </c>
      <c r="N334" s="37">
        <f t="shared" si="31"/>
        <v>0.02225047679593134</v>
      </c>
    </row>
    <row r="335" spans="1:14" ht="12.75">
      <c r="A335" s="5">
        <v>35674</v>
      </c>
      <c r="B335" s="1" t="s">
        <v>17</v>
      </c>
      <c r="C335" s="1" t="str">
        <f t="shared" si="34"/>
        <v>1997</v>
      </c>
      <c r="D335" s="1" t="str">
        <f t="shared" si="35"/>
        <v>1997 III</v>
      </c>
      <c r="F335" s="8">
        <v>17.85</v>
      </c>
      <c r="G335" s="7"/>
      <c r="H335" s="7">
        <f t="shared" si="33"/>
        <v>20.38454529277535</v>
      </c>
      <c r="I335" s="7"/>
      <c r="J335" s="7">
        <f t="shared" si="32"/>
        <v>22.467524813895785</v>
      </c>
      <c r="K335" s="13">
        <f>IF(ISERROR(VLOOKUP(D335,GDP_defl!$C$6:$E$243,3,FALSE)/100),"",VLOOKUP(D335,GDP_defl!$C$6:$E$243,3,FALSE)/100)</f>
        <v>0.8756633882987012</v>
      </c>
      <c r="L335" s="16">
        <v>161.2</v>
      </c>
      <c r="M335" s="1">
        <f t="shared" si="36"/>
        <v>0.7944800394282897</v>
      </c>
      <c r="N335" s="37">
        <f t="shared" si="31"/>
        <v>0.02154626108998718</v>
      </c>
    </row>
    <row r="336" spans="1:14" ht="12.75">
      <c r="A336" s="5">
        <v>35704</v>
      </c>
      <c r="B336" s="1" t="s">
        <v>18</v>
      </c>
      <c r="C336" s="1" t="str">
        <f t="shared" si="34"/>
        <v>1997</v>
      </c>
      <c r="D336" s="1" t="str">
        <f t="shared" si="35"/>
        <v>1997 IV</v>
      </c>
      <c r="F336" s="8">
        <v>18.73</v>
      </c>
      <c r="G336" s="7"/>
      <c r="H336" s="7">
        <f t="shared" si="33"/>
        <v>21.319870104125368</v>
      </c>
      <c r="I336" s="7"/>
      <c r="J336" s="7">
        <f t="shared" si="32"/>
        <v>23.516813118811882</v>
      </c>
      <c r="K336" s="13">
        <f>IF(ISERROR(VLOOKUP(D336,GDP_defl!$C$6:$E$243,3,FALSE)/100),"",VLOOKUP(D336,GDP_defl!$C$6:$E$243,3,FALSE)/100)</f>
        <v>0.8785231761977653</v>
      </c>
      <c r="L336" s="15">
        <v>161.6</v>
      </c>
      <c r="M336" s="1">
        <f t="shared" si="36"/>
        <v>0.7964514539181863</v>
      </c>
      <c r="N336" s="37">
        <f aca="true" t="shared" si="37" ref="N336:N399">(L336-L324)/L324</f>
        <v>0.020846493998736466</v>
      </c>
    </row>
    <row r="337" spans="1:14" ht="12.75">
      <c r="A337" s="5">
        <v>35735</v>
      </c>
      <c r="B337" s="1" t="s">
        <v>18</v>
      </c>
      <c r="C337" s="1" t="str">
        <f t="shared" si="34"/>
        <v>1997</v>
      </c>
      <c r="D337" s="1" t="str">
        <f t="shared" si="35"/>
        <v>1997 IV</v>
      </c>
      <c r="F337" s="8">
        <v>17.88</v>
      </c>
      <c r="G337" s="7"/>
      <c r="H337" s="7">
        <f t="shared" si="33"/>
        <v>20.35233729107109</v>
      </c>
      <c r="I337" s="7"/>
      <c r="J337" s="7">
        <f t="shared" si="32"/>
        <v>22.46347987616099</v>
      </c>
      <c r="K337" s="13">
        <f>IF(ISERROR(VLOOKUP(D337,GDP_defl!$C$6:$E$243,3,FALSE)/100),"",VLOOKUP(D337,GDP_defl!$C$6:$E$243,3,FALSE)/100)</f>
        <v>0.8785231761977653</v>
      </c>
      <c r="L337" s="16">
        <v>161.5</v>
      </c>
      <c r="M337" s="1">
        <f t="shared" si="36"/>
        <v>0.7959586002957122</v>
      </c>
      <c r="N337" s="37">
        <f t="shared" si="37"/>
        <v>0.018284993694829797</v>
      </c>
    </row>
    <row r="338" spans="1:14" ht="12.75">
      <c r="A338" s="5">
        <v>35765</v>
      </c>
      <c r="B338" s="1" t="s">
        <v>18</v>
      </c>
      <c r="C338" s="1" t="str">
        <f t="shared" si="34"/>
        <v>1997</v>
      </c>
      <c r="D338" s="1" t="str">
        <f t="shared" si="35"/>
        <v>1997 IV</v>
      </c>
      <c r="F338" s="8">
        <v>15.95</v>
      </c>
      <c r="G338" s="7"/>
      <c r="H338" s="7">
        <f t="shared" si="33"/>
        <v>18.155468668489036</v>
      </c>
      <c r="I338" s="7"/>
      <c r="J338" s="7">
        <f t="shared" si="32"/>
        <v>20.063577185368878</v>
      </c>
      <c r="K338" s="13">
        <f>IF(ISERROR(VLOOKUP(D338,GDP_defl!$C$6:$E$243,3,FALSE)/100),"",VLOOKUP(D338,GDP_defl!$C$6:$E$243,3,FALSE)/100)</f>
        <v>0.8785231761977653</v>
      </c>
      <c r="L338" s="15">
        <v>161.3</v>
      </c>
      <c r="M338" s="1">
        <f t="shared" si="36"/>
        <v>0.7949728930507639</v>
      </c>
      <c r="N338" s="37">
        <f t="shared" si="37"/>
        <v>0.017023959646910575</v>
      </c>
    </row>
    <row r="339" spans="1:14" ht="12.75">
      <c r="A339" s="5">
        <v>35796</v>
      </c>
      <c r="B339" s="1" t="s">
        <v>15</v>
      </c>
      <c r="C339" s="1" t="str">
        <f t="shared" si="34"/>
        <v>1998</v>
      </c>
      <c r="D339" s="1" t="str">
        <f t="shared" si="35"/>
        <v>1998 I</v>
      </c>
      <c r="F339" s="8">
        <v>14.33</v>
      </c>
      <c r="G339" s="7"/>
      <c r="H339" s="7">
        <f t="shared" si="33"/>
        <v>16.2702148008617</v>
      </c>
      <c r="I339" s="7"/>
      <c r="J339" s="7">
        <f t="shared" si="32"/>
        <v>17.992308168316832</v>
      </c>
      <c r="K339" s="13">
        <f>IF(ISERROR(VLOOKUP(D339,GDP_defl!$C$6:$E$243,3,FALSE)/100),"",VLOOKUP(D339,GDP_defl!$C$6:$E$243,3,FALSE)/100)</f>
        <v>0.8807505110037672</v>
      </c>
      <c r="L339" s="15">
        <v>161.6</v>
      </c>
      <c r="M339" s="1">
        <f t="shared" si="36"/>
        <v>0.7964514539181863</v>
      </c>
      <c r="N339" s="37">
        <f t="shared" si="37"/>
        <v>0.01571338780641106</v>
      </c>
    </row>
    <row r="340" spans="1:14" ht="12.75">
      <c r="A340" s="5">
        <v>35827</v>
      </c>
      <c r="B340" s="1" t="s">
        <v>15</v>
      </c>
      <c r="C340" s="1" t="str">
        <f t="shared" si="34"/>
        <v>1998</v>
      </c>
      <c r="D340" s="1" t="str">
        <f t="shared" si="35"/>
        <v>1998 I</v>
      </c>
      <c r="F340" s="8">
        <v>13.32</v>
      </c>
      <c r="G340" s="7"/>
      <c r="H340" s="7">
        <f t="shared" si="33"/>
        <v>15.12346553715826</v>
      </c>
      <c r="I340" s="7"/>
      <c r="J340" s="7">
        <f t="shared" si="32"/>
        <v>16.693193329215568</v>
      </c>
      <c r="K340" s="13">
        <f>IF(ISERROR(VLOOKUP(D340,GDP_defl!$C$6:$E$243,3,FALSE)/100),"",VLOOKUP(D340,GDP_defl!$C$6:$E$243,3,FALSE)/100)</f>
        <v>0.8807505110037672</v>
      </c>
      <c r="L340" s="16">
        <v>161.9</v>
      </c>
      <c r="M340" s="1">
        <f t="shared" si="36"/>
        <v>0.7979300147856087</v>
      </c>
      <c r="N340" s="37">
        <f t="shared" si="37"/>
        <v>0.014411027568922378</v>
      </c>
    </row>
    <row r="341" spans="1:14" ht="12.75">
      <c r="A341" s="5">
        <v>35855</v>
      </c>
      <c r="B341" s="1" t="s">
        <v>15</v>
      </c>
      <c r="C341" s="1" t="str">
        <f t="shared" si="34"/>
        <v>1998</v>
      </c>
      <c r="D341" s="1" t="str">
        <f t="shared" si="35"/>
        <v>1998 I</v>
      </c>
      <c r="F341" s="8">
        <v>12.34</v>
      </c>
      <c r="G341" s="7"/>
      <c r="H341" s="7">
        <f t="shared" si="33"/>
        <v>14.010778132772742</v>
      </c>
      <c r="I341" s="7"/>
      <c r="J341" s="7">
        <f t="shared" si="32"/>
        <v>15.43641183723798</v>
      </c>
      <c r="K341" s="13">
        <f>IF(ISERROR(VLOOKUP(D341,GDP_defl!$C$6:$E$243,3,FALSE)/100),"",VLOOKUP(D341,GDP_defl!$C$6:$E$243,3,FALSE)/100)</f>
        <v>0.8807505110037672</v>
      </c>
      <c r="L341" s="15">
        <v>162.2</v>
      </c>
      <c r="M341" s="1">
        <f t="shared" si="36"/>
        <v>0.7994085756530309</v>
      </c>
      <c r="N341" s="37">
        <f t="shared" si="37"/>
        <v>0.013749999999999929</v>
      </c>
    </row>
    <row r="342" spans="1:14" ht="12.75">
      <c r="A342" s="5">
        <v>35886</v>
      </c>
      <c r="B342" s="1" t="s">
        <v>16</v>
      </c>
      <c r="C342" s="1" t="str">
        <f t="shared" si="34"/>
        <v>1998</v>
      </c>
      <c r="D342" s="1" t="str">
        <f t="shared" si="35"/>
        <v>1998 II</v>
      </c>
      <c r="F342" s="8">
        <v>12.81</v>
      </c>
      <c r="G342" s="7"/>
      <c r="H342" s="7">
        <f t="shared" si="33"/>
        <v>14.520235950503382</v>
      </c>
      <c r="I342" s="7"/>
      <c r="J342" s="7">
        <f t="shared" si="32"/>
        <v>15.994763076923078</v>
      </c>
      <c r="K342" s="13">
        <f>IF(ISERROR(VLOOKUP(D342,GDP_defl!$C$6:$E$243,3,FALSE)/100),"",VLOOKUP(D342,GDP_defl!$C$6:$E$243,3,FALSE)/100)</f>
        <v>0.8822170689007232</v>
      </c>
      <c r="L342" s="16">
        <v>162.5</v>
      </c>
      <c r="M342" s="1">
        <f t="shared" si="36"/>
        <v>0.8008871365204534</v>
      </c>
      <c r="N342" s="37">
        <f t="shared" si="37"/>
        <v>0.014357053682896451</v>
      </c>
    </row>
    <row r="343" spans="1:14" ht="12.75">
      <c r="A343" s="5">
        <v>35916</v>
      </c>
      <c r="B343" s="1" t="s">
        <v>16</v>
      </c>
      <c r="C343" s="1" t="str">
        <f t="shared" si="34"/>
        <v>1998</v>
      </c>
      <c r="D343" s="1" t="str">
        <f t="shared" si="35"/>
        <v>1998 II</v>
      </c>
      <c r="F343" s="8">
        <v>12.61</v>
      </c>
      <c r="G343" s="7"/>
      <c r="H343" s="7">
        <f t="shared" si="33"/>
        <v>14.29353437438311</v>
      </c>
      <c r="I343" s="7"/>
      <c r="J343" s="7">
        <f t="shared" si="32"/>
        <v>15.716025798525797</v>
      </c>
      <c r="K343" s="13">
        <f>IF(ISERROR(VLOOKUP(D343,GDP_defl!$C$6:$E$243,3,FALSE)/100),"",VLOOKUP(D343,GDP_defl!$C$6:$E$243,3,FALSE)/100)</f>
        <v>0.8822170689007232</v>
      </c>
      <c r="L343" s="15">
        <v>162.8</v>
      </c>
      <c r="M343" s="1">
        <f t="shared" si="36"/>
        <v>0.8023656973878759</v>
      </c>
      <c r="N343" s="37">
        <f t="shared" si="37"/>
        <v>0.01686445971267968</v>
      </c>
    </row>
    <row r="344" spans="1:14" ht="12.75">
      <c r="A344" s="5">
        <v>35947</v>
      </c>
      <c r="B344" s="1" t="s">
        <v>16</v>
      </c>
      <c r="C344" s="1" t="str">
        <f t="shared" si="34"/>
        <v>1998</v>
      </c>
      <c r="D344" s="1" t="str">
        <f t="shared" si="35"/>
        <v>1998 II</v>
      </c>
      <c r="F344" s="8">
        <v>11.61</v>
      </c>
      <c r="G344" s="7"/>
      <c r="H344" s="7">
        <f t="shared" si="33"/>
        <v>13.160026493781753</v>
      </c>
      <c r="I344" s="7"/>
      <c r="J344" s="7">
        <f t="shared" si="32"/>
        <v>14.451957055214724</v>
      </c>
      <c r="K344" s="13">
        <f>IF(ISERROR(VLOOKUP(D344,GDP_defl!$C$6:$E$243,3,FALSE)/100),"",VLOOKUP(D344,GDP_defl!$C$6:$E$243,3,FALSE)/100)</f>
        <v>0.8822170689007232</v>
      </c>
      <c r="L344" s="16">
        <v>163</v>
      </c>
      <c r="M344" s="1">
        <f t="shared" si="36"/>
        <v>0.8033514046328241</v>
      </c>
      <c r="N344" s="37">
        <f t="shared" si="37"/>
        <v>0.01684341859014341</v>
      </c>
    </row>
    <row r="345" spans="1:14" ht="12.75">
      <c r="A345" s="5">
        <v>35977</v>
      </c>
      <c r="B345" s="1" t="s">
        <v>17</v>
      </c>
      <c r="C345" s="1" t="str">
        <f t="shared" si="34"/>
        <v>1998</v>
      </c>
      <c r="D345" s="1" t="str">
        <f t="shared" si="35"/>
        <v>1998 III</v>
      </c>
      <c r="F345" s="8">
        <v>11.55</v>
      </c>
      <c r="G345" s="7"/>
      <c r="H345" s="7">
        <f t="shared" si="33"/>
        <v>13.044445652173914</v>
      </c>
      <c r="I345" s="7"/>
      <c r="J345" s="7">
        <f t="shared" si="32"/>
        <v>14.35965073529412</v>
      </c>
      <c r="K345" s="13">
        <f>IF(ISERROR(VLOOKUP(D345,GDP_defl!$C$6:$E$243,3,FALSE)/100),"",VLOOKUP(D345,GDP_defl!$C$6:$E$243,3,FALSE)/100)</f>
        <v>0.8854343302871703</v>
      </c>
      <c r="L345" s="15">
        <v>163.2</v>
      </c>
      <c r="M345" s="1">
        <f t="shared" si="36"/>
        <v>0.8043371118777722</v>
      </c>
      <c r="N345" s="37">
        <f t="shared" si="37"/>
        <v>0.016822429906541984</v>
      </c>
    </row>
    <row r="346" spans="1:14" ht="12.75">
      <c r="A346" s="5">
        <v>36008</v>
      </c>
      <c r="B346" s="1" t="s">
        <v>17</v>
      </c>
      <c r="C346" s="1" t="str">
        <f t="shared" si="34"/>
        <v>1998</v>
      </c>
      <c r="D346" s="1" t="str">
        <f t="shared" si="35"/>
        <v>1998 III</v>
      </c>
      <c r="F346" s="8">
        <v>11.34</v>
      </c>
      <c r="G346" s="7"/>
      <c r="H346" s="7">
        <f t="shared" si="33"/>
        <v>12.80727391304348</v>
      </c>
      <c r="I346" s="7"/>
      <c r="J346" s="7">
        <f t="shared" si="32"/>
        <v>14.081309669522645</v>
      </c>
      <c r="K346" s="13">
        <f>IF(ISERROR(VLOOKUP(D346,GDP_defl!$C$6:$E$243,3,FALSE)/100),"",VLOOKUP(D346,GDP_defl!$C$6:$E$243,3,FALSE)/100)</f>
        <v>0.8854343302871703</v>
      </c>
      <c r="L346" s="16">
        <v>163.4</v>
      </c>
      <c r="M346" s="1">
        <f t="shared" si="36"/>
        <v>0.8053228191227205</v>
      </c>
      <c r="N346" s="37">
        <f t="shared" si="37"/>
        <v>0.016169154228855686</v>
      </c>
    </row>
    <row r="347" spans="1:14" ht="12.75">
      <c r="A347" s="5">
        <v>36039</v>
      </c>
      <c r="B347" s="1" t="s">
        <v>17</v>
      </c>
      <c r="C347" s="1" t="str">
        <f t="shared" si="34"/>
        <v>1998</v>
      </c>
      <c r="D347" s="1" t="str">
        <f t="shared" si="35"/>
        <v>1998 III</v>
      </c>
      <c r="F347" s="8">
        <v>12.77</v>
      </c>
      <c r="G347" s="7"/>
      <c r="H347" s="7">
        <f t="shared" si="33"/>
        <v>14.422300517598345</v>
      </c>
      <c r="I347" s="7"/>
      <c r="J347" s="7">
        <f t="shared" si="32"/>
        <v>15.83761002444988</v>
      </c>
      <c r="K347" s="13">
        <f>IF(ISERROR(VLOOKUP(D347,GDP_defl!$C$6:$E$243,3,FALSE)/100),"",VLOOKUP(D347,GDP_defl!$C$6:$E$243,3,FALSE)/100)</f>
        <v>0.8854343302871703</v>
      </c>
      <c r="L347" s="15">
        <v>163.6</v>
      </c>
      <c r="M347" s="1">
        <f t="shared" si="36"/>
        <v>0.8063085263676687</v>
      </c>
      <c r="N347" s="37">
        <f t="shared" si="37"/>
        <v>0.014888337468982667</v>
      </c>
    </row>
    <row r="348" spans="1:14" ht="12.75">
      <c r="A348" s="5">
        <v>36069</v>
      </c>
      <c r="B348" s="1" t="s">
        <v>18</v>
      </c>
      <c r="C348" s="1" t="str">
        <f t="shared" si="34"/>
        <v>1998</v>
      </c>
      <c r="D348" s="1" t="str">
        <f t="shared" si="35"/>
        <v>1998 IV</v>
      </c>
      <c r="F348" s="8">
        <v>12.11</v>
      </c>
      <c r="G348" s="7"/>
      <c r="H348" s="7">
        <f t="shared" si="33"/>
        <v>13.629777890110796</v>
      </c>
      <c r="I348" s="7"/>
      <c r="J348" s="7">
        <f t="shared" si="32"/>
        <v>14.982432926829269</v>
      </c>
      <c r="K348" s="13">
        <f>IF(ISERROR(VLOOKUP(D348,GDP_defl!$C$6:$E$243,3,FALSE)/100),"",VLOOKUP(D348,GDP_defl!$C$6:$E$243,3,FALSE)/100)</f>
        <v>0.8884957698970659</v>
      </c>
      <c r="L348" s="16">
        <v>164</v>
      </c>
      <c r="M348" s="1">
        <f t="shared" si="36"/>
        <v>0.8082799408575653</v>
      </c>
      <c r="N348" s="37">
        <f t="shared" si="37"/>
        <v>0.014851485148514887</v>
      </c>
    </row>
    <row r="349" spans="1:14" ht="12.75">
      <c r="A349" s="5">
        <v>36100</v>
      </c>
      <c r="B349" s="1" t="s">
        <v>18</v>
      </c>
      <c r="C349" s="1" t="str">
        <f t="shared" si="34"/>
        <v>1998</v>
      </c>
      <c r="D349" s="1" t="str">
        <f t="shared" si="35"/>
        <v>1998 IV</v>
      </c>
      <c r="F349" s="8">
        <v>10.99</v>
      </c>
      <c r="G349" s="7"/>
      <c r="H349" s="7">
        <f t="shared" si="33"/>
        <v>12.369220397383788</v>
      </c>
      <c r="I349" s="7"/>
      <c r="J349" s="7">
        <f t="shared" si="32"/>
        <v>13.596774390243903</v>
      </c>
      <c r="K349" s="13">
        <f>IF(ISERROR(VLOOKUP(D349,GDP_defl!$C$6:$E$243,3,FALSE)/100),"",VLOOKUP(D349,GDP_defl!$C$6:$E$243,3,FALSE)/100)</f>
        <v>0.8884957698970659</v>
      </c>
      <c r="L349" s="15">
        <v>164</v>
      </c>
      <c r="M349" s="1">
        <f t="shared" si="36"/>
        <v>0.8082799408575653</v>
      </c>
      <c r="N349" s="37">
        <f t="shared" si="37"/>
        <v>0.015479876160990712</v>
      </c>
    </row>
    <row r="350" spans="1:14" ht="12.75">
      <c r="A350" s="5">
        <v>36130</v>
      </c>
      <c r="B350" s="1" t="s">
        <v>18</v>
      </c>
      <c r="C350" s="1" t="str">
        <f t="shared" si="34"/>
        <v>1998</v>
      </c>
      <c r="D350" s="1" t="str">
        <f t="shared" si="35"/>
        <v>1998 IV</v>
      </c>
      <c r="F350" s="8">
        <v>9.39</v>
      </c>
      <c r="G350" s="7"/>
      <c r="H350" s="7">
        <f t="shared" si="33"/>
        <v>10.568423979202345</v>
      </c>
      <c r="I350" s="7"/>
      <c r="J350" s="7">
        <f t="shared" si="32"/>
        <v>11.624350213544846</v>
      </c>
      <c r="K350" s="13">
        <f>IF(ISERROR(VLOOKUP(D350,GDP_defl!$C$6:$E$243,3,FALSE)/100),"",VLOOKUP(D350,GDP_defl!$C$6:$E$243,3,FALSE)/100)</f>
        <v>0.8884957698970659</v>
      </c>
      <c r="L350" s="16">
        <v>163.9</v>
      </c>
      <c r="M350" s="1">
        <f t="shared" si="36"/>
        <v>0.8077870872350912</v>
      </c>
      <c r="N350" s="37">
        <f t="shared" si="37"/>
        <v>0.016119032858028483</v>
      </c>
    </row>
    <row r="351" spans="1:14" ht="12.75">
      <c r="A351" s="5">
        <v>36161</v>
      </c>
      <c r="B351" s="1" t="s">
        <v>15</v>
      </c>
      <c r="C351" s="1" t="str">
        <f t="shared" si="34"/>
        <v>1999</v>
      </c>
      <c r="D351" s="1" t="str">
        <f t="shared" si="35"/>
        <v>1999 I</v>
      </c>
      <c r="F351" s="8">
        <v>10.16</v>
      </c>
      <c r="G351" s="7"/>
      <c r="H351" s="7">
        <f t="shared" si="33"/>
        <v>11.388766233766233</v>
      </c>
      <c r="I351" s="7"/>
      <c r="J351" s="7">
        <f t="shared" si="32"/>
        <v>12.546950699939135</v>
      </c>
      <c r="K351" s="13">
        <f>IF(ISERROR(VLOOKUP(D351,GDP_defl!$C$6:$E$243,3,FALSE)/100),"",VLOOKUP(D351,GDP_defl!$C$6:$E$243,3,FALSE)/100)</f>
        <v>0.8921071687183201</v>
      </c>
      <c r="L351" s="16">
        <v>164.3</v>
      </c>
      <c r="M351" s="1">
        <f t="shared" si="36"/>
        <v>0.8097585017249878</v>
      </c>
      <c r="N351" s="37">
        <f t="shared" si="37"/>
        <v>0.016707920792079313</v>
      </c>
    </row>
    <row r="352" spans="1:14" ht="12.75">
      <c r="A352" s="5">
        <v>36192</v>
      </c>
      <c r="B352" s="1" t="s">
        <v>15</v>
      </c>
      <c r="C352" s="1" t="str">
        <f t="shared" si="34"/>
        <v>1999</v>
      </c>
      <c r="D352" s="1" t="str">
        <f t="shared" si="35"/>
        <v>1999 I</v>
      </c>
      <c r="F352" s="8">
        <v>10.33</v>
      </c>
      <c r="G352" s="7"/>
      <c r="H352" s="7">
        <f t="shared" si="33"/>
        <v>11.579326298701298</v>
      </c>
      <c r="I352" s="7"/>
      <c r="J352" s="7">
        <f t="shared" si="32"/>
        <v>12.741379939209727</v>
      </c>
      <c r="K352" s="13">
        <f>IF(ISERROR(VLOOKUP(D352,GDP_defl!$C$6:$E$243,3,FALSE)/100),"",VLOOKUP(D352,GDP_defl!$C$6:$E$243,3,FALSE)/100)</f>
        <v>0.8921071687183201</v>
      </c>
      <c r="L352" s="15">
        <v>164.5</v>
      </c>
      <c r="M352" s="1">
        <f t="shared" si="36"/>
        <v>0.8107442089699359</v>
      </c>
      <c r="N352" s="37">
        <f t="shared" si="37"/>
        <v>0.016059295861642953</v>
      </c>
    </row>
    <row r="353" spans="1:14" ht="12.75">
      <c r="A353" s="5">
        <v>36220</v>
      </c>
      <c r="B353" s="1" t="s">
        <v>15</v>
      </c>
      <c r="C353" s="1" t="str">
        <f t="shared" si="34"/>
        <v>1999</v>
      </c>
      <c r="D353" s="1" t="str">
        <f t="shared" si="35"/>
        <v>1999 I</v>
      </c>
      <c r="F353" s="8">
        <v>12.1</v>
      </c>
      <c r="G353" s="7"/>
      <c r="H353" s="7">
        <f t="shared" si="33"/>
        <v>13.563392857142857</v>
      </c>
      <c r="I353" s="7"/>
      <c r="J353" s="7">
        <f t="shared" si="32"/>
        <v>14.879333333333335</v>
      </c>
      <c r="K353" s="13">
        <f>IF(ISERROR(VLOOKUP(D353,GDP_defl!$C$6:$E$243,3,FALSE)/100),"",VLOOKUP(D353,GDP_defl!$C$6:$E$243,3,FALSE)/100)</f>
        <v>0.8921071687183201</v>
      </c>
      <c r="L353" s="16">
        <v>165</v>
      </c>
      <c r="M353" s="1">
        <f t="shared" si="36"/>
        <v>0.8132084770823065</v>
      </c>
      <c r="N353" s="37">
        <f t="shared" si="37"/>
        <v>0.017262638717632624</v>
      </c>
    </row>
    <row r="354" spans="1:14" ht="12.75">
      <c r="A354" s="5">
        <v>36251</v>
      </c>
      <c r="B354" s="1" t="s">
        <v>16</v>
      </c>
      <c r="C354" s="1" t="str">
        <f t="shared" si="34"/>
        <v>1999</v>
      </c>
      <c r="D354" s="1" t="str">
        <f t="shared" si="35"/>
        <v>1999 II</v>
      </c>
      <c r="F354" s="8">
        <v>14.82</v>
      </c>
      <c r="G354" s="7"/>
      <c r="H354" s="7">
        <f t="shared" si="33"/>
        <v>16.55350635788439</v>
      </c>
      <c r="I354" s="7"/>
      <c r="J354" s="7">
        <f t="shared" si="32"/>
        <v>18.092527075812278</v>
      </c>
      <c r="K354" s="13">
        <f>IF(ISERROR(VLOOKUP(D354,GDP_defl!$C$6:$E$243,3,FALSE)/100),"",VLOOKUP(D354,GDP_defl!$C$6:$E$243,3,FALSE)/100)</f>
        <v>0.8952786001704873</v>
      </c>
      <c r="L354" s="15">
        <v>166.2</v>
      </c>
      <c r="M354" s="1">
        <f t="shared" si="36"/>
        <v>0.819122720551996</v>
      </c>
      <c r="N354" s="37">
        <f t="shared" si="37"/>
        <v>0.022769230769230698</v>
      </c>
    </row>
    <row r="355" spans="1:14" ht="12.75">
      <c r="A355" s="5">
        <v>36281</v>
      </c>
      <c r="B355" s="1" t="s">
        <v>16</v>
      </c>
      <c r="C355" s="1" t="str">
        <f t="shared" si="34"/>
        <v>1999</v>
      </c>
      <c r="D355" s="1" t="str">
        <f t="shared" si="35"/>
        <v>1999 II</v>
      </c>
      <c r="F355" s="8">
        <v>15.57</v>
      </c>
      <c r="G355" s="7"/>
      <c r="H355" s="7">
        <f t="shared" si="33"/>
        <v>17.391234412433196</v>
      </c>
      <c r="I355" s="7"/>
      <c r="J355" s="7">
        <f t="shared" si="32"/>
        <v>19.008140794223827</v>
      </c>
      <c r="K355" s="13">
        <f>IF(ISERROR(VLOOKUP(D355,GDP_defl!$C$6:$E$243,3,FALSE)/100),"",VLOOKUP(D355,GDP_defl!$C$6:$E$243,3,FALSE)/100)</f>
        <v>0.8952786001704873</v>
      </c>
      <c r="L355" s="16">
        <v>166.2</v>
      </c>
      <c r="M355" s="1">
        <f t="shared" si="36"/>
        <v>0.819122720551996</v>
      </c>
      <c r="N355" s="37">
        <f t="shared" si="37"/>
        <v>0.020884520884520745</v>
      </c>
    </row>
    <row r="356" spans="1:14" ht="12.75">
      <c r="A356" s="5">
        <v>36312</v>
      </c>
      <c r="B356" s="1" t="s">
        <v>16</v>
      </c>
      <c r="C356" s="1" t="str">
        <f t="shared" si="34"/>
        <v>1999</v>
      </c>
      <c r="D356" s="1" t="str">
        <f t="shared" si="35"/>
        <v>1999 II</v>
      </c>
      <c r="F356" s="8">
        <v>15.91</v>
      </c>
      <c r="G356" s="7"/>
      <c r="H356" s="7">
        <f t="shared" si="33"/>
        <v>17.771004463828657</v>
      </c>
      <c r="I356" s="7"/>
      <c r="J356" s="7">
        <f t="shared" si="32"/>
        <v>19.423219013237066</v>
      </c>
      <c r="K356" s="13">
        <f>IF(ISERROR(VLOOKUP(D356,GDP_defl!$C$6:$E$243,3,FALSE)/100),"",VLOOKUP(D356,GDP_defl!$C$6:$E$243,3,FALSE)/100)</f>
        <v>0.8952786001704873</v>
      </c>
      <c r="L356" s="15">
        <v>166.2</v>
      </c>
      <c r="M356" s="1">
        <f t="shared" si="36"/>
        <v>0.819122720551996</v>
      </c>
      <c r="N356" s="37">
        <f t="shared" si="37"/>
        <v>0.01963190184049073</v>
      </c>
    </row>
    <row r="357" spans="1:14" ht="12.75">
      <c r="A357" s="5">
        <v>36342</v>
      </c>
      <c r="B357" s="1" t="s">
        <v>17</v>
      </c>
      <c r="C357" s="1" t="str">
        <f t="shared" si="34"/>
        <v>1999</v>
      </c>
      <c r="D357" s="1" t="str">
        <f t="shared" si="35"/>
        <v>1999 III</v>
      </c>
      <c r="F357" s="8">
        <v>18.05</v>
      </c>
      <c r="G357" s="7"/>
      <c r="H357" s="7">
        <f t="shared" si="33"/>
        <v>20.09158938100048</v>
      </c>
      <c r="I357" s="7"/>
      <c r="J357" s="7">
        <f t="shared" si="32"/>
        <v>21.969676064787045</v>
      </c>
      <c r="K357" s="13">
        <f>IF(ISERROR(VLOOKUP(D357,GDP_defl!$C$6:$E$243,3,FALSE)/100),"",VLOOKUP(D357,GDP_defl!$C$6:$E$243,3,FALSE)/100)</f>
        <v>0.8983858697146628</v>
      </c>
      <c r="L357" s="16">
        <v>166.7</v>
      </c>
      <c r="M357" s="1">
        <f t="shared" si="36"/>
        <v>0.8215869886643666</v>
      </c>
      <c r="N357" s="37">
        <f t="shared" si="37"/>
        <v>0.02144607843137255</v>
      </c>
    </row>
    <row r="358" spans="1:14" ht="12.75">
      <c r="A358" s="5">
        <v>36373</v>
      </c>
      <c r="B358" s="1" t="s">
        <v>17</v>
      </c>
      <c r="C358" s="1" t="str">
        <f t="shared" si="34"/>
        <v>1999</v>
      </c>
      <c r="D358" s="1" t="str">
        <f t="shared" si="35"/>
        <v>1999 III</v>
      </c>
      <c r="F358" s="8">
        <v>19.56</v>
      </c>
      <c r="G358" s="7"/>
      <c r="H358" s="7">
        <f t="shared" si="33"/>
        <v>21.77238162284595</v>
      </c>
      <c r="I358" s="7"/>
      <c r="J358" s="7">
        <f t="shared" si="32"/>
        <v>23.750592459605027</v>
      </c>
      <c r="K358" s="13">
        <f>IF(ISERROR(VLOOKUP(D358,GDP_defl!$C$6:$E$243,3,FALSE)/100),"",VLOOKUP(D358,GDP_defl!$C$6:$E$243,3,FALSE)/100)</f>
        <v>0.8983858697146628</v>
      </c>
      <c r="L358" s="15">
        <v>167.1</v>
      </c>
      <c r="M358" s="1">
        <f t="shared" si="36"/>
        <v>0.8235584031542631</v>
      </c>
      <c r="N358" s="37">
        <f t="shared" si="37"/>
        <v>0.022643818849449136</v>
      </c>
    </row>
    <row r="359" spans="1:14" ht="12.75">
      <c r="A359" s="5">
        <v>36404</v>
      </c>
      <c r="B359" s="1" t="s">
        <v>17</v>
      </c>
      <c r="C359" s="1" t="str">
        <f t="shared" si="34"/>
        <v>1999</v>
      </c>
      <c r="D359" s="1" t="str">
        <f t="shared" si="35"/>
        <v>1999 III</v>
      </c>
      <c r="F359" s="8">
        <v>21.64</v>
      </c>
      <c r="G359" s="7"/>
      <c r="H359" s="7">
        <f t="shared" si="33"/>
        <v>24.08764510830196</v>
      </c>
      <c r="I359" s="7"/>
      <c r="J359" s="7">
        <f t="shared" si="32"/>
        <v>26.151018463371052</v>
      </c>
      <c r="K359" s="13">
        <f>IF(ISERROR(VLOOKUP(D359,GDP_defl!$C$6:$E$243,3,FALSE)/100),"",VLOOKUP(D359,GDP_defl!$C$6:$E$243,3,FALSE)/100)</f>
        <v>0.8983858697146628</v>
      </c>
      <c r="L359" s="16">
        <v>167.9</v>
      </c>
      <c r="M359" s="1">
        <f t="shared" si="36"/>
        <v>0.8275012321340562</v>
      </c>
      <c r="N359" s="37">
        <f t="shared" si="37"/>
        <v>0.02628361858190716</v>
      </c>
    </row>
    <row r="360" spans="1:14" ht="12.75">
      <c r="A360" s="5">
        <v>36434</v>
      </c>
      <c r="B360" s="1" t="s">
        <v>18</v>
      </c>
      <c r="C360" s="1" t="str">
        <f t="shared" si="34"/>
        <v>1999</v>
      </c>
      <c r="D360" s="1" t="str">
        <f t="shared" si="35"/>
        <v>1999 IV</v>
      </c>
      <c r="F360" s="8">
        <v>21.62</v>
      </c>
      <c r="G360" s="7"/>
      <c r="H360" s="7">
        <f t="shared" si="33"/>
        <v>23.96294274219766</v>
      </c>
      <c r="I360" s="7"/>
      <c r="J360" s="7">
        <f t="shared" si="32"/>
        <v>26.080249702734843</v>
      </c>
      <c r="K360" s="13">
        <f>IF(ISERROR(VLOOKUP(D360,GDP_defl!$C$6:$E$243,3,FALSE)/100),"",VLOOKUP(D360,GDP_defl!$C$6:$E$243,3,FALSE)/100)</f>
        <v>0.9022264182073162</v>
      </c>
      <c r="L360" s="15">
        <v>168.2</v>
      </c>
      <c r="M360" s="1">
        <f t="shared" si="36"/>
        <v>0.8289797930014785</v>
      </c>
      <c r="N360" s="37">
        <f t="shared" si="37"/>
        <v>0.025609756097560905</v>
      </c>
    </row>
    <row r="361" spans="1:14" ht="12.75">
      <c r="A361" s="5">
        <v>36465</v>
      </c>
      <c r="B361" s="1" t="s">
        <v>18</v>
      </c>
      <c r="C361" s="1" t="str">
        <f t="shared" si="34"/>
        <v>1999</v>
      </c>
      <c r="D361" s="1" t="str">
        <f t="shared" si="35"/>
        <v>1999 IV</v>
      </c>
      <c r="F361" s="8">
        <v>23.14</v>
      </c>
      <c r="G361" s="7"/>
      <c r="H361" s="7">
        <f t="shared" si="33"/>
        <v>25.647663971066322</v>
      </c>
      <c r="I361" s="7"/>
      <c r="J361" s="7">
        <f t="shared" si="32"/>
        <v>27.897243018419488</v>
      </c>
      <c r="K361" s="13">
        <f>IF(ISERROR(VLOOKUP(D361,GDP_defl!$C$6:$E$243,3,FALSE)/100),"",VLOOKUP(D361,GDP_defl!$C$6:$E$243,3,FALSE)/100)</f>
        <v>0.9022264182073162</v>
      </c>
      <c r="L361" s="16">
        <v>168.3</v>
      </c>
      <c r="M361" s="1">
        <f t="shared" si="36"/>
        <v>0.8294726466239527</v>
      </c>
      <c r="N361" s="37">
        <f t="shared" si="37"/>
        <v>0.02621951219512202</v>
      </c>
    </row>
    <row r="362" spans="1:14" ht="12.75">
      <c r="A362" s="5">
        <v>36495</v>
      </c>
      <c r="B362" s="1" t="s">
        <v>18</v>
      </c>
      <c r="C362" s="1" t="str">
        <f t="shared" si="34"/>
        <v>1999</v>
      </c>
      <c r="D362" s="1" t="str">
        <f t="shared" si="35"/>
        <v>1999 IV</v>
      </c>
      <c r="F362" s="8">
        <v>24.35</v>
      </c>
      <c r="G362" s="7"/>
      <c r="H362" s="7">
        <f t="shared" si="33"/>
        <v>26.98879073878414</v>
      </c>
      <c r="I362" s="7"/>
      <c r="J362" s="7">
        <f t="shared" si="32"/>
        <v>29.35600118835413</v>
      </c>
      <c r="K362" s="13">
        <f>IF(ISERROR(VLOOKUP(D362,GDP_defl!$C$6:$E$243,3,FALSE)/100),"",VLOOKUP(D362,GDP_defl!$C$6:$E$243,3,FALSE)/100)</f>
        <v>0.9022264182073162</v>
      </c>
      <c r="L362" s="15">
        <v>168.3</v>
      </c>
      <c r="M362" s="1">
        <f t="shared" si="36"/>
        <v>0.8294726466239527</v>
      </c>
      <c r="N362" s="37">
        <f t="shared" si="37"/>
        <v>0.02684563758389265</v>
      </c>
    </row>
    <row r="363" spans="1:14" ht="12.75">
      <c r="A363" s="5">
        <v>36526</v>
      </c>
      <c r="B363" s="1" t="s">
        <v>15</v>
      </c>
      <c r="C363" s="1" t="str">
        <f t="shared" si="34"/>
        <v>2000</v>
      </c>
      <c r="D363" s="1" t="str">
        <f t="shared" si="35"/>
        <v>2000 I</v>
      </c>
      <c r="F363" s="8">
        <v>25.29</v>
      </c>
      <c r="G363" s="7"/>
      <c r="H363" s="7">
        <f t="shared" si="33"/>
        <v>27.780880513910006</v>
      </c>
      <c r="I363" s="7"/>
      <c r="J363" s="7">
        <f t="shared" si="32"/>
        <v>30.398939573459714</v>
      </c>
      <c r="K363" s="13">
        <f>IF(ISERROR(VLOOKUP(D363,GDP_defl!$C$6:$E$243,3,FALSE)/100),"",VLOOKUP(D363,GDP_defl!$C$6:$E$243,3,FALSE)/100)</f>
        <v>0.910338316574854</v>
      </c>
      <c r="L363" s="15">
        <v>168.8</v>
      </c>
      <c r="M363" s="1">
        <f t="shared" si="36"/>
        <v>0.8319369147363234</v>
      </c>
      <c r="N363" s="37">
        <f t="shared" si="37"/>
        <v>0.027388922702373704</v>
      </c>
    </row>
    <row r="364" spans="1:14" ht="12.75">
      <c r="A364" s="5">
        <v>36557</v>
      </c>
      <c r="B364" s="1" t="s">
        <v>15</v>
      </c>
      <c r="C364" s="1" t="str">
        <f t="shared" si="34"/>
        <v>2000</v>
      </c>
      <c r="D364" s="1" t="str">
        <f t="shared" si="35"/>
        <v>2000 I</v>
      </c>
      <c r="F364" s="8">
        <v>27.39</v>
      </c>
      <c r="G364" s="7"/>
      <c r="H364" s="7">
        <f t="shared" si="33"/>
        <v>30.08771519478035</v>
      </c>
      <c r="I364" s="7"/>
      <c r="J364" s="7">
        <f t="shared" si="32"/>
        <v>32.72927561837456</v>
      </c>
      <c r="K364" s="13">
        <f>IF(ISERROR(VLOOKUP(D364,GDP_defl!$C$6:$E$243,3,FALSE)/100),"",VLOOKUP(D364,GDP_defl!$C$6:$E$243,3,FALSE)/100)</f>
        <v>0.910338316574854</v>
      </c>
      <c r="L364" s="16">
        <v>169.8</v>
      </c>
      <c r="M364" s="1">
        <f t="shared" si="36"/>
        <v>0.8368654509610646</v>
      </c>
      <c r="N364" s="37">
        <f t="shared" si="37"/>
        <v>0.0322188449848025</v>
      </c>
    </row>
    <row r="365" spans="1:14" ht="12.75">
      <c r="A365" s="5">
        <v>36586</v>
      </c>
      <c r="B365" s="1" t="s">
        <v>15</v>
      </c>
      <c r="C365" s="1" t="str">
        <f t="shared" si="34"/>
        <v>2000</v>
      </c>
      <c r="D365" s="1" t="str">
        <f t="shared" si="35"/>
        <v>2000 I</v>
      </c>
      <c r="F365" s="8">
        <v>27.7</v>
      </c>
      <c r="G365" s="7"/>
      <c r="H365" s="7">
        <f t="shared" si="33"/>
        <v>30.42824793338502</v>
      </c>
      <c r="I365" s="7"/>
      <c r="J365" s="7">
        <f t="shared" si="32"/>
        <v>32.82903037383178</v>
      </c>
      <c r="K365" s="13">
        <f>IF(ISERROR(VLOOKUP(D365,GDP_defl!$C$6:$E$243,3,FALSE)/100),"",VLOOKUP(D365,GDP_defl!$C$6:$E$243,3,FALSE)/100)</f>
        <v>0.910338316574854</v>
      </c>
      <c r="L365" s="15">
        <v>171.2</v>
      </c>
      <c r="M365" s="1">
        <f t="shared" si="36"/>
        <v>0.8437654016757022</v>
      </c>
      <c r="N365" s="37">
        <f t="shared" si="37"/>
        <v>0.037575757575757505</v>
      </c>
    </row>
    <row r="366" spans="1:14" ht="12.75">
      <c r="A366" s="5">
        <v>36617</v>
      </c>
      <c r="B366" s="1" t="s">
        <v>16</v>
      </c>
      <c r="C366" s="1" t="str">
        <f t="shared" si="34"/>
        <v>2000</v>
      </c>
      <c r="D366" s="1" t="str">
        <f t="shared" si="35"/>
        <v>2000 II</v>
      </c>
      <c r="F366" s="8">
        <v>24.29</v>
      </c>
      <c r="G366" s="7"/>
      <c r="H366" s="7">
        <f t="shared" si="33"/>
        <v>26.567895232843753</v>
      </c>
      <c r="I366" s="7"/>
      <c r="J366" s="7">
        <f t="shared" si="32"/>
        <v>28.770817279626385</v>
      </c>
      <c r="K366" s="13">
        <f>IF(ISERROR(VLOOKUP(D366,GDP_defl!$C$6:$E$243,3,FALSE)/100),"",VLOOKUP(D366,GDP_defl!$C$6:$E$243,3,FALSE)/100)</f>
        <v>0.9142613589492111</v>
      </c>
      <c r="L366" s="16">
        <v>171.3</v>
      </c>
      <c r="M366" s="1">
        <f t="shared" si="36"/>
        <v>0.8442582552981764</v>
      </c>
      <c r="N366" s="37">
        <f t="shared" si="37"/>
        <v>0.030685920577617466</v>
      </c>
    </row>
    <row r="367" spans="1:14" ht="12.75">
      <c r="A367" s="5">
        <v>36647</v>
      </c>
      <c r="B367" s="1" t="s">
        <v>16</v>
      </c>
      <c r="C367" s="1" t="str">
        <f t="shared" si="34"/>
        <v>2000</v>
      </c>
      <c r="D367" s="1" t="str">
        <f t="shared" si="35"/>
        <v>2000 II</v>
      </c>
      <c r="F367" s="8">
        <v>26.35</v>
      </c>
      <c r="G367" s="7"/>
      <c r="H367" s="7">
        <f t="shared" si="33"/>
        <v>28.821080254649363</v>
      </c>
      <c r="I367" s="7"/>
      <c r="J367" s="7">
        <f t="shared" si="32"/>
        <v>31.174431486880472</v>
      </c>
      <c r="K367" s="13">
        <f>IF(ISERROR(VLOOKUP(D367,GDP_defl!$C$6:$E$243,3,FALSE)/100),"",VLOOKUP(D367,GDP_defl!$C$6:$E$243,3,FALSE)/100)</f>
        <v>0.9142613589492111</v>
      </c>
      <c r="L367" s="15">
        <v>171.5</v>
      </c>
      <c r="M367" s="1">
        <f t="shared" si="36"/>
        <v>0.8452439625431246</v>
      </c>
      <c r="N367" s="37">
        <f t="shared" si="37"/>
        <v>0.031889290012033764</v>
      </c>
    </row>
    <row r="368" spans="1:14" ht="12.75">
      <c r="A368" s="5">
        <v>36678</v>
      </c>
      <c r="B368" s="1" t="s">
        <v>16</v>
      </c>
      <c r="C368" s="1" t="str">
        <f t="shared" si="34"/>
        <v>2000</v>
      </c>
      <c r="D368" s="1" t="str">
        <f t="shared" si="35"/>
        <v>2000 II</v>
      </c>
      <c r="F368" s="8">
        <v>28.91</v>
      </c>
      <c r="G368" s="7"/>
      <c r="H368" s="7">
        <f t="shared" si="33"/>
        <v>31.621154844854384</v>
      </c>
      <c r="I368" s="7"/>
      <c r="J368" s="7">
        <f t="shared" si="32"/>
        <v>34.024588167053366</v>
      </c>
      <c r="K368" s="13">
        <f>IF(ISERROR(VLOOKUP(D368,GDP_defl!$C$6:$E$243,3,FALSE)/100),"",VLOOKUP(D368,GDP_defl!$C$6:$E$243,3,FALSE)/100)</f>
        <v>0.9142613589492111</v>
      </c>
      <c r="L368" s="16">
        <v>172.4</v>
      </c>
      <c r="M368" s="1">
        <f t="shared" si="36"/>
        <v>0.8496796451453918</v>
      </c>
      <c r="N368" s="37">
        <f t="shared" si="37"/>
        <v>0.037304452466907445</v>
      </c>
    </row>
    <row r="369" spans="1:14" ht="12.75">
      <c r="A369" s="5">
        <v>36708</v>
      </c>
      <c r="B369" s="1" t="s">
        <v>17</v>
      </c>
      <c r="C369" s="1" t="str">
        <f t="shared" si="34"/>
        <v>2000</v>
      </c>
      <c r="D369" s="1" t="str">
        <f t="shared" si="35"/>
        <v>2000 III</v>
      </c>
      <c r="F369" s="8">
        <v>28</v>
      </c>
      <c r="G369" s="7"/>
      <c r="H369" s="7">
        <f t="shared" si="33"/>
        <v>30.468805792996143</v>
      </c>
      <c r="I369" s="7"/>
      <c r="J369" s="7">
        <f t="shared" si="32"/>
        <v>32.87731481481482</v>
      </c>
      <c r="K369" s="13">
        <f>IF(ISERROR(VLOOKUP(D369,GDP_defl!$C$6:$E$243,3,FALSE)/100),"",VLOOKUP(D369,GDP_defl!$C$6:$E$243,3,FALSE)/100)</f>
        <v>0.9189726761931822</v>
      </c>
      <c r="L369" s="15">
        <v>172.8</v>
      </c>
      <c r="M369" s="1">
        <f t="shared" si="36"/>
        <v>0.8516510596352883</v>
      </c>
      <c r="N369" s="37">
        <f t="shared" si="37"/>
        <v>0.0365926814637074</v>
      </c>
    </row>
    <row r="370" spans="1:14" ht="12.75">
      <c r="A370" s="5">
        <v>36739</v>
      </c>
      <c r="B370" s="1" t="s">
        <v>17</v>
      </c>
      <c r="C370" s="1" t="str">
        <f t="shared" si="34"/>
        <v>2000</v>
      </c>
      <c r="D370" s="1" t="str">
        <f t="shared" si="35"/>
        <v>2000 III</v>
      </c>
      <c r="F370" s="8">
        <v>28.8</v>
      </c>
      <c r="G370" s="7"/>
      <c r="H370" s="7">
        <f t="shared" si="33"/>
        <v>31.33934310136746</v>
      </c>
      <c r="I370" s="7"/>
      <c r="J370" s="7">
        <f t="shared" si="32"/>
        <v>33.81666666666667</v>
      </c>
      <c r="K370" s="13">
        <f>IF(ISERROR(VLOOKUP(D370,GDP_defl!$C$6:$E$243,3,FALSE)/100),"",VLOOKUP(D370,GDP_defl!$C$6:$E$243,3,FALSE)/100)</f>
        <v>0.9189726761931822</v>
      </c>
      <c r="L370" s="16">
        <v>172.8</v>
      </c>
      <c r="M370" s="1">
        <f t="shared" si="36"/>
        <v>0.8516510596352883</v>
      </c>
      <c r="N370" s="37">
        <f t="shared" si="37"/>
        <v>0.034111310592459705</v>
      </c>
    </row>
    <row r="371" spans="1:14" ht="12.75">
      <c r="A371" s="5">
        <v>36770</v>
      </c>
      <c r="B371" s="1" t="s">
        <v>17</v>
      </c>
      <c r="C371" s="1" t="str">
        <f t="shared" si="34"/>
        <v>2000</v>
      </c>
      <c r="D371" s="1" t="str">
        <f t="shared" si="35"/>
        <v>2000 III</v>
      </c>
      <c r="F371" s="8">
        <v>30.56</v>
      </c>
      <c r="G371" s="7"/>
      <c r="H371" s="7">
        <f t="shared" si="33"/>
        <v>33.25452517978436</v>
      </c>
      <c r="I371" s="7"/>
      <c r="J371" s="7">
        <f aca="true" t="shared" si="38" ref="J371:J434">$F371/$M371</f>
        <v>35.69731721358665</v>
      </c>
      <c r="K371" s="13">
        <f>IF(ISERROR(VLOOKUP(D371,GDP_defl!$C$6:$E$243,3,FALSE)/100),"",VLOOKUP(D371,GDP_defl!$C$6:$E$243,3,FALSE)/100)</f>
        <v>0.9189726761931822</v>
      </c>
      <c r="L371" s="15">
        <v>173.7</v>
      </c>
      <c r="M371" s="1">
        <f t="shared" si="36"/>
        <v>0.8560867422375553</v>
      </c>
      <c r="N371" s="37">
        <f t="shared" si="37"/>
        <v>0.03454437164979144</v>
      </c>
    </row>
    <row r="372" spans="1:14" ht="12.75">
      <c r="A372" s="5">
        <v>36800</v>
      </c>
      <c r="B372" s="1" t="s">
        <v>18</v>
      </c>
      <c r="C372" s="1" t="str">
        <f t="shared" si="34"/>
        <v>2000</v>
      </c>
      <c r="D372" s="1" t="str">
        <f t="shared" si="35"/>
        <v>2000 IV</v>
      </c>
      <c r="F372" s="8">
        <v>29.71</v>
      </c>
      <c r="G372" s="7"/>
      <c r="H372" s="7">
        <f aca="true" t="shared" si="39" ref="H372:H434">+F372/$K372</f>
        <v>32.19886843621481</v>
      </c>
      <c r="I372" s="7"/>
      <c r="J372" s="7">
        <f t="shared" si="38"/>
        <v>34.64459195402299</v>
      </c>
      <c r="K372" s="13">
        <f>IF(ISERROR(VLOOKUP(D372,GDP_defl!$C$6:$E$243,3,FALSE)/100),"",VLOOKUP(D372,GDP_defl!$C$6:$E$243,3,FALSE)/100)</f>
        <v>0.922703232843564</v>
      </c>
      <c r="L372" s="16">
        <v>174</v>
      </c>
      <c r="M372" s="1">
        <f t="shared" si="36"/>
        <v>0.8575653031049778</v>
      </c>
      <c r="N372" s="37">
        <f t="shared" si="37"/>
        <v>0.034482758620689724</v>
      </c>
    </row>
    <row r="373" spans="1:14" ht="12.75">
      <c r="A373" s="5">
        <v>36831</v>
      </c>
      <c r="B373" s="1" t="s">
        <v>18</v>
      </c>
      <c r="C373" s="1" t="str">
        <f t="shared" si="34"/>
        <v>2000</v>
      </c>
      <c r="D373" s="1" t="str">
        <f t="shared" si="35"/>
        <v>2000 IV</v>
      </c>
      <c r="F373" s="8">
        <v>30</v>
      </c>
      <c r="G373" s="7"/>
      <c r="H373" s="7">
        <f t="shared" si="39"/>
        <v>32.51316233882344</v>
      </c>
      <c r="I373" s="7"/>
      <c r="J373" s="7">
        <f t="shared" si="38"/>
        <v>34.9626651349799</v>
      </c>
      <c r="K373" s="13">
        <f>IF(ISERROR(VLOOKUP(D373,GDP_defl!$C$6:$E$243,3,FALSE)/100),"",VLOOKUP(D373,GDP_defl!$C$6:$E$243,3,FALSE)/100)</f>
        <v>0.922703232843564</v>
      </c>
      <c r="L373" s="15">
        <v>174.1</v>
      </c>
      <c r="M373" s="1">
        <f t="shared" si="36"/>
        <v>0.8580581567274519</v>
      </c>
      <c r="N373" s="37">
        <f t="shared" si="37"/>
        <v>0.0344622697563873</v>
      </c>
    </row>
    <row r="374" spans="1:14" ht="12.75">
      <c r="A374" s="5">
        <v>36861</v>
      </c>
      <c r="B374" s="1" t="s">
        <v>18</v>
      </c>
      <c r="C374" s="1" t="str">
        <f t="shared" si="34"/>
        <v>2000</v>
      </c>
      <c r="D374" s="1" t="str">
        <f t="shared" si="35"/>
        <v>2000 IV</v>
      </c>
      <c r="F374" s="8">
        <v>25.19</v>
      </c>
      <c r="G374" s="7"/>
      <c r="H374" s="7">
        <f t="shared" si="39"/>
        <v>27.300218643832082</v>
      </c>
      <c r="I374" s="7"/>
      <c r="J374" s="7">
        <f t="shared" si="38"/>
        <v>29.37385632183908</v>
      </c>
      <c r="K374" s="13">
        <f>IF(ISERROR(VLOOKUP(D374,GDP_defl!$C$6:$E$243,3,FALSE)/100),"",VLOOKUP(D374,GDP_defl!$C$6:$E$243,3,FALSE)/100)</f>
        <v>0.922703232843564</v>
      </c>
      <c r="L374" s="16">
        <v>174</v>
      </c>
      <c r="M374" s="1">
        <f t="shared" si="36"/>
        <v>0.8575653031049778</v>
      </c>
      <c r="N374" s="37">
        <f t="shared" si="37"/>
        <v>0.03386809269162203</v>
      </c>
    </row>
    <row r="375" spans="1:14" ht="12.75">
      <c r="A375" s="5">
        <v>36892</v>
      </c>
      <c r="B375" s="1" t="s">
        <v>15</v>
      </c>
      <c r="C375" s="1" t="str">
        <f t="shared" si="34"/>
        <v>2001</v>
      </c>
      <c r="D375" s="1" t="str">
        <f t="shared" si="35"/>
        <v>2001 I</v>
      </c>
      <c r="F375" s="8">
        <v>24.49</v>
      </c>
      <c r="G375" s="7"/>
      <c r="H375" s="7">
        <f t="shared" si="39"/>
        <v>26.329199530932815</v>
      </c>
      <c r="I375" s="7"/>
      <c r="J375" s="7">
        <f t="shared" si="38"/>
        <v>28.378189605939465</v>
      </c>
      <c r="K375" s="13">
        <f>IF(ISERROR(VLOOKUP(D375,GDP_defl!$C$6:$E$243,3,FALSE)/100),"",VLOOKUP(D375,GDP_defl!$C$6:$E$243,3,FALSE)/100)</f>
        <v>0.9301460141706156</v>
      </c>
      <c r="L375" s="16">
        <v>175.1</v>
      </c>
      <c r="M375" s="1">
        <f t="shared" si="36"/>
        <v>0.8629866929521931</v>
      </c>
      <c r="N375" s="37">
        <f t="shared" si="37"/>
        <v>0.03732227488151649</v>
      </c>
    </row>
    <row r="376" spans="1:14" ht="12.75">
      <c r="A376" s="5">
        <v>36923</v>
      </c>
      <c r="B376" s="1" t="s">
        <v>15</v>
      </c>
      <c r="C376" s="1" t="str">
        <f t="shared" si="34"/>
        <v>2001</v>
      </c>
      <c r="D376" s="1" t="str">
        <f t="shared" si="35"/>
        <v>2001 I</v>
      </c>
      <c r="F376" s="8">
        <v>24.97</v>
      </c>
      <c r="G376" s="7"/>
      <c r="H376" s="7">
        <f t="shared" si="39"/>
        <v>26.84524754133901</v>
      </c>
      <c r="I376" s="7"/>
      <c r="J376" s="7">
        <f t="shared" si="38"/>
        <v>28.819186575654147</v>
      </c>
      <c r="K376" s="13">
        <f>IF(ISERROR(VLOOKUP(D376,GDP_defl!$C$6:$E$243,3,FALSE)/100),"",VLOOKUP(D376,GDP_defl!$C$6:$E$243,3,FALSE)/100)</f>
        <v>0.9301460141706156</v>
      </c>
      <c r="L376" s="15">
        <v>175.8</v>
      </c>
      <c r="M376" s="1">
        <f t="shared" si="36"/>
        <v>0.8664366683095122</v>
      </c>
      <c r="N376" s="37">
        <f t="shared" si="37"/>
        <v>0.03533568904593639</v>
      </c>
    </row>
    <row r="377" spans="1:14" ht="12.75">
      <c r="A377" s="5">
        <v>36951</v>
      </c>
      <c r="B377" s="1" t="s">
        <v>15</v>
      </c>
      <c r="C377" s="1" t="str">
        <f t="shared" si="34"/>
        <v>2001</v>
      </c>
      <c r="D377" s="1" t="str">
        <f t="shared" si="35"/>
        <v>2001 I</v>
      </c>
      <c r="F377" s="8">
        <v>23.01</v>
      </c>
      <c r="G377" s="7"/>
      <c r="H377" s="7">
        <f t="shared" si="39"/>
        <v>24.738051498847046</v>
      </c>
      <c r="I377" s="7"/>
      <c r="J377" s="7">
        <f t="shared" si="38"/>
        <v>26.496759364358688</v>
      </c>
      <c r="K377" s="13">
        <f>IF(ISERROR(VLOOKUP(D377,GDP_defl!$C$6:$E$243,3,FALSE)/100),"",VLOOKUP(D377,GDP_defl!$C$6:$E$243,3,FALSE)/100)</f>
        <v>0.9301460141706156</v>
      </c>
      <c r="L377" s="16">
        <v>176.2</v>
      </c>
      <c r="M377" s="1">
        <f t="shared" si="36"/>
        <v>0.8684080827994085</v>
      </c>
      <c r="N377" s="37">
        <f t="shared" si="37"/>
        <v>0.029205607476635517</v>
      </c>
    </row>
    <row r="378" spans="1:14" ht="12.75">
      <c r="A378" s="5">
        <v>36982</v>
      </c>
      <c r="B378" s="1" t="s">
        <v>16</v>
      </c>
      <c r="C378" s="1" t="str">
        <f t="shared" si="34"/>
        <v>2001</v>
      </c>
      <c r="D378" s="1" t="str">
        <f t="shared" si="35"/>
        <v>2001 II</v>
      </c>
      <c r="F378" s="8">
        <v>22.99</v>
      </c>
      <c r="G378" s="7"/>
      <c r="H378" s="7">
        <f t="shared" si="39"/>
        <v>24.529456734342606</v>
      </c>
      <c r="I378" s="7"/>
      <c r="J378" s="7">
        <f t="shared" si="38"/>
        <v>26.368971170152626</v>
      </c>
      <c r="K378" s="13">
        <f>IF(ISERROR(VLOOKUP(D378,GDP_defl!$C$6:$E$243,3,FALSE)/100),"",VLOOKUP(D378,GDP_defl!$C$6:$E$243,3,FALSE)/100)</f>
        <v>0.9372404879971401</v>
      </c>
      <c r="L378" s="15">
        <v>176.9</v>
      </c>
      <c r="M378" s="1">
        <f t="shared" si="36"/>
        <v>0.8718580581567275</v>
      </c>
      <c r="N378" s="37">
        <f t="shared" si="37"/>
        <v>0.032691185055458226</v>
      </c>
    </row>
    <row r="379" spans="1:14" ht="12.75">
      <c r="A379" s="5">
        <v>37012</v>
      </c>
      <c r="B379" s="1" t="s">
        <v>16</v>
      </c>
      <c r="C379" s="1" t="str">
        <f t="shared" si="34"/>
        <v>2001</v>
      </c>
      <c r="D379" s="1" t="str">
        <f t="shared" si="35"/>
        <v>2001 II</v>
      </c>
      <c r="F379" s="8">
        <v>24.63</v>
      </c>
      <c r="G379" s="7"/>
      <c r="H379" s="7">
        <f t="shared" si="39"/>
        <v>26.279274439619766</v>
      </c>
      <c r="I379" s="7"/>
      <c r="J379" s="7">
        <f t="shared" si="38"/>
        <v>28.12283061339336</v>
      </c>
      <c r="K379" s="13">
        <f>IF(ISERROR(VLOOKUP(D379,GDP_defl!$C$6:$E$243,3,FALSE)/100),"",VLOOKUP(D379,GDP_defl!$C$6:$E$243,3,FALSE)/100)</f>
        <v>0.9372404879971401</v>
      </c>
      <c r="L379" s="16">
        <v>177.7</v>
      </c>
      <c r="M379" s="1">
        <f t="shared" si="36"/>
        <v>0.8758008871365204</v>
      </c>
      <c r="N379" s="37">
        <f t="shared" si="37"/>
        <v>0.036151603498542205</v>
      </c>
    </row>
    <row r="380" spans="1:14" ht="12.75">
      <c r="A380" s="5">
        <v>37043</v>
      </c>
      <c r="B380" s="1" t="s">
        <v>16</v>
      </c>
      <c r="C380" s="1" t="str">
        <f t="shared" si="34"/>
        <v>2001</v>
      </c>
      <c r="D380" s="1" t="str">
        <f t="shared" si="35"/>
        <v>2001 II</v>
      </c>
      <c r="F380" s="8">
        <v>23.95</v>
      </c>
      <c r="G380" s="7"/>
      <c r="H380" s="7">
        <f t="shared" si="39"/>
        <v>25.55374026913899</v>
      </c>
      <c r="I380" s="7"/>
      <c r="J380" s="7">
        <f t="shared" si="38"/>
        <v>27.300308988764048</v>
      </c>
      <c r="K380" s="13">
        <f>IF(ISERROR(VLOOKUP(D380,GDP_defl!$C$6:$E$243,3,FALSE)/100),"",VLOOKUP(D380,GDP_defl!$C$6:$E$243,3,FALSE)/100)</f>
        <v>0.9372404879971401</v>
      </c>
      <c r="L380" s="15">
        <v>178</v>
      </c>
      <c r="M380" s="1">
        <f t="shared" si="36"/>
        <v>0.8772794480039428</v>
      </c>
      <c r="N380" s="37">
        <f t="shared" si="37"/>
        <v>0.032482598607888595</v>
      </c>
    </row>
    <row r="381" spans="1:14" ht="12.75">
      <c r="A381" s="5">
        <v>37073</v>
      </c>
      <c r="B381" s="1" t="s">
        <v>17</v>
      </c>
      <c r="C381" s="1" t="str">
        <f t="shared" si="34"/>
        <v>2001</v>
      </c>
      <c r="D381" s="1" t="str">
        <f t="shared" si="35"/>
        <v>2001 III</v>
      </c>
      <c r="F381" s="8">
        <v>22.76</v>
      </c>
      <c r="G381" s="7"/>
      <c r="H381" s="7">
        <f t="shared" si="39"/>
        <v>24.184010129047973</v>
      </c>
      <c r="I381" s="7"/>
      <c r="J381" s="7">
        <f t="shared" si="38"/>
        <v>26.016923943661972</v>
      </c>
      <c r="K381" s="13">
        <f>IF(ISERROR(VLOOKUP(D381,GDP_defl!$C$6:$E$243,3,FALSE)/100),"",VLOOKUP(D381,GDP_defl!$C$6:$E$243,3,FALSE)/100)</f>
        <v>0.9411177004372174</v>
      </c>
      <c r="L381" s="16">
        <v>177.5</v>
      </c>
      <c r="M381" s="1">
        <f t="shared" si="36"/>
        <v>0.8748151798915722</v>
      </c>
      <c r="N381" s="37">
        <f t="shared" si="37"/>
        <v>0.027199074074074008</v>
      </c>
    </row>
    <row r="382" spans="1:14" ht="12.75">
      <c r="A382" s="5">
        <v>37104</v>
      </c>
      <c r="B382" s="1" t="s">
        <v>17</v>
      </c>
      <c r="C382" s="1" t="str">
        <f t="shared" si="34"/>
        <v>2001</v>
      </c>
      <c r="D382" s="1" t="str">
        <f t="shared" si="35"/>
        <v>2001 III</v>
      </c>
      <c r="F382" s="8">
        <v>23.77</v>
      </c>
      <c r="G382" s="7"/>
      <c r="H382" s="7">
        <f t="shared" si="39"/>
        <v>25.257202142683226</v>
      </c>
      <c r="I382" s="7"/>
      <c r="J382" s="7">
        <f t="shared" si="38"/>
        <v>27.17145352112676</v>
      </c>
      <c r="K382" s="13">
        <f>IF(ISERROR(VLOOKUP(D382,GDP_defl!$C$6:$E$243,3,FALSE)/100),"",VLOOKUP(D382,GDP_defl!$C$6:$E$243,3,FALSE)/100)</f>
        <v>0.9411177004372174</v>
      </c>
      <c r="L382" s="15">
        <v>177.5</v>
      </c>
      <c r="M382" s="1">
        <f t="shared" si="36"/>
        <v>0.8748151798915722</v>
      </c>
      <c r="N382" s="37">
        <f t="shared" si="37"/>
        <v>0.027199074074074008</v>
      </c>
    </row>
    <row r="383" spans="1:14" ht="12.75">
      <c r="A383" s="5">
        <v>37135</v>
      </c>
      <c r="B383" s="1" t="s">
        <v>17</v>
      </c>
      <c r="C383" s="1" t="str">
        <f t="shared" si="34"/>
        <v>2001</v>
      </c>
      <c r="D383" s="1" t="str">
        <f t="shared" si="35"/>
        <v>2001 III</v>
      </c>
      <c r="F383" s="8">
        <v>22.51</v>
      </c>
      <c r="G383" s="7"/>
      <c r="H383" s="7">
        <f t="shared" si="39"/>
        <v>23.918368541514493</v>
      </c>
      <c r="I383" s="7"/>
      <c r="J383" s="7">
        <f t="shared" si="38"/>
        <v>25.615698261357263</v>
      </c>
      <c r="K383" s="13">
        <f>IF(ISERROR(VLOOKUP(D383,GDP_defl!$C$6:$E$243,3,FALSE)/100),"",VLOOKUP(D383,GDP_defl!$C$6:$E$243,3,FALSE)/100)</f>
        <v>0.9411177004372174</v>
      </c>
      <c r="L383" s="16">
        <v>178.3</v>
      </c>
      <c r="M383" s="1">
        <f t="shared" si="36"/>
        <v>0.8787580088713652</v>
      </c>
      <c r="N383" s="37">
        <f t="shared" si="37"/>
        <v>0.026482440990213144</v>
      </c>
    </row>
    <row r="384" spans="1:14" ht="12.75">
      <c r="A384" s="5">
        <v>37165</v>
      </c>
      <c r="B384" s="1" t="s">
        <v>18</v>
      </c>
      <c r="C384" s="1" t="str">
        <f t="shared" si="34"/>
        <v>2001</v>
      </c>
      <c r="D384" s="1" t="str">
        <f t="shared" si="35"/>
        <v>2001 IV</v>
      </c>
      <c r="F384" s="8">
        <v>18.76</v>
      </c>
      <c r="G384" s="7"/>
      <c r="H384" s="7">
        <f t="shared" si="39"/>
        <v>19.83406731207179</v>
      </c>
      <c r="I384" s="7"/>
      <c r="J384" s="7">
        <f t="shared" si="38"/>
        <v>21.420393922341027</v>
      </c>
      <c r="K384" s="13">
        <f>IF(ISERROR(VLOOKUP(D384,GDP_defl!$C$6:$E$243,3,FALSE)/100),"",VLOOKUP(D384,GDP_defl!$C$6:$E$243,3,FALSE)/100)</f>
        <v>0.9458473496549006</v>
      </c>
      <c r="L384" s="15">
        <v>177.7</v>
      </c>
      <c r="M384" s="1">
        <f t="shared" si="36"/>
        <v>0.8758008871365204</v>
      </c>
      <c r="N384" s="37">
        <f t="shared" si="37"/>
        <v>0.021264367816091888</v>
      </c>
    </row>
    <row r="385" spans="1:14" ht="12.75">
      <c r="A385" s="5">
        <v>37196</v>
      </c>
      <c r="B385" s="1" t="s">
        <v>18</v>
      </c>
      <c r="C385" s="1" t="str">
        <f t="shared" si="34"/>
        <v>2001</v>
      </c>
      <c r="D385" s="1" t="str">
        <f t="shared" si="35"/>
        <v>2001 IV</v>
      </c>
      <c r="F385" s="8">
        <v>16.06</v>
      </c>
      <c r="G385" s="7"/>
      <c r="H385" s="7">
        <f t="shared" si="39"/>
        <v>16.97948406353267</v>
      </c>
      <c r="I385" s="7"/>
      <c r="J385" s="7">
        <f t="shared" si="38"/>
        <v>18.368511837655014</v>
      </c>
      <c r="K385" s="13">
        <f>IF(ISERROR(VLOOKUP(D385,GDP_defl!$C$6:$E$243,3,FALSE)/100),"",VLOOKUP(D385,GDP_defl!$C$6:$E$243,3,FALSE)/100)</f>
        <v>0.9458473496549006</v>
      </c>
      <c r="L385" s="16">
        <v>177.4</v>
      </c>
      <c r="M385" s="1">
        <f t="shared" si="36"/>
        <v>0.8743223262690981</v>
      </c>
      <c r="N385" s="37">
        <f t="shared" si="37"/>
        <v>0.01895462377943717</v>
      </c>
    </row>
    <row r="386" spans="1:14" ht="12.75">
      <c r="A386" s="5">
        <v>37226</v>
      </c>
      <c r="B386" s="1" t="s">
        <v>18</v>
      </c>
      <c r="C386" s="1" t="str">
        <f t="shared" si="34"/>
        <v>2001</v>
      </c>
      <c r="D386" s="1" t="str">
        <f t="shared" si="35"/>
        <v>2001 IV</v>
      </c>
      <c r="F386" s="8">
        <v>15.95</v>
      </c>
      <c r="G386" s="7"/>
      <c r="H386" s="7">
        <f t="shared" si="39"/>
        <v>16.86318622748108</v>
      </c>
      <c r="I386" s="7"/>
      <c r="J386" s="7">
        <f t="shared" si="38"/>
        <v>18.314968873797397</v>
      </c>
      <c r="K386" s="13">
        <f>IF(ISERROR(VLOOKUP(D386,GDP_defl!$C$6:$E$243,3,FALSE)/100),"",VLOOKUP(D386,GDP_defl!$C$6:$E$243,3,FALSE)/100)</f>
        <v>0.9458473496549006</v>
      </c>
      <c r="L386" s="15">
        <v>176.7</v>
      </c>
      <c r="M386" s="1">
        <f t="shared" si="36"/>
        <v>0.8708723509117792</v>
      </c>
      <c r="N386" s="37">
        <f t="shared" si="37"/>
        <v>0.015517241379310279</v>
      </c>
    </row>
    <row r="387" spans="1:14" ht="12.75">
      <c r="A387" s="5">
        <v>37257</v>
      </c>
      <c r="B387" s="1" t="s">
        <v>15</v>
      </c>
      <c r="C387" s="1" t="str">
        <f t="shared" si="34"/>
        <v>2002</v>
      </c>
      <c r="D387" s="1" t="str">
        <f t="shared" si="35"/>
        <v>2002 I</v>
      </c>
      <c r="F387" s="8">
        <v>17.04</v>
      </c>
      <c r="G387" s="7"/>
      <c r="H387" s="7">
        <f t="shared" si="39"/>
        <v>17.950013131469177</v>
      </c>
      <c r="I387" s="7"/>
      <c r="J387" s="7">
        <f t="shared" si="38"/>
        <v>19.52239412761152</v>
      </c>
      <c r="K387" s="13">
        <f>IF(ISERROR(VLOOKUP(D387,GDP_defl!$C$6:$E$243,3,FALSE)/100),"",VLOOKUP(D387,GDP_defl!$C$6:$E$243,3,FALSE)/100)</f>
        <v>0.9493029266996031</v>
      </c>
      <c r="L387" s="15">
        <v>177.1</v>
      </c>
      <c r="M387" s="1">
        <f t="shared" si="36"/>
        <v>0.8728437654016756</v>
      </c>
      <c r="N387" s="37">
        <f t="shared" si="37"/>
        <v>0.011422044545973729</v>
      </c>
    </row>
    <row r="388" spans="1:14" ht="12.75">
      <c r="A388" s="5">
        <v>37288</v>
      </c>
      <c r="B388" s="1" t="s">
        <v>15</v>
      </c>
      <c r="C388" s="1" t="str">
        <f aca="true" t="shared" si="40" ref="C388:C425">TEXT(A388,"yyyy")</f>
        <v>2002</v>
      </c>
      <c r="D388" s="1" t="str">
        <f aca="true" t="shared" si="41" ref="D388:D425">C388&amp;" "&amp;B388</f>
        <v>2002 I</v>
      </c>
      <c r="F388" s="8">
        <v>18.24</v>
      </c>
      <c r="G388" s="7"/>
      <c r="H388" s="7">
        <f t="shared" si="39"/>
        <v>19.21409856326278</v>
      </c>
      <c r="I388" s="7"/>
      <c r="J388" s="7">
        <f t="shared" si="38"/>
        <v>20.814938132733406</v>
      </c>
      <c r="K388" s="13">
        <f>IF(ISERROR(VLOOKUP(D388,GDP_defl!$C$6:$E$243,3,FALSE)/100),"",VLOOKUP(D388,GDP_defl!$C$6:$E$243,3,FALSE)/100)</f>
        <v>0.9493029266996031</v>
      </c>
      <c r="L388" s="16">
        <v>177.8</v>
      </c>
      <c r="M388" s="1">
        <f aca="true" t="shared" si="42" ref="M388:M449">(L388/$L$440)</f>
        <v>0.8762937407589946</v>
      </c>
      <c r="N388" s="37">
        <f t="shared" si="37"/>
        <v>0.011376564277588168</v>
      </c>
    </row>
    <row r="389" spans="1:14" ht="17.25" customHeight="1">
      <c r="A389" s="5">
        <v>37316</v>
      </c>
      <c r="B389" s="1" t="s">
        <v>15</v>
      </c>
      <c r="C389" s="1" t="str">
        <f t="shared" si="40"/>
        <v>2002</v>
      </c>
      <c r="D389" s="1" t="str">
        <f t="shared" si="41"/>
        <v>2002 I</v>
      </c>
      <c r="F389" s="8">
        <v>22.29</v>
      </c>
      <c r="G389" s="7"/>
      <c r="H389" s="7">
        <f t="shared" si="39"/>
        <v>23.480386895566195</v>
      </c>
      <c r="I389" s="7"/>
      <c r="J389" s="7">
        <f t="shared" si="38"/>
        <v>25.29441275167785</v>
      </c>
      <c r="K389" s="13">
        <f>IF(ISERROR(VLOOKUP(D389,GDP_defl!$C$6:$E$243,3,FALSE)/100),"",VLOOKUP(D389,GDP_defl!$C$6:$E$243,3,FALSE)/100)</f>
        <v>0.9493029266996031</v>
      </c>
      <c r="L389" s="15">
        <v>178.8</v>
      </c>
      <c r="M389" s="1">
        <f t="shared" si="42"/>
        <v>0.8812222769837359</v>
      </c>
      <c r="N389" s="37">
        <f t="shared" si="37"/>
        <v>0.014755959137344057</v>
      </c>
    </row>
    <row r="390" spans="1:14" ht="12.75" customHeight="1">
      <c r="A390" s="5">
        <v>37347</v>
      </c>
      <c r="B390" s="1" t="s">
        <v>16</v>
      </c>
      <c r="C390" s="1" t="str">
        <f t="shared" si="40"/>
        <v>2002</v>
      </c>
      <c r="D390" s="1" t="str">
        <f t="shared" si="41"/>
        <v>2002 II</v>
      </c>
      <c r="F390" s="8">
        <v>23.98</v>
      </c>
      <c r="G390" s="7"/>
      <c r="H390" s="7">
        <f t="shared" si="39"/>
        <v>25.17071735072832</v>
      </c>
      <c r="I390" s="7"/>
      <c r="J390" s="7">
        <f t="shared" si="38"/>
        <v>27.060856507230255</v>
      </c>
      <c r="K390" s="13">
        <f>IF(ISERROR(VLOOKUP(D390,GDP_defl!$C$6:$E$243,3,FALSE)/100),"",VLOOKUP(D390,GDP_defl!$C$6:$E$243,3,FALSE)/100)</f>
        <v>0.9526943418363137</v>
      </c>
      <c r="L390" s="16">
        <v>179.8</v>
      </c>
      <c r="M390" s="1">
        <f t="shared" si="42"/>
        <v>0.8861508132084771</v>
      </c>
      <c r="N390" s="37">
        <f t="shared" si="37"/>
        <v>0.016393442622950852</v>
      </c>
    </row>
    <row r="391" spans="1:14" ht="12.75">
      <c r="A391" s="5">
        <v>37377</v>
      </c>
      <c r="B391" s="1" t="s">
        <v>16</v>
      </c>
      <c r="C391" s="1" t="str">
        <f t="shared" si="40"/>
        <v>2002</v>
      </c>
      <c r="D391" s="1" t="str">
        <f t="shared" si="41"/>
        <v>2002 II</v>
      </c>
      <c r="F391" s="8">
        <v>24.44</v>
      </c>
      <c r="G391" s="7"/>
      <c r="H391" s="7">
        <f t="shared" si="39"/>
        <v>25.653558467547963</v>
      </c>
      <c r="I391" s="7"/>
      <c r="J391" s="7">
        <f t="shared" si="38"/>
        <v>27.57995550611791</v>
      </c>
      <c r="K391" s="13">
        <f>IF(ISERROR(VLOOKUP(D391,GDP_defl!$C$6:$E$243,3,FALSE)/100),"",VLOOKUP(D391,GDP_defl!$C$6:$E$243,3,FALSE)/100)</f>
        <v>0.9526943418363137</v>
      </c>
      <c r="L391" s="15">
        <v>179.8</v>
      </c>
      <c r="M391" s="1">
        <f t="shared" si="42"/>
        <v>0.8861508132084771</v>
      </c>
      <c r="N391" s="37">
        <f t="shared" si="37"/>
        <v>0.01181767023072607</v>
      </c>
    </row>
    <row r="392" spans="1:14" ht="12.75">
      <c r="A392" s="5">
        <v>37408</v>
      </c>
      <c r="B392" s="1" t="s">
        <v>16</v>
      </c>
      <c r="C392" s="1" t="str">
        <f t="shared" si="40"/>
        <v>2002</v>
      </c>
      <c r="D392" s="1" t="str">
        <f t="shared" si="41"/>
        <v>2002 II</v>
      </c>
      <c r="F392" s="8">
        <v>23.45</v>
      </c>
      <c r="G392" s="7"/>
      <c r="H392" s="7">
        <f t="shared" si="39"/>
        <v>24.61440041178395</v>
      </c>
      <c r="I392" s="7"/>
      <c r="J392" s="7">
        <f t="shared" si="38"/>
        <v>26.448054474708172</v>
      </c>
      <c r="K392" s="13">
        <f>IF(ISERROR(VLOOKUP(D392,GDP_defl!$C$6:$E$243,3,FALSE)/100),"",VLOOKUP(D392,GDP_defl!$C$6:$E$243,3,FALSE)/100)</f>
        <v>0.9526943418363137</v>
      </c>
      <c r="L392" s="16">
        <v>179.9</v>
      </c>
      <c r="M392" s="1">
        <f t="shared" si="42"/>
        <v>0.8866436668309512</v>
      </c>
      <c r="N392" s="37">
        <f t="shared" si="37"/>
        <v>0.010674157303370818</v>
      </c>
    </row>
    <row r="393" spans="1:14" ht="12.75">
      <c r="A393" s="5">
        <v>37438</v>
      </c>
      <c r="B393" s="1" t="s">
        <v>17</v>
      </c>
      <c r="C393" s="1" t="str">
        <f t="shared" si="40"/>
        <v>2002</v>
      </c>
      <c r="D393" s="1" t="str">
        <f t="shared" si="41"/>
        <v>2002 III</v>
      </c>
      <c r="F393" s="8">
        <v>24.99</v>
      </c>
      <c r="G393" s="7"/>
      <c r="H393" s="7">
        <f t="shared" si="39"/>
        <v>26.132811996779388</v>
      </c>
      <c r="I393" s="7"/>
      <c r="J393" s="7">
        <f t="shared" si="38"/>
        <v>28.15364242087729</v>
      </c>
      <c r="K393" s="13">
        <f>IF(ISERROR(VLOOKUP(D393,GDP_defl!$C$6:$E$243,3,FALSE)/100),"",VLOOKUP(D393,GDP_defl!$C$6:$E$243,3,FALSE)/100)</f>
        <v>0.9562690767101439</v>
      </c>
      <c r="L393" s="15">
        <v>180.1</v>
      </c>
      <c r="M393" s="1">
        <f t="shared" si="42"/>
        <v>0.8876293740758994</v>
      </c>
      <c r="N393" s="37">
        <f t="shared" si="37"/>
        <v>0.01464788732394363</v>
      </c>
    </row>
    <row r="394" spans="1:14" ht="12.75">
      <c r="A394" s="5">
        <v>37469</v>
      </c>
      <c r="B394" s="1" t="s">
        <v>17</v>
      </c>
      <c r="C394" s="1" t="str">
        <f t="shared" si="40"/>
        <v>2002</v>
      </c>
      <c r="D394" s="1" t="str">
        <f t="shared" si="41"/>
        <v>2002 III</v>
      </c>
      <c r="F394" s="8">
        <v>25.68</v>
      </c>
      <c r="G394" s="7"/>
      <c r="H394" s="7">
        <f t="shared" si="39"/>
        <v>26.854366229583622</v>
      </c>
      <c r="I394" s="7"/>
      <c r="J394" s="7">
        <f t="shared" si="38"/>
        <v>28.834930824571114</v>
      </c>
      <c r="K394" s="13">
        <f>IF(ISERROR(VLOOKUP(D394,GDP_defl!$C$6:$E$243,3,FALSE)/100),"",VLOOKUP(D394,GDP_defl!$C$6:$E$243,3,FALSE)/100)</f>
        <v>0.9562690767101439</v>
      </c>
      <c r="L394" s="16">
        <v>180.7</v>
      </c>
      <c r="M394" s="1">
        <f t="shared" si="42"/>
        <v>0.8905864958107441</v>
      </c>
      <c r="N394" s="37">
        <f t="shared" si="37"/>
        <v>0.018028169014084442</v>
      </c>
    </row>
    <row r="395" spans="1:14" ht="12.75">
      <c r="A395" s="5">
        <v>37500</v>
      </c>
      <c r="B395" s="1" t="s">
        <v>17</v>
      </c>
      <c r="C395" s="1" t="str">
        <f t="shared" si="40"/>
        <v>2002</v>
      </c>
      <c r="D395" s="1" t="str">
        <f t="shared" si="41"/>
        <v>2002 III</v>
      </c>
      <c r="F395" s="8">
        <v>27.14</v>
      </c>
      <c r="G395" s="7"/>
      <c r="H395" s="7">
        <f t="shared" si="39"/>
        <v>28.38113315696649</v>
      </c>
      <c r="I395" s="7"/>
      <c r="J395" s="7">
        <f t="shared" si="38"/>
        <v>30.42379005524862</v>
      </c>
      <c r="K395" s="13">
        <f>IF(ISERROR(VLOOKUP(D395,GDP_defl!$C$6:$E$243,3,FALSE)/100),"",VLOOKUP(D395,GDP_defl!$C$6:$E$243,3,FALSE)/100)</f>
        <v>0.9562690767101439</v>
      </c>
      <c r="L395" s="15">
        <v>181</v>
      </c>
      <c r="M395" s="1">
        <f t="shared" si="42"/>
        <v>0.8920650566781666</v>
      </c>
      <c r="N395" s="37">
        <f t="shared" si="37"/>
        <v>0.015143017386427305</v>
      </c>
    </row>
    <row r="396" spans="1:14" ht="12.75">
      <c r="A396" s="5">
        <v>37530</v>
      </c>
      <c r="B396" s="1" t="s">
        <v>18</v>
      </c>
      <c r="C396" s="1" t="str">
        <f t="shared" si="40"/>
        <v>2002</v>
      </c>
      <c r="D396" s="1" t="str">
        <f t="shared" si="41"/>
        <v>2002 IV</v>
      </c>
      <c r="F396" s="8">
        <v>25.99</v>
      </c>
      <c r="G396" s="7"/>
      <c r="H396" s="7">
        <f t="shared" si="39"/>
        <v>27.028539658936012</v>
      </c>
      <c r="I396" s="7"/>
      <c r="J396" s="7">
        <f t="shared" si="38"/>
        <v>29.086436845008272</v>
      </c>
      <c r="K396" s="13">
        <f>IF(ISERROR(VLOOKUP(D396,GDP_defl!$C$6:$E$243,3,FALSE)/100),"",VLOOKUP(D396,GDP_defl!$C$6:$E$243,3,FALSE)/100)</f>
        <v>0.9615761830997533</v>
      </c>
      <c r="L396" s="16">
        <v>181.3</v>
      </c>
      <c r="M396" s="1">
        <f t="shared" si="42"/>
        <v>0.893543617545589</v>
      </c>
      <c r="N396" s="37">
        <f t="shared" si="37"/>
        <v>0.020258863252673173</v>
      </c>
    </row>
    <row r="397" spans="1:14" ht="12.75">
      <c r="A397" s="5">
        <v>37561</v>
      </c>
      <c r="B397" s="1" t="s">
        <v>18</v>
      </c>
      <c r="C397" s="1" t="str">
        <f t="shared" si="40"/>
        <v>2002</v>
      </c>
      <c r="D397" s="1" t="str">
        <f t="shared" si="41"/>
        <v>2002 IV</v>
      </c>
      <c r="F397" s="8">
        <v>23.68</v>
      </c>
      <c r="G397" s="7"/>
      <c r="H397" s="7">
        <f t="shared" si="39"/>
        <v>24.626233902408803</v>
      </c>
      <c r="I397" s="7"/>
      <c r="J397" s="7">
        <f t="shared" si="38"/>
        <v>26.501224489795916</v>
      </c>
      <c r="K397" s="13">
        <f>IF(ISERROR(VLOOKUP(D397,GDP_defl!$C$6:$E$243,3,FALSE)/100),"",VLOOKUP(D397,GDP_defl!$C$6:$E$243,3,FALSE)/100)</f>
        <v>0.9615761830997533</v>
      </c>
      <c r="L397" s="15">
        <v>181.3</v>
      </c>
      <c r="M397" s="1">
        <f t="shared" si="42"/>
        <v>0.893543617545589</v>
      </c>
      <c r="N397" s="37">
        <f t="shared" si="37"/>
        <v>0.021984216459977484</v>
      </c>
    </row>
    <row r="398" spans="1:14" ht="12.75">
      <c r="A398" s="5">
        <v>37591</v>
      </c>
      <c r="B398" s="1" t="s">
        <v>18</v>
      </c>
      <c r="C398" s="1" t="str">
        <f t="shared" si="40"/>
        <v>2002</v>
      </c>
      <c r="D398" s="1" t="str">
        <f t="shared" si="41"/>
        <v>2002 IV</v>
      </c>
      <c r="F398" s="8">
        <v>26.68</v>
      </c>
      <c r="G398" s="7"/>
      <c r="H398" s="7">
        <f t="shared" si="39"/>
        <v>27.746111508288294</v>
      </c>
      <c r="I398" s="7"/>
      <c r="J398" s="7">
        <f t="shared" si="38"/>
        <v>29.92466556108347</v>
      </c>
      <c r="K398" s="13">
        <f>IF(ISERROR(VLOOKUP(D398,GDP_defl!$C$6:$E$243,3,FALSE)/100),"",VLOOKUP(D398,GDP_defl!$C$6:$E$243,3,FALSE)/100)</f>
        <v>0.9615761830997533</v>
      </c>
      <c r="L398" s="16">
        <v>180.9</v>
      </c>
      <c r="M398" s="1">
        <f t="shared" si="42"/>
        <v>0.8915722030556925</v>
      </c>
      <c r="N398" s="37">
        <f t="shared" si="37"/>
        <v>0.023769100169779386</v>
      </c>
    </row>
    <row r="399" spans="1:14" ht="12.75">
      <c r="A399" s="5">
        <v>37622</v>
      </c>
      <c r="B399" s="1" t="s">
        <v>15</v>
      </c>
      <c r="C399" s="1" t="str">
        <f t="shared" si="40"/>
        <v>2003</v>
      </c>
      <c r="D399" s="1" t="str">
        <f t="shared" si="41"/>
        <v>2003 I</v>
      </c>
      <c r="F399" s="8">
        <v>30.3</v>
      </c>
      <c r="G399" s="7"/>
      <c r="H399" s="7">
        <f t="shared" si="39"/>
        <v>31.267259089705274</v>
      </c>
      <c r="I399" s="7"/>
      <c r="J399" s="7">
        <f t="shared" si="38"/>
        <v>33.83527793065493</v>
      </c>
      <c r="K399" s="13">
        <f>IF(ISERROR(VLOOKUP(D399,GDP_defl!$C$6:$E$243,3,FALSE)/100),"",VLOOKUP(D399,GDP_defl!$C$6:$E$243,3,FALSE)/100)</f>
        <v>0.9690647943610848</v>
      </c>
      <c r="L399" s="16">
        <v>181.7</v>
      </c>
      <c r="M399" s="1">
        <f t="shared" si="42"/>
        <v>0.8955150320354853</v>
      </c>
      <c r="N399" s="37">
        <f t="shared" si="37"/>
        <v>0.02597402597402594</v>
      </c>
    </row>
    <row r="400" spans="1:14" ht="12.75">
      <c r="A400" s="5">
        <v>37653</v>
      </c>
      <c r="B400" s="1" t="s">
        <v>15</v>
      </c>
      <c r="C400" s="1" t="str">
        <f t="shared" si="40"/>
        <v>2003</v>
      </c>
      <c r="D400" s="1" t="str">
        <f t="shared" si="41"/>
        <v>2003 I</v>
      </c>
      <c r="F400" s="8">
        <v>32.23</v>
      </c>
      <c r="G400" s="7"/>
      <c r="H400" s="7">
        <f t="shared" si="39"/>
        <v>33.258869982217846</v>
      </c>
      <c r="I400" s="7"/>
      <c r="J400" s="7">
        <f t="shared" si="38"/>
        <v>35.71527580557073</v>
      </c>
      <c r="K400" s="13">
        <f>IF(ISERROR(VLOOKUP(D400,GDP_defl!$C$6:$E$243,3,FALSE)/100),"",VLOOKUP(D400,GDP_defl!$C$6:$E$243,3,FALSE)/100)</f>
        <v>0.9690647943610848</v>
      </c>
      <c r="L400" s="15">
        <v>183.1</v>
      </c>
      <c r="M400" s="1">
        <f t="shared" si="42"/>
        <v>0.9024149827501231</v>
      </c>
      <c r="N400" s="37">
        <f aca="true" t="shared" si="43" ref="N400:N449">(L400-L388)/L388</f>
        <v>0.029808773903261993</v>
      </c>
    </row>
    <row r="401" spans="1:14" ht="12.75">
      <c r="A401" s="5">
        <v>37681</v>
      </c>
      <c r="B401" s="1" t="s">
        <v>15</v>
      </c>
      <c r="C401" s="1" t="str">
        <f t="shared" si="40"/>
        <v>2003</v>
      </c>
      <c r="D401" s="1" t="str">
        <f t="shared" si="41"/>
        <v>2003 I</v>
      </c>
      <c r="F401" s="8">
        <v>29.23</v>
      </c>
      <c r="G401" s="7"/>
      <c r="H401" s="7">
        <f t="shared" si="39"/>
        <v>30.16310175551436</v>
      </c>
      <c r="I401" s="7"/>
      <c r="J401" s="7">
        <f t="shared" si="38"/>
        <v>32.19743213897937</v>
      </c>
      <c r="K401" s="13">
        <f>IF(ISERROR(VLOOKUP(D401,GDP_defl!$C$6:$E$243,3,FALSE)/100),"",VLOOKUP(D401,GDP_defl!$C$6:$E$243,3,FALSE)/100)</f>
        <v>0.9690647943610848</v>
      </c>
      <c r="L401" s="16">
        <v>184.2</v>
      </c>
      <c r="M401" s="1">
        <f t="shared" si="42"/>
        <v>0.9078363725973385</v>
      </c>
      <c r="N401" s="37">
        <f t="shared" si="43"/>
        <v>0.030201342281879064</v>
      </c>
    </row>
    <row r="402" spans="1:14" ht="12.75">
      <c r="A402" s="5">
        <v>37712</v>
      </c>
      <c r="B402" s="1" t="s">
        <v>16</v>
      </c>
      <c r="C402" s="1" t="str">
        <f t="shared" si="40"/>
        <v>2003</v>
      </c>
      <c r="D402" s="1" t="str">
        <f t="shared" si="41"/>
        <v>2003 II</v>
      </c>
      <c r="F402" s="8">
        <v>24.48</v>
      </c>
      <c r="G402" s="7"/>
      <c r="H402" s="7">
        <f t="shared" si="39"/>
        <v>25.180965095887313</v>
      </c>
      <c r="I402" s="7"/>
      <c r="J402" s="7">
        <f t="shared" si="38"/>
        <v>27.023895538628942</v>
      </c>
      <c r="K402" s="13">
        <f>IF(ISERROR(VLOOKUP(D402,GDP_defl!$C$6:$E$243,3,FALSE)/100),"",VLOOKUP(D402,GDP_defl!$C$6:$E$243,3,FALSE)/100)</f>
        <v>0.9721628979184044</v>
      </c>
      <c r="L402" s="15">
        <v>183.8</v>
      </c>
      <c r="M402" s="1">
        <f t="shared" si="42"/>
        <v>0.9058649581074422</v>
      </c>
      <c r="N402" s="37">
        <f t="shared" si="43"/>
        <v>0.022246941045606226</v>
      </c>
    </row>
    <row r="403" spans="1:14" ht="12.75">
      <c r="A403" s="5">
        <v>37742</v>
      </c>
      <c r="B403" s="1" t="s">
        <v>16</v>
      </c>
      <c r="C403" s="1" t="str">
        <f t="shared" si="40"/>
        <v>2003</v>
      </c>
      <c r="D403" s="1" t="str">
        <f t="shared" si="41"/>
        <v>2003 II</v>
      </c>
      <c r="F403" s="8">
        <v>25.15</v>
      </c>
      <c r="G403" s="7"/>
      <c r="H403" s="7">
        <f t="shared" si="39"/>
        <v>25.87015000659991</v>
      </c>
      <c r="I403" s="7"/>
      <c r="J403" s="7">
        <f t="shared" si="38"/>
        <v>27.808910081743868</v>
      </c>
      <c r="K403" s="13">
        <f>IF(ISERROR(VLOOKUP(D403,GDP_defl!$C$6:$E$243,3,FALSE)/100),"",VLOOKUP(D403,GDP_defl!$C$6:$E$243,3,FALSE)/100)</f>
        <v>0.9721628979184044</v>
      </c>
      <c r="L403" s="16">
        <v>183.5</v>
      </c>
      <c r="M403" s="1">
        <f t="shared" si="42"/>
        <v>0.9043863972400197</v>
      </c>
      <c r="N403" s="37">
        <f t="shared" si="43"/>
        <v>0.020578420467185696</v>
      </c>
    </row>
    <row r="404" spans="1:14" ht="12.75">
      <c r="A404" s="5">
        <v>37773</v>
      </c>
      <c r="B404" s="1" t="s">
        <v>16</v>
      </c>
      <c r="C404" s="1" t="str">
        <f t="shared" si="40"/>
        <v>2003</v>
      </c>
      <c r="D404" s="1" t="str">
        <f t="shared" si="41"/>
        <v>2003 II</v>
      </c>
      <c r="F404" s="8">
        <v>27.22</v>
      </c>
      <c r="G404" s="7"/>
      <c r="H404" s="7">
        <f t="shared" si="39"/>
        <v>27.999422790443326</v>
      </c>
      <c r="I404" s="7"/>
      <c r="J404" s="7">
        <f t="shared" si="38"/>
        <v>30.064986390854656</v>
      </c>
      <c r="K404" s="13">
        <f>IF(ISERROR(VLOOKUP(D404,GDP_defl!$C$6:$E$243,3,FALSE)/100),"",VLOOKUP(D404,GDP_defl!$C$6:$E$243,3,FALSE)/100)</f>
        <v>0.9721628979184044</v>
      </c>
      <c r="L404" s="15">
        <v>183.7</v>
      </c>
      <c r="M404" s="1">
        <f t="shared" si="42"/>
        <v>0.9053721044849679</v>
      </c>
      <c r="N404" s="37">
        <f t="shared" si="43"/>
        <v>0.021122846025569665</v>
      </c>
    </row>
    <row r="405" spans="1:14" ht="12.75">
      <c r="A405" s="5">
        <v>37803</v>
      </c>
      <c r="B405" s="1" t="s">
        <v>17</v>
      </c>
      <c r="C405" s="1" t="str">
        <f t="shared" si="40"/>
        <v>2003</v>
      </c>
      <c r="D405" s="1" t="str">
        <f t="shared" si="41"/>
        <v>2003 III</v>
      </c>
      <c r="F405" s="8">
        <v>27.95</v>
      </c>
      <c r="G405" s="7"/>
      <c r="H405" s="7">
        <f t="shared" si="39"/>
        <v>28.60227415557494</v>
      </c>
      <c r="I405" s="7"/>
      <c r="J405" s="7">
        <f t="shared" si="38"/>
        <v>30.837710712343664</v>
      </c>
      <c r="K405" s="13">
        <f>IF(ISERROR(VLOOKUP(D405,GDP_defl!$C$6:$E$243,3,FALSE)/100),"",VLOOKUP(D405,GDP_defl!$C$6:$E$243,3,FALSE)/100)</f>
        <v>0.9771950247023345</v>
      </c>
      <c r="L405" s="16">
        <v>183.9</v>
      </c>
      <c r="M405" s="1">
        <f t="shared" si="42"/>
        <v>0.9063578117299163</v>
      </c>
      <c r="N405" s="37">
        <f t="shared" si="43"/>
        <v>0.021099389228206616</v>
      </c>
    </row>
    <row r="406" spans="1:14" ht="12.75">
      <c r="A406" s="5">
        <v>37834</v>
      </c>
      <c r="B406" s="1" t="s">
        <v>17</v>
      </c>
      <c r="C406" s="1" t="str">
        <f t="shared" si="40"/>
        <v>2003</v>
      </c>
      <c r="D406" s="1" t="str">
        <f t="shared" si="41"/>
        <v>2003 III</v>
      </c>
      <c r="F406" s="8">
        <v>28.5</v>
      </c>
      <c r="G406" s="7"/>
      <c r="H406" s="7">
        <f t="shared" si="39"/>
        <v>29.165109604074626</v>
      </c>
      <c r="I406" s="7"/>
      <c r="J406" s="7">
        <f t="shared" si="38"/>
        <v>31.325297941495126</v>
      </c>
      <c r="K406" s="13">
        <f>IF(ISERROR(VLOOKUP(D406,GDP_defl!$C$6:$E$243,3,FALSE)/100),"",VLOOKUP(D406,GDP_defl!$C$6:$E$243,3,FALSE)/100)</f>
        <v>0.9771950247023345</v>
      </c>
      <c r="L406" s="15">
        <v>184.6</v>
      </c>
      <c r="M406" s="1">
        <f t="shared" si="42"/>
        <v>0.9098077870872351</v>
      </c>
      <c r="N406" s="37">
        <f t="shared" si="43"/>
        <v>0.021582733812949673</v>
      </c>
    </row>
    <row r="407" spans="1:14" ht="12.75">
      <c r="A407" s="5">
        <v>37865</v>
      </c>
      <c r="B407" s="1" t="s">
        <v>17</v>
      </c>
      <c r="C407" s="1" t="str">
        <f t="shared" si="40"/>
        <v>2003</v>
      </c>
      <c r="D407" s="1" t="str">
        <f t="shared" si="41"/>
        <v>2003 III</v>
      </c>
      <c r="F407" s="8">
        <v>25.66</v>
      </c>
      <c r="G407" s="7"/>
      <c r="H407" s="7">
        <f t="shared" si="39"/>
        <v>26.25883201545807</v>
      </c>
      <c r="I407" s="7"/>
      <c r="J407" s="7">
        <f t="shared" si="38"/>
        <v>28.11238660907128</v>
      </c>
      <c r="K407" s="13">
        <f>IF(ISERROR(VLOOKUP(D407,GDP_defl!$C$6:$E$243,3,FALSE)/100),"",VLOOKUP(D407,GDP_defl!$C$6:$E$243,3,FALSE)/100)</f>
        <v>0.9771950247023345</v>
      </c>
      <c r="L407" s="16">
        <v>185.2</v>
      </c>
      <c r="M407" s="1">
        <f t="shared" si="42"/>
        <v>0.9127649088220797</v>
      </c>
      <c r="N407" s="37">
        <f t="shared" si="43"/>
        <v>0.0232044198895027</v>
      </c>
    </row>
    <row r="408" spans="1:14" ht="12.75">
      <c r="A408" s="5">
        <v>37895</v>
      </c>
      <c r="B408" s="1" t="s">
        <v>18</v>
      </c>
      <c r="C408" s="1" t="str">
        <f t="shared" si="40"/>
        <v>2003</v>
      </c>
      <c r="D408" s="1" t="str">
        <f t="shared" si="41"/>
        <v>2003 IV</v>
      </c>
      <c r="F408" s="8">
        <v>27.32</v>
      </c>
      <c r="G408" s="7"/>
      <c r="H408" s="7">
        <f t="shared" si="39"/>
        <v>27.806555462263272</v>
      </c>
      <c r="I408" s="7"/>
      <c r="J408" s="7">
        <f t="shared" si="38"/>
        <v>29.963394594594597</v>
      </c>
      <c r="K408" s="13">
        <f>IF(ISERROR(VLOOKUP(D408,GDP_defl!$C$6:$E$243,3,FALSE)/100),"",VLOOKUP(D408,GDP_defl!$C$6:$E$243,3,FALSE)/100)</f>
        <v>0.982502131091944</v>
      </c>
      <c r="L408" s="15">
        <v>185</v>
      </c>
      <c r="M408" s="1">
        <f t="shared" si="42"/>
        <v>0.9117792015771315</v>
      </c>
      <c r="N408" s="37">
        <f t="shared" si="43"/>
        <v>0.02040816326530606</v>
      </c>
    </row>
    <row r="409" spans="1:14" ht="12.75">
      <c r="A409" s="5">
        <v>37926</v>
      </c>
      <c r="B409" s="1" t="s">
        <v>18</v>
      </c>
      <c r="C409" s="1" t="str">
        <f t="shared" si="40"/>
        <v>2003</v>
      </c>
      <c r="D409" s="1" t="str">
        <f t="shared" si="41"/>
        <v>2003 IV</v>
      </c>
      <c r="F409" s="8">
        <v>27.47</v>
      </c>
      <c r="G409" s="7"/>
      <c r="H409" s="7">
        <f t="shared" si="39"/>
        <v>27.959226886836458</v>
      </c>
      <c r="I409" s="7"/>
      <c r="J409" s="7">
        <f t="shared" si="38"/>
        <v>30.209555555555557</v>
      </c>
      <c r="K409" s="13">
        <f>IF(ISERROR(VLOOKUP(D409,GDP_defl!$C$6:$E$243,3,FALSE)/100),"",VLOOKUP(D409,GDP_defl!$C$6:$E$243,3,FALSE)/100)</f>
        <v>0.982502131091944</v>
      </c>
      <c r="L409" s="16">
        <v>184.5</v>
      </c>
      <c r="M409" s="1">
        <f t="shared" si="42"/>
        <v>0.9093149334647609</v>
      </c>
      <c r="N409" s="37">
        <f t="shared" si="43"/>
        <v>0.017650303364589014</v>
      </c>
    </row>
    <row r="410" spans="1:14" ht="12.75">
      <c r="A410" s="5">
        <v>37956</v>
      </c>
      <c r="B410" s="1" t="s">
        <v>18</v>
      </c>
      <c r="C410" s="1" t="str">
        <f t="shared" si="40"/>
        <v>2003</v>
      </c>
      <c r="D410" s="1" t="str">
        <f t="shared" si="41"/>
        <v>2003 IV</v>
      </c>
      <c r="F410" s="8">
        <v>28.63</v>
      </c>
      <c r="G410" s="7"/>
      <c r="H410" s="7">
        <f t="shared" si="39"/>
        <v>29.139885903535777</v>
      </c>
      <c r="I410" s="7"/>
      <c r="J410" s="7">
        <f t="shared" si="38"/>
        <v>31.519408572978836</v>
      </c>
      <c r="K410" s="13">
        <f>IF(ISERROR(VLOOKUP(D410,GDP_defl!$C$6:$E$243,3,FALSE)/100),"",VLOOKUP(D410,GDP_defl!$C$6:$E$243,3,FALSE)/100)</f>
        <v>0.982502131091944</v>
      </c>
      <c r="L410" s="15">
        <v>184.3</v>
      </c>
      <c r="M410" s="1">
        <f t="shared" si="42"/>
        <v>0.9083292262198127</v>
      </c>
      <c r="N410" s="37">
        <f t="shared" si="43"/>
        <v>0.01879491431730241</v>
      </c>
    </row>
    <row r="411" spans="1:14" ht="12.75">
      <c r="A411" s="5">
        <v>37987</v>
      </c>
      <c r="B411" s="1" t="s">
        <v>15</v>
      </c>
      <c r="C411" s="1" t="str">
        <f t="shared" si="40"/>
        <v>2004</v>
      </c>
      <c r="D411" s="1" t="str">
        <f t="shared" si="41"/>
        <v>2004 I</v>
      </c>
      <c r="F411" s="8">
        <v>30.24</v>
      </c>
      <c r="G411" s="7"/>
      <c r="H411" s="7">
        <f t="shared" si="39"/>
        <v>30.49604614403372</v>
      </c>
      <c r="I411" s="7"/>
      <c r="J411" s="7">
        <f t="shared" si="38"/>
        <v>33.130107991360696</v>
      </c>
      <c r="K411" s="13">
        <f>IF(ISERROR(VLOOKUP(D411,GDP_defl!$C$6:$E$243,3,FALSE)/100),"",VLOOKUP(D411,GDP_defl!$C$6:$E$243,3,FALSE)/100)</f>
        <v>0.991603956039927</v>
      </c>
      <c r="L411" s="15">
        <v>185.2</v>
      </c>
      <c r="M411" s="1">
        <f t="shared" si="42"/>
        <v>0.9127649088220797</v>
      </c>
      <c r="N411" s="37">
        <f t="shared" si="43"/>
        <v>0.019262520638414972</v>
      </c>
    </row>
    <row r="412" spans="1:14" ht="12.75">
      <c r="A412" s="5">
        <v>38018</v>
      </c>
      <c r="B412" s="1" t="s">
        <v>15</v>
      </c>
      <c r="C412" s="1" t="str">
        <f t="shared" si="40"/>
        <v>2004</v>
      </c>
      <c r="D412" s="1" t="str">
        <f t="shared" si="41"/>
        <v>2004 I</v>
      </c>
      <c r="F412" s="8">
        <v>30.77</v>
      </c>
      <c r="G412" s="7"/>
      <c r="H412" s="7">
        <f t="shared" si="39"/>
        <v>31.030533725261826</v>
      </c>
      <c r="I412" s="7"/>
      <c r="J412" s="7">
        <f t="shared" si="38"/>
        <v>33.529715359828145</v>
      </c>
      <c r="K412" s="13">
        <f>IF(ISERROR(VLOOKUP(D412,GDP_defl!$C$6:$E$243,3,FALSE)/100),"",VLOOKUP(D412,GDP_defl!$C$6:$E$243,3,FALSE)/100)</f>
        <v>0.991603956039927</v>
      </c>
      <c r="L412" s="16">
        <v>186.2</v>
      </c>
      <c r="M412" s="1">
        <f t="shared" si="42"/>
        <v>0.917693445046821</v>
      </c>
      <c r="N412" s="37">
        <f t="shared" si="43"/>
        <v>0.016930638995084624</v>
      </c>
    </row>
    <row r="413" spans="1:14" ht="12.75">
      <c r="A413" s="5">
        <v>38047</v>
      </c>
      <c r="B413" s="1" t="s">
        <v>15</v>
      </c>
      <c r="C413" s="1" t="str">
        <f t="shared" si="40"/>
        <v>2004</v>
      </c>
      <c r="D413" s="1" t="str">
        <f t="shared" si="41"/>
        <v>2004 I</v>
      </c>
      <c r="F413" s="8">
        <v>32.25</v>
      </c>
      <c r="G413" s="7"/>
      <c r="H413" s="7">
        <f t="shared" si="39"/>
        <v>32.523065084162944</v>
      </c>
      <c r="I413" s="7"/>
      <c r="J413" s="7">
        <f t="shared" si="38"/>
        <v>34.917422625400214</v>
      </c>
      <c r="K413" s="13">
        <f>IF(ISERROR(VLOOKUP(D413,GDP_defl!$C$6:$E$243,3,FALSE)/100),"",VLOOKUP(D413,GDP_defl!$C$6:$E$243,3,FALSE)/100)</f>
        <v>0.991603956039927</v>
      </c>
      <c r="L413" s="15">
        <v>187.4</v>
      </c>
      <c r="M413" s="1">
        <f t="shared" si="42"/>
        <v>0.9236076885165106</v>
      </c>
      <c r="N413" s="37">
        <f t="shared" si="43"/>
        <v>0.017372421281216164</v>
      </c>
    </row>
    <row r="414" spans="1:14" ht="12.75">
      <c r="A414" s="5">
        <v>38078</v>
      </c>
      <c r="B414" s="1" t="s">
        <v>16</v>
      </c>
      <c r="C414" s="1" t="str">
        <f t="shared" si="40"/>
        <v>2004</v>
      </c>
      <c r="D414" s="1" t="str">
        <f t="shared" si="41"/>
        <v>2004 II</v>
      </c>
      <c r="F414" s="8">
        <v>32.42</v>
      </c>
      <c r="G414" s="7"/>
      <c r="H414" s="7">
        <f t="shared" si="39"/>
        <v>32.40128964291603</v>
      </c>
      <c r="I414" s="7"/>
      <c r="J414" s="7">
        <f t="shared" si="38"/>
        <v>34.989457446808515</v>
      </c>
      <c r="K414" s="13">
        <f>IF(ISERROR(VLOOKUP(D414,GDP_defl!$C$6:$E$243,3,FALSE)/100),"",VLOOKUP(D414,GDP_defl!$C$6:$E$243,3,FALSE)/100)</f>
        <v>1.0005774571719264</v>
      </c>
      <c r="L414" s="16">
        <v>188</v>
      </c>
      <c r="M414" s="1">
        <f t="shared" si="42"/>
        <v>0.9265648102513553</v>
      </c>
      <c r="N414" s="37">
        <f t="shared" si="43"/>
        <v>0.02285092491838949</v>
      </c>
    </row>
    <row r="415" spans="1:14" ht="12.75">
      <c r="A415" s="5">
        <v>38108</v>
      </c>
      <c r="B415" s="1" t="s">
        <v>16</v>
      </c>
      <c r="C415" s="1" t="str">
        <f t="shared" si="40"/>
        <v>2004</v>
      </c>
      <c r="D415" s="1" t="str">
        <f t="shared" si="41"/>
        <v>2004 II</v>
      </c>
      <c r="F415" s="8">
        <v>35.82</v>
      </c>
      <c r="G415" s="7"/>
      <c r="H415" s="7">
        <f t="shared" si="39"/>
        <v>35.79932742163024</v>
      </c>
      <c r="I415" s="7"/>
      <c r="J415" s="7">
        <f t="shared" si="38"/>
        <v>38.43404547858276</v>
      </c>
      <c r="K415" s="13">
        <f>IF(ISERROR(VLOOKUP(D415,GDP_defl!$C$6:$E$243,3,FALSE)/100),"",VLOOKUP(D415,GDP_defl!$C$6:$E$243,3,FALSE)/100)</f>
        <v>1.0005774571719264</v>
      </c>
      <c r="L415" s="15">
        <v>189.1</v>
      </c>
      <c r="M415" s="1">
        <f t="shared" si="42"/>
        <v>0.9319862000985707</v>
      </c>
      <c r="N415" s="37">
        <f t="shared" si="43"/>
        <v>0.030517711171662094</v>
      </c>
    </row>
    <row r="416" spans="1:14" ht="12.75">
      <c r="A416" s="5">
        <v>38139</v>
      </c>
      <c r="B416" s="1" t="s">
        <v>16</v>
      </c>
      <c r="C416" s="1" t="str">
        <f t="shared" si="40"/>
        <v>2004</v>
      </c>
      <c r="D416" s="1" t="str">
        <f t="shared" si="41"/>
        <v>2004 II</v>
      </c>
      <c r="F416" s="8">
        <v>33.58</v>
      </c>
      <c r="G416" s="7"/>
      <c r="H416" s="7">
        <f t="shared" si="39"/>
        <v>33.56062017918323</v>
      </c>
      <c r="I416" s="7"/>
      <c r="J416" s="7">
        <f t="shared" si="38"/>
        <v>35.91661570901423</v>
      </c>
      <c r="K416" s="13">
        <f>IF(ISERROR(VLOOKUP(D416,GDP_defl!$C$6:$E$243,3,FALSE)/100),"",VLOOKUP(D416,GDP_defl!$C$6:$E$243,3,FALSE)/100)</f>
        <v>1.0005774571719264</v>
      </c>
      <c r="L416" s="16">
        <v>189.7</v>
      </c>
      <c r="M416" s="1">
        <f t="shared" si="42"/>
        <v>0.9349433218334154</v>
      </c>
      <c r="N416" s="37">
        <f t="shared" si="43"/>
        <v>0.0326619488296135</v>
      </c>
    </row>
    <row r="417" spans="1:14" ht="12.75">
      <c r="A417" s="5">
        <v>38169</v>
      </c>
      <c r="B417" s="1" t="s">
        <v>17</v>
      </c>
      <c r="C417" s="1" t="str">
        <f t="shared" si="40"/>
        <v>2004</v>
      </c>
      <c r="D417" s="1" t="str">
        <f t="shared" si="41"/>
        <v>2004 III</v>
      </c>
      <c r="F417" s="8">
        <v>35.98</v>
      </c>
      <c r="G417" s="7"/>
      <c r="H417" s="7">
        <f t="shared" si="39"/>
        <v>35.773749817731115</v>
      </c>
      <c r="I417" s="7"/>
      <c r="J417" s="7">
        <f t="shared" si="38"/>
        <v>38.54457233368532</v>
      </c>
      <c r="K417" s="13">
        <f>IF(ISERROR(VLOOKUP(D417,GDP_defl!$C$6:$E$243,3,FALSE)/100),"",VLOOKUP(D417,GDP_defl!$C$6:$E$243,3,FALSE)/100)</f>
        <v>1.0057654057324081</v>
      </c>
      <c r="L417" s="15">
        <v>189.4</v>
      </c>
      <c r="M417" s="1">
        <f t="shared" si="42"/>
        <v>0.9334647609659931</v>
      </c>
      <c r="N417" s="37">
        <f t="shared" si="43"/>
        <v>0.029907558455682434</v>
      </c>
    </row>
    <row r="418" spans="1:14" ht="12.75">
      <c r="A418" s="5">
        <v>38200</v>
      </c>
      <c r="B418" s="1" t="s">
        <v>17</v>
      </c>
      <c r="C418" s="1" t="str">
        <f t="shared" si="40"/>
        <v>2004</v>
      </c>
      <c r="D418" s="1" t="str">
        <f t="shared" si="41"/>
        <v>2004 III</v>
      </c>
      <c r="F418" s="8">
        <v>39.57</v>
      </c>
      <c r="G418" s="7"/>
      <c r="H418" s="7">
        <f t="shared" si="39"/>
        <v>39.343170658355206</v>
      </c>
      <c r="I418" s="7"/>
      <c r="J418" s="7">
        <f t="shared" si="38"/>
        <v>42.368089709762536</v>
      </c>
      <c r="K418" s="13">
        <f>IF(ISERROR(VLOOKUP(D418,GDP_defl!$C$6:$E$243,3,FALSE)/100),"",VLOOKUP(D418,GDP_defl!$C$6:$E$243,3,FALSE)/100)</f>
        <v>1.0057654057324081</v>
      </c>
      <c r="L418" s="16">
        <v>189.5</v>
      </c>
      <c r="M418" s="1">
        <f t="shared" si="42"/>
        <v>0.9339576145884672</v>
      </c>
      <c r="N418" s="37">
        <f t="shared" si="43"/>
        <v>0.026543878656554745</v>
      </c>
    </row>
    <row r="419" spans="1:14" ht="12.75">
      <c r="A419" s="5">
        <v>38231</v>
      </c>
      <c r="B419" s="1" t="s">
        <v>17</v>
      </c>
      <c r="C419" s="1" t="str">
        <f t="shared" si="40"/>
        <v>2004</v>
      </c>
      <c r="D419" s="1" t="str">
        <f t="shared" si="41"/>
        <v>2004 III</v>
      </c>
      <c r="F419" s="8">
        <v>40.51</v>
      </c>
      <c r="G419" s="7"/>
      <c r="H419" s="7">
        <f t="shared" si="39"/>
        <v>40.277782243365415</v>
      </c>
      <c r="I419" s="7"/>
      <c r="J419" s="7">
        <f t="shared" si="38"/>
        <v>43.28319641916798</v>
      </c>
      <c r="K419" s="13">
        <f>IF(ISERROR(VLOOKUP(D419,GDP_defl!$C$6:$E$243,3,FALSE)/100),"",VLOOKUP(D419,GDP_defl!$C$6:$E$243,3,FALSE)/100)</f>
        <v>1.0057654057324081</v>
      </c>
      <c r="L419" s="15">
        <v>189.9</v>
      </c>
      <c r="M419" s="1">
        <f t="shared" si="42"/>
        <v>0.9359290290783637</v>
      </c>
      <c r="N419" s="37">
        <f t="shared" si="43"/>
        <v>0.0253779697624191</v>
      </c>
    </row>
    <row r="420" spans="1:14" ht="12.75">
      <c r="A420" s="5">
        <v>38261</v>
      </c>
      <c r="B420" s="1" t="s">
        <v>18</v>
      </c>
      <c r="C420" s="1" t="str">
        <f t="shared" si="40"/>
        <v>2004</v>
      </c>
      <c r="D420" s="1" t="str">
        <f t="shared" si="41"/>
        <v>2004 IV</v>
      </c>
      <c r="F420" s="9">
        <v>45.53</v>
      </c>
      <c r="G420" s="7"/>
      <c r="H420" s="7">
        <f t="shared" si="39"/>
        <v>44.91168678402546</v>
      </c>
      <c r="I420" s="7"/>
      <c r="J420" s="7">
        <f t="shared" si="38"/>
        <v>48.39202200104767</v>
      </c>
      <c r="K420" s="13">
        <f>IF(ISERROR(VLOOKUP(D420,GDP_defl!$C$6:$E$243,3,FALSE)/100),"",VLOOKUP(D420,GDP_defl!$C$6:$E$243,3,FALSE)/100)</f>
        <v>1.0137673122576742</v>
      </c>
      <c r="L420" s="16">
        <v>190.9</v>
      </c>
      <c r="M420" s="1">
        <f t="shared" si="42"/>
        <v>0.9408575653031049</v>
      </c>
      <c r="N420" s="37">
        <f t="shared" si="43"/>
        <v>0.03189189189189192</v>
      </c>
    </row>
    <row r="421" spans="1:14" ht="12.75">
      <c r="A421" s="5">
        <v>38292</v>
      </c>
      <c r="B421" s="1" t="s">
        <v>18</v>
      </c>
      <c r="C421" s="1" t="str">
        <f t="shared" si="40"/>
        <v>2004</v>
      </c>
      <c r="D421" s="1" t="str">
        <f t="shared" si="41"/>
        <v>2004 IV</v>
      </c>
      <c r="F421" s="9">
        <v>39.83</v>
      </c>
      <c r="G421" s="7"/>
      <c r="H421" s="7">
        <f t="shared" si="39"/>
        <v>39.28909476406181</v>
      </c>
      <c r="I421" s="7"/>
      <c r="J421" s="7">
        <f t="shared" si="38"/>
        <v>42.31155497382199</v>
      </c>
      <c r="K421" s="13">
        <f>IF(ISERROR(VLOOKUP(D421,GDP_defl!$C$6:$E$243,3,FALSE)/100),"",VLOOKUP(D421,GDP_defl!$C$6:$E$243,3,FALSE)/100)</f>
        <v>1.0137673122576742</v>
      </c>
      <c r="L421" s="15">
        <v>191</v>
      </c>
      <c r="M421" s="1">
        <f t="shared" si="42"/>
        <v>0.941350418925579</v>
      </c>
      <c r="N421" s="37">
        <f t="shared" si="43"/>
        <v>0.03523035230352303</v>
      </c>
    </row>
    <row r="422" spans="1:14" ht="12.75">
      <c r="A422" s="5">
        <v>38322</v>
      </c>
      <c r="B422" s="1" t="s">
        <v>18</v>
      </c>
      <c r="C422" s="1" t="str">
        <f t="shared" si="40"/>
        <v>2004</v>
      </c>
      <c r="D422" s="1" t="str">
        <f t="shared" si="41"/>
        <v>2004 IV</v>
      </c>
      <c r="F422" s="9">
        <v>34.32</v>
      </c>
      <c r="G422" s="7"/>
      <c r="H422" s="7">
        <f t="shared" si="39"/>
        <v>33.85392247809694</v>
      </c>
      <c r="I422" s="7"/>
      <c r="J422" s="7">
        <f t="shared" si="38"/>
        <v>36.59236994219653</v>
      </c>
      <c r="K422" s="13">
        <f>IF(ISERROR(VLOOKUP(D422,GDP_defl!$C$6:$E$243,3,FALSE)/100),"",VLOOKUP(D422,GDP_defl!$C$6:$E$243,3,FALSE)/100)</f>
        <v>1.0137673122576742</v>
      </c>
      <c r="L422" s="16">
        <v>190.3</v>
      </c>
      <c r="M422" s="1">
        <f t="shared" si="42"/>
        <v>0.9379004435682603</v>
      </c>
      <c r="N422" s="37">
        <f t="shared" si="43"/>
        <v>0.032555615843733045</v>
      </c>
    </row>
    <row r="423" spans="1:14" ht="12.75">
      <c r="A423" s="5">
        <v>38353</v>
      </c>
      <c r="B423" s="1" t="s">
        <v>15</v>
      </c>
      <c r="C423" s="1" t="str">
        <f t="shared" si="40"/>
        <v>2005</v>
      </c>
      <c r="D423" s="1" t="str">
        <f t="shared" si="41"/>
        <v>2005 I</v>
      </c>
      <c r="F423" s="2">
        <v>38.4</v>
      </c>
      <c r="G423" s="7"/>
      <c r="H423" s="7">
        <f t="shared" si="39"/>
        <v>37.559970951864365</v>
      </c>
      <c r="I423" s="7"/>
      <c r="J423" s="7">
        <f t="shared" si="38"/>
        <v>40.85663345568957</v>
      </c>
      <c r="K423" s="13">
        <f>IF(ISERROR(VLOOKUP(D423,GDP_defl!$C$6:$E$243,3,FALSE)/100),"",VLOOKUP(D423,GDP_defl!$C$6:$E$243,3,FALSE)/100)</f>
        <v>1.0223650079285787</v>
      </c>
      <c r="L423" s="16">
        <v>190.7</v>
      </c>
      <c r="M423" s="1">
        <f t="shared" si="42"/>
        <v>0.9398718580581567</v>
      </c>
      <c r="N423" s="37">
        <f t="shared" si="43"/>
        <v>0.029697624190064796</v>
      </c>
    </row>
    <row r="424" spans="1:14" ht="12.75">
      <c r="A424" s="5">
        <v>38384</v>
      </c>
      <c r="B424" s="1" t="s">
        <v>15</v>
      </c>
      <c r="C424" s="1" t="str">
        <f t="shared" si="40"/>
        <v>2005</v>
      </c>
      <c r="D424" s="1" t="str">
        <f t="shared" si="41"/>
        <v>2005 I</v>
      </c>
      <c r="F424" s="2">
        <v>39.65</v>
      </c>
      <c r="G424" s="7"/>
      <c r="H424" s="7">
        <f t="shared" si="39"/>
        <v>38.78262625628704</v>
      </c>
      <c r="I424" s="7"/>
      <c r="J424" s="7">
        <f t="shared" si="38"/>
        <v>41.944655891553694</v>
      </c>
      <c r="K424" s="13">
        <f>IF(ISERROR(VLOOKUP(D424,GDP_defl!$C$6:$E$243,3,FALSE)/100),"",VLOOKUP(D424,GDP_defl!$C$6:$E$243,3,FALSE)/100)</f>
        <v>1.0223650079285787</v>
      </c>
      <c r="L424" s="20">
        <v>191.8</v>
      </c>
      <c r="M424" s="1">
        <f t="shared" si="42"/>
        <v>0.9452932479053722</v>
      </c>
      <c r="N424" s="37">
        <f t="shared" si="43"/>
        <v>0.030075187969924935</v>
      </c>
    </row>
    <row r="425" spans="1:14" ht="12.75">
      <c r="A425" s="5">
        <v>38412</v>
      </c>
      <c r="B425" s="1" t="s">
        <v>15</v>
      </c>
      <c r="C425" s="1" t="str">
        <f t="shared" si="40"/>
        <v>2005</v>
      </c>
      <c r="D425" s="1" t="str">
        <f t="shared" si="41"/>
        <v>2005 I</v>
      </c>
      <c r="F425" s="2">
        <v>45.71</v>
      </c>
      <c r="H425" s="7">
        <f t="shared" si="39"/>
        <v>44.71005917212813</v>
      </c>
      <c r="J425" s="7">
        <f t="shared" si="38"/>
        <v>47.98012933264356</v>
      </c>
      <c r="K425" s="13">
        <f>IF(ISERROR(VLOOKUP(D425,GDP_defl!$C$6:$E$243,3,FALSE)/100),"",VLOOKUP(D425,GDP_defl!$C$6:$E$243,3,FALSE)/100)</f>
        <v>1.0223650079285787</v>
      </c>
      <c r="L425" s="20">
        <v>193.3</v>
      </c>
      <c r="M425" s="1">
        <f t="shared" si="42"/>
        <v>0.952686052242484</v>
      </c>
      <c r="N425" s="37">
        <f t="shared" si="43"/>
        <v>0.03148345784418359</v>
      </c>
    </row>
    <row r="426" spans="1:14" ht="12.75">
      <c r="A426" s="5">
        <v>38443</v>
      </c>
      <c r="B426" s="1" t="s">
        <v>16</v>
      </c>
      <c r="C426" s="1" t="str">
        <f>TEXT(A426,"yyyy")</f>
        <v>2005</v>
      </c>
      <c r="D426" s="1" t="str">
        <f>C426&amp;" "&amp;B426</f>
        <v>2005 II</v>
      </c>
      <c r="F426" s="2">
        <v>45.18</v>
      </c>
      <c r="H426" s="7">
        <f t="shared" si="39"/>
        <v>43.92387046756789</v>
      </c>
      <c r="J426" s="7">
        <f t="shared" si="38"/>
        <v>47.10699897225078</v>
      </c>
      <c r="K426" s="13">
        <f>IF(ISERROR(VLOOKUP(D426,GDP_defl!$C$6:$E$243,3,FALSE)/100),"",VLOOKUP(D426,GDP_defl!$C$6:$E$243,3,FALSE)/100)</f>
        <v>1.0285978789906414</v>
      </c>
      <c r="L426" s="20">
        <f>'CPI-U'!D425</f>
        <v>194.6</v>
      </c>
      <c r="M426" s="1">
        <f t="shared" si="42"/>
        <v>0.9590931493346475</v>
      </c>
      <c r="N426" s="37">
        <f t="shared" si="43"/>
        <v>0.03510638297872337</v>
      </c>
    </row>
    <row r="427" spans="1:14" ht="12.75">
      <c r="A427" s="5">
        <v>38473</v>
      </c>
      <c r="B427" s="1" t="s">
        <v>16</v>
      </c>
      <c r="C427" s="1" t="str">
        <f>TEXT(A427,"yyyy")</f>
        <v>2005</v>
      </c>
      <c r="D427" s="1" t="str">
        <f>C427&amp;" "&amp;B427</f>
        <v>2005 II</v>
      </c>
      <c r="F427" s="2">
        <v>43.12</v>
      </c>
      <c r="H427" s="7">
        <f t="shared" si="39"/>
        <v>41.921144191268866</v>
      </c>
      <c r="J427" s="7">
        <f t="shared" si="38"/>
        <v>45.005390946502054</v>
      </c>
      <c r="K427" s="13">
        <f>IF(ISERROR(VLOOKUP(D427,GDP_defl!$C$6:$E$243,3,FALSE)/100),"",VLOOKUP(D427,GDP_defl!$C$6:$E$243,3,FALSE)/100)</f>
        <v>1.0285978789906414</v>
      </c>
      <c r="L427" s="20">
        <f>'CPI-U'!D426</f>
        <v>194.4</v>
      </c>
      <c r="M427" s="1">
        <f t="shared" si="42"/>
        <v>0.9581074420896993</v>
      </c>
      <c r="N427" s="37">
        <f t="shared" si="43"/>
        <v>0.028027498677948237</v>
      </c>
    </row>
    <row r="428" spans="1:14" ht="12.75">
      <c r="A428" s="5">
        <v>38504</v>
      </c>
      <c r="B428" s="1" t="s">
        <v>16</v>
      </c>
      <c r="C428" s="1" t="str">
        <f>TEXT(A428,"yyyy")</f>
        <v>2005</v>
      </c>
      <c r="D428" s="1" t="str">
        <f>C428&amp;" "&amp;B428</f>
        <v>2005 II</v>
      </c>
      <c r="F428" s="2">
        <v>49.28</v>
      </c>
      <c r="H428" s="7">
        <f t="shared" si="39"/>
        <v>47.909879075735844</v>
      </c>
      <c r="J428" s="7">
        <f t="shared" si="38"/>
        <v>51.408287917737795</v>
      </c>
      <c r="K428" s="13">
        <f>IF(ISERROR(VLOOKUP(D428,GDP_defl!$C$6:$E$243,3,FALSE)/100),"",VLOOKUP(D428,GDP_defl!$C$6:$E$243,3,FALSE)/100)</f>
        <v>1.0285978789906414</v>
      </c>
      <c r="L428" s="20">
        <f>'CPI-U'!D427</f>
        <v>194.5</v>
      </c>
      <c r="M428" s="1">
        <f t="shared" si="42"/>
        <v>0.9586002957121734</v>
      </c>
      <c r="N428" s="37">
        <f t="shared" si="43"/>
        <v>0.025303110173958945</v>
      </c>
    </row>
    <row r="429" spans="1:14" ht="12.75">
      <c r="A429" s="5">
        <v>38534</v>
      </c>
      <c r="B429" s="1" t="s">
        <v>17</v>
      </c>
      <c r="C429" s="1" t="str">
        <f aca="true" t="shared" si="44" ref="C429:C437">TEXT(A429,"yyyy")</f>
        <v>2005</v>
      </c>
      <c r="D429" s="1" t="str">
        <f aca="true" t="shared" si="45" ref="D429:D437">C429&amp;" "&amp;B429</f>
        <v>2005 III</v>
      </c>
      <c r="F429" s="2">
        <v>52.88</v>
      </c>
      <c r="H429" s="7">
        <f t="shared" si="39"/>
        <v>50.999859619345656</v>
      </c>
      <c r="J429" s="7">
        <f t="shared" si="38"/>
        <v>54.90968270214944</v>
      </c>
      <c r="K429" s="13">
        <f>IF(ISERROR(VLOOKUP(D429,GDP_defl!$C$6:$E$243,3,FALSE)/100),"",VLOOKUP(D429,GDP_defl!$C$6:$E$243,3,FALSE)/100)</f>
        <v>1.0368655991347309</v>
      </c>
      <c r="L429" s="20">
        <f>'CPI-U'!D428</f>
        <v>195.4</v>
      </c>
      <c r="M429" s="1">
        <f t="shared" si="42"/>
        <v>0.9630359783144407</v>
      </c>
      <c r="N429" s="37">
        <f t="shared" si="43"/>
        <v>0.03167898627243928</v>
      </c>
    </row>
    <row r="430" spans="1:14" ht="12.75">
      <c r="A430" s="5">
        <v>38565</v>
      </c>
      <c r="B430" s="1" t="s">
        <v>17</v>
      </c>
      <c r="C430" s="1" t="str">
        <f t="shared" si="44"/>
        <v>2005</v>
      </c>
      <c r="D430" s="1" t="str">
        <f t="shared" si="45"/>
        <v>2005 III</v>
      </c>
      <c r="F430" s="2">
        <v>58.66</v>
      </c>
      <c r="H430" s="7">
        <f t="shared" si="39"/>
        <v>56.57435259589289</v>
      </c>
      <c r="J430" s="7">
        <f t="shared" si="38"/>
        <v>60.60139511201629</v>
      </c>
      <c r="K430" s="13">
        <f>IF(ISERROR(VLOOKUP(D430,GDP_defl!$C$6:$E$243,3,FALSE)/100),"",VLOOKUP(D430,GDP_defl!$C$6:$E$243,3,FALSE)/100)</f>
        <v>1.0368655991347309</v>
      </c>
      <c r="L430" s="20">
        <f>'CPI-U'!D429</f>
        <v>196.4</v>
      </c>
      <c r="M430" s="1">
        <f t="shared" si="42"/>
        <v>0.9679645145391819</v>
      </c>
      <c r="N430" s="37">
        <f t="shared" si="43"/>
        <v>0.03641160949868077</v>
      </c>
    </row>
    <row r="431" spans="1:14" ht="12.75">
      <c r="A431" s="5">
        <v>38596</v>
      </c>
      <c r="B431" s="1" t="s">
        <v>17</v>
      </c>
      <c r="C431" s="1" t="str">
        <f t="shared" si="44"/>
        <v>2005</v>
      </c>
      <c r="D431" s="1" t="str">
        <f t="shared" si="45"/>
        <v>2005 III</v>
      </c>
      <c r="F431" s="2">
        <v>58.79</v>
      </c>
      <c r="H431" s="7">
        <f t="shared" si="39"/>
        <v>56.69973046560762</v>
      </c>
      <c r="J431" s="7">
        <f t="shared" si="38"/>
        <v>60.00246981891348</v>
      </c>
      <c r="K431" s="13">
        <f>IF(ISERROR(VLOOKUP(D431,GDP_defl!$C$6:$E$243,3,FALSE)/100),"",VLOOKUP(D431,GDP_defl!$C$6:$E$243,3,FALSE)/100)</f>
        <v>1.0368655991347309</v>
      </c>
      <c r="L431" s="20">
        <f>'CPI-U'!D430</f>
        <v>198.8</v>
      </c>
      <c r="M431" s="1">
        <f t="shared" si="42"/>
        <v>0.9797930014785609</v>
      </c>
      <c r="N431" s="37">
        <f t="shared" si="43"/>
        <v>0.04686677198525543</v>
      </c>
    </row>
    <row r="432" spans="1:14" ht="12.75">
      <c r="A432" s="5">
        <v>38626</v>
      </c>
      <c r="B432" s="1" t="s">
        <v>18</v>
      </c>
      <c r="C432" s="1" t="str">
        <f t="shared" si="44"/>
        <v>2005</v>
      </c>
      <c r="D432" s="1" t="str">
        <f t="shared" si="45"/>
        <v>2005 IV</v>
      </c>
      <c r="F432" s="2">
        <v>55.31</v>
      </c>
      <c r="H432" s="7">
        <f t="shared" si="39"/>
        <v>52.916373099251096</v>
      </c>
      <c r="J432" s="7">
        <f t="shared" si="38"/>
        <v>56.33734437751004</v>
      </c>
      <c r="K432" s="13">
        <f>IF(ISERROR(VLOOKUP(D432,GDP_defl!$C$6:$E$243,3,FALSE)/100),"",VLOOKUP(D432,GDP_defl!$C$6:$E$243,3,FALSE)/100)</f>
        <v>1.045234145134236</v>
      </c>
      <c r="L432" s="20">
        <f>'CPI-U'!D431</f>
        <v>199.2</v>
      </c>
      <c r="M432" s="1">
        <f t="shared" si="42"/>
        <v>0.9817644159684573</v>
      </c>
      <c r="N432" s="37">
        <f t="shared" si="43"/>
        <v>0.043478260869565126</v>
      </c>
    </row>
    <row r="433" spans="1:14" ht="12.75">
      <c r="A433" s="5">
        <v>38657</v>
      </c>
      <c r="B433" s="1" t="s">
        <v>18</v>
      </c>
      <c r="C433" s="1" t="str">
        <f t="shared" si="44"/>
        <v>2005</v>
      </c>
      <c r="D433" s="1" t="str">
        <f t="shared" si="45"/>
        <v>2005 IV</v>
      </c>
      <c r="F433" s="2">
        <v>49.97</v>
      </c>
      <c r="H433" s="7">
        <f t="shared" si="39"/>
        <v>47.80746996509812</v>
      </c>
      <c r="J433" s="7">
        <f t="shared" si="38"/>
        <v>51.31028846153846</v>
      </c>
      <c r="K433" s="13">
        <f>IF(ISERROR(VLOOKUP(D433,GDP_defl!$C$6:$E$243,3,FALSE)/100),"",VLOOKUP(D433,GDP_defl!$C$6:$E$243,3,FALSE)/100)</f>
        <v>1.045234145134236</v>
      </c>
      <c r="L433" s="20">
        <f>'CPI-U'!D432</f>
        <v>197.6</v>
      </c>
      <c r="M433" s="1">
        <f t="shared" si="42"/>
        <v>0.9738787580088714</v>
      </c>
      <c r="N433" s="37">
        <f t="shared" si="43"/>
        <v>0.0345549738219895</v>
      </c>
    </row>
    <row r="434" spans="1:14" ht="12.75">
      <c r="A434" s="5">
        <v>38687</v>
      </c>
      <c r="B434" s="1" t="s">
        <v>18</v>
      </c>
      <c r="C434" s="1" t="str">
        <f t="shared" si="44"/>
        <v>2005</v>
      </c>
      <c r="D434" s="1" t="str">
        <f t="shared" si="45"/>
        <v>2005 IV</v>
      </c>
      <c r="F434" s="2">
        <v>50.85</v>
      </c>
      <c r="H434" s="7">
        <f t="shared" si="39"/>
        <v>48.64938658645667</v>
      </c>
      <c r="J434" s="7">
        <f t="shared" si="38"/>
        <v>52.42614329268292</v>
      </c>
      <c r="K434" s="13">
        <f>IF(ISERROR(VLOOKUP(D434,GDP_defl!$C$6:$E$243,3,FALSE)/100),"",VLOOKUP(D434,GDP_defl!$C$6:$E$243,3,FALSE)/100)</f>
        <v>1.045234145134236</v>
      </c>
      <c r="L434" s="20">
        <f>'CPI-U'!D433</f>
        <v>196.8</v>
      </c>
      <c r="M434" s="1">
        <f t="shared" si="42"/>
        <v>0.9699359290290784</v>
      </c>
      <c r="N434" s="37">
        <f t="shared" si="43"/>
        <v>0.03415659485023647</v>
      </c>
    </row>
    <row r="435" spans="1:14" ht="12.75">
      <c r="A435" s="5">
        <v>38718</v>
      </c>
      <c r="B435" s="1" t="s">
        <v>15</v>
      </c>
      <c r="C435" s="1" t="str">
        <f t="shared" si="44"/>
        <v>2006</v>
      </c>
      <c r="D435" s="1" t="str">
        <f t="shared" si="45"/>
        <v>2006 I</v>
      </c>
      <c r="F435">
        <v>55.9</v>
      </c>
      <c r="H435" s="7">
        <f>+F435/$K435</f>
        <v>53.05420657497543</v>
      </c>
      <c r="J435" s="7">
        <f>$F435/$M435</f>
        <v>57.19672213817448</v>
      </c>
      <c r="K435" s="13">
        <f>IF(ISERROR(VLOOKUP(D435,GDP_defl!$C$6:$E$248,3,FALSE)/100),"",VLOOKUP(D435,GDP_defl!$C$6:$E$248,3,FALSE)/100)</f>
        <v>1.0536393550811647</v>
      </c>
      <c r="L435" s="20">
        <f>'CPI-U'!D434</f>
        <v>198.3</v>
      </c>
      <c r="M435" s="1">
        <f t="shared" si="42"/>
        <v>0.9773287333661903</v>
      </c>
      <c r="N435" s="37">
        <f t="shared" si="43"/>
        <v>0.039853172522286436</v>
      </c>
    </row>
    <row r="436" spans="1:14" ht="12.75">
      <c r="A436" s="5">
        <v>38749</v>
      </c>
      <c r="B436" s="1" t="s">
        <v>15</v>
      </c>
      <c r="C436" s="1" t="str">
        <f t="shared" si="44"/>
        <v>2006</v>
      </c>
      <c r="D436" s="1" t="str">
        <f t="shared" si="45"/>
        <v>2006 I</v>
      </c>
      <c r="F436">
        <v>52.8</v>
      </c>
      <c r="H436" s="7">
        <f>+F436/$K436</f>
        <v>50.11202338387661</v>
      </c>
      <c r="J436" s="7">
        <f>$F436/$M436</f>
        <v>53.91605435329643</v>
      </c>
      <c r="K436" s="13">
        <f>IF(ISERROR(VLOOKUP(D436,GDP_defl!$C$6:$E$248,3,FALSE)/100),"",VLOOKUP(D436,GDP_defl!$C$6:$E$248,3,FALSE)/100)</f>
        <v>1.0536393550811647</v>
      </c>
      <c r="L436" s="20">
        <f>'CPI-U'!D435</f>
        <v>198.7</v>
      </c>
      <c r="M436" s="1">
        <f t="shared" si="42"/>
        <v>0.9793001478560867</v>
      </c>
      <c r="N436" s="37">
        <f t="shared" si="43"/>
        <v>0.03597497393117819</v>
      </c>
    </row>
    <row r="437" spans="1:14" ht="12.75">
      <c r="A437" s="5">
        <v>38777</v>
      </c>
      <c r="B437" s="1" t="s">
        <v>15</v>
      </c>
      <c r="C437" s="1" t="str">
        <f t="shared" si="44"/>
        <v>2006</v>
      </c>
      <c r="D437" s="1" t="str">
        <f t="shared" si="45"/>
        <v>2006 I</v>
      </c>
      <c r="F437">
        <v>55.31</v>
      </c>
      <c r="H437" s="7">
        <f aca="true" t="shared" si="46" ref="H437:H449">+F437/$K437</f>
        <v>52.49424267731469</v>
      </c>
      <c r="J437" s="7">
        <f aca="true" t="shared" si="47" ref="J437:J449">$F437/$M437</f>
        <v>56.168163163163165</v>
      </c>
      <c r="K437" s="13">
        <f>IF(ISERROR(VLOOKUP(D437,GDP_defl!$C$6:$E$248,3,FALSE)/100),"",VLOOKUP(D437,GDP_defl!$C$6:$E$248,3,FALSE)/100)</f>
        <v>1.0536393550811647</v>
      </c>
      <c r="L437" s="20">
        <f>'CPI-U'!D436</f>
        <v>199.8</v>
      </c>
      <c r="M437" s="1">
        <f t="shared" si="42"/>
        <v>0.9847215377033022</v>
      </c>
      <c r="N437" s="37">
        <f t="shared" si="43"/>
        <v>0.03362648732540093</v>
      </c>
    </row>
    <row r="438" spans="1:14" ht="12.75">
      <c r="A438" s="5">
        <v>38808</v>
      </c>
      <c r="B438" s="1" t="s">
        <v>16</v>
      </c>
      <c r="C438" s="1" t="str">
        <f aca="true" t="shared" si="48" ref="C438:C447">TEXT(A438,"yyyy")</f>
        <v>2006</v>
      </c>
      <c r="D438" s="1" t="str">
        <f aca="true" t="shared" si="49" ref="D438:D447">C438&amp;" "&amp;B438</f>
        <v>2006 II</v>
      </c>
      <c r="F438">
        <v>62.41</v>
      </c>
      <c r="H438" s="7">
        <f t="shared" si="46"/>
        <v>58.75437788535384</v>
      </c>
      <c r="J438" s="7">
        <f t="shared" si="47"/>
        <v>62.84361786600496</v>
      </c>
      <c r="K438" s="13">
        <f>IF(ISERROR(VLOOKUP(D438,GDP_defl!$C$6:$E$248,3,FALSE)/100),"",VLOOKUP(D438,GDP_defl!$C$6:$E$248,3,FALSE)/100)</f>
        <v>1.0622187187783572</v>
      </c>
      <c r="L438" s="20">
        <f>'CPI-U'!D437</f>
        <v>201.5</v>
      </c>
      <c r="M438" s="1">
        <f t="shared" si="42"/>
        <v>0.9931000492853622</v>
      </c>
      <c r="N438" s="37">
        <f t="shared" si="43"/>
        <v>0.03545734840698873</v>
      </c>
    </row>
    <row r="439" spans="1:14" ht="12.75">
      <c r="A439" s="5">
        <v>38838</v>
      </c>
      <c r="B439" s="1" t="s">
        <v>16</v>
      </c>
      <c r="C439" s="1" t="str">
        <f t="shared" si="48"/>
        <v>2006</v>
      </c>
      <c r="D439" s="1" t="str">
        <f t="shared" si="49"/>
        <v>2006 II</v>
      </c>
      <c r="F439">
        <v>64.39</v>
      </c>
      <c r="H439" s="7">
        <f t="shared" si="46"/>
        <v>60.618400769715336</v>
      </c>
      <c r="J439" s="7">
        <f t="shared" si="47"/>
        <v>64.5171901234568</v>
      </c>
      <c r="K439" s="13">
        <f>IF(ISERROR(VLOOKUP(D439,GDP_defl!$C$6:$E$248,3,FALSE)/100),"",VLOOKUP(D439,GDP_defl!$C$6:$E$248,3,FALSE)/100)</f>
        <v>1.0622187187783572</v>
      </c>
      <c r="L439" s="20">
        <f>'CPI-U'!D438</f>
        <v>202.5</v>
      </c>
      <c r="M439" s="1">
        <f t="shared" si="42"/>
        <v>0.9980285855101034</v>
      </c>
      <c r="N439" s="37">
        <f t="shared" si="43"/>
        <v>0.04166666666666664</v>
      </c>
    </row>
    <row r="440" spans="1:14" ht="12.75">
      <c r="A440" s="5">
        <v>38869</v>
      </c>
      <c r="B440" s="1" t="s">
        <v>16</v>
      </c>
      <c r="C440" s="1" t="str">
        <f t="shared" si="48"/>
        <v>2006</v>
      </c>
      <c r="D440" s="1" t="str">
        <f t="shared" si="49"/>
        <v>2006 II</v>
      </c>
      <c r="F440">
        <v>63.97</v>
      </c>
      <c r="H440" s="7">
        <f t="shared" si="46"/>
        <v>60.223001976062896</v>
      </c>
      <c r="J440" s="7">
        <f t="shared" si="47"/>
        <v>63.97</v>
      </c>
      <c r="K440" s="13">
        <f>IF(ISERROR(VLOOKUP(D440,GDP_defl!$C$6:$E$248,3,FALSE)/100),"",VLOOKUP(D440,GDP_defl!$C$6:$E$248,3,FALSE)/100)</f>
        <v>1.0622187187783572</v>
      </c>
      <c r="L440" s="20">
        <f>'CPI-U'!D439</f>
        <v>202.9</v>
      </c>
      <c r="M440" s="1">
        <f t="shared" si="42"/>
        <v>1</v>
      </c>
      <c r="N440" s="37">
        <f t="shared" si="43"/>
        <v>0.04318766066838049</v>
      </c>
    </row>
    <row r="441" spans="1:14" ht="12.75">
      <c r="A441" s="5">
        <v>38899</v>
      </c>
      <c r="B441" s="1" t="s">
        <v>17</v>
      </c>
      <c r="C441" s="1" t="str">
        <f t="shared" si="48"/>
        <v>2006</v>
      </c>
      <c r="D441" s="1" t="str">
        <f t="shared" si="49"/>
        <v>2006 III</v>
      </c>
      <c r="F441">
        <v>67.99</v>
      </c>
      <c r="H441" s="7">
        <f t="shared" si="46"/>
        <v>63.71449072324342</v>
      </c>
      <c r="J441" s="7">
        <f t="shared" si="47"/>
        <v>67.78953808353808</v>
      </c>
      <c r="K441" s="13">
        <f>IF(ISERROR(VLOOKUP(D441,GDP_defl!$C$6:$E$248,3,FALSE)/100),"",VLOOKUP(D441,GDP_defl!$C$6:$E$248,3,FALSE)/100)</f>
        <v>1.067104189772592</v>
      </c>
      <c r="L441" s="20">
        <f>'CPI-U'!D440</f>
        <v>203.5</v>
      </c>
      <c r="M441" s="1">
        <f t="shared" si="42"/>
        <v>1.0029571217348447</v>
      </c>
      <c r="N441" s="37">
        <f t="shared" si="43"/>
        <v>0.041453428863868956</v>
      </c>
    </row>
    <row r="442" spans="1:14" ht="12.75">
      <c r="A442" s="5">
        <v>38930</v>
      </c>
      <c r="B442" s="1" t="s">
        <v>17</v>
      </c>
      <c r="C442" s="1" t="str">
        <f t="shared" si="48"/>
        <v>2006</v>
      </c>
      <c r="D442" s="1" t="str">
        <f t="shared" si="49"/>
        <v>2006 III</v>
      </c>
      <c r="F442">
        <v>66.19</v>
      </c>
      <c r="H442" s="7">
        <f t="shared" si="46"/>
        <v>62.027682614671015</v>
      </c>
      <c r="J442" s="7">
        <f t="shared" si="47"/>
        <v>65.86538008827856</v>
      </c>
      <c r="K442" s="13">
        <f>IF(ISERROR(VLOOKUP(D442,GDP_defl!$C$6:$E$248,3,FALSE)/100),"",VLOOKUP(D442,GDP_defl!$C$6:$E$248,3,FALSE)/100)</f>
        <v>1.067104189772592</v>
      </c>
      <c r="L442" s="20">
        <f>'CPI-U'!D441</f>
        <v>203.9</v>
      </c>
      <c r="M442" s="1">
        <f t="shared" si="42"/>
        <v>1.0049285362247413</v>
      </c>
      <c r="N442" s="37">
        <f t="shared" si="43"/>
        <v>0.03818737270875763</v>
      </c>
    </row>
    <row r="443" spans="1:14" ht="12.75">
      <c r="A443" s="5">
        <v>38961</v>
      </c>
      <c r="B443" s="1" t="s">
        <v>17</v>
      </c>
      <c r="C443" s="1" t="str">
        <f t="shared" si="48"/>
        <v>2006</v>
      </c>
      <c r="D443" s="1" t="str">
        <f t="shared" si="49"/>
        <v>2006 III</v>
      </c>
      <c r="F443">
        <v>57.29</v>
      </c>
      <c r="H443" s="7">
        <f t="shared" si="46"/>
        <v>53.68735363339632</v>
      </c>
      <c r="J443" s="7">
        <f t="shared" si="47"/>
        <v>57.29</v>
      </c>
      <c r="K443" s="13">
        <f>IF(ISERROR(VLOOKUP(D443,GDP_defl!$C$6:$E$248,3,FALSE)/100),"",VLOOKUP(D443,GDP_defl!$C$6:$E$248,3,FALSE)/100)</f>
        <v>1.067104189772592</v>
      </c>
      <c r="L443" s="20">
        <f>'CPI-U'!D442</f>
        <v>202.9</v>
      </c>
      <c r="M443" s="1">
        <f t="shared" si="42"/>
        <v>1</v>
      </c>
      <c r="N443" s="37">
        <f t="shared" si="43"/>
        <v>0.02062374245472834</v>
      </c>
    </row>
    <row r="444" spans="1:14" ht="12.75">
      <c r="A444" s="5">
        <v>38991</v>
      </c>
      <c r="B444" s="1" t="s">
        <v>18</v>
      </c>
      <c r="C444" s="1" t="str">
        <f t="shared" si="48"/>
        <v>2006</v>
      </c>
      <c r="D444" s="1" t="str">
        <f t="shared" si="49"/>
        <v>2006 IV</v>
      </c>
      <c r="F444">
        <v>52.71</v>
      </c>
      <c r="H444" s="7">
        <f t="shared" si="46"/>
        <v>50.02660516219955</v>
      </c>
      <c r="J444" s="7">
        <f t="shared" si="47"/>
        <v>52.99731912784935</v>
      </c>
      <c r="K444" s="13">
        <f>IF(ISERROR(VLOOKUP(D444,GDP_defl!$C$6:$E$248,3,FALSE)/100),"",VLOOKUP(D444,GDP_defl!$C$6:$E$248,3,FALSE)/100)</f>
        <v>1.0536393550811647</v>
      </c>
      <c r="L444" s="20">
        <f>'CPI-U'!D443</f>
        <v>201.8</v>
      </c>
      <c r="M444" s="1">
        <f t="shared" si="42"/>
        <v>0.9945786101527847</v>
      </c>
      <c r="N444" s="37">
        <f t="shared" si="43"/>
        <v>0.013052208835341481</v>
      </c>
    </row>
    <row r="445" spans="1:14" ht="12.75">
      <c r="A445" s="5">
        <v>39022</v>
      </c>
      <c r="B445" s="1" t="s">
        <v>18</v>
      </c>
      <c r="C445" s="1" t="str">
        <f t="shared" si="48"/>
        <v>2006</v>
      </c>
      <c r="D445" s="1" t="str">
        <f t="shared" si="49"/>
        <v>2006 IV</v>
      </c>
      <c r="F445">
        <v>52.52</v>
      </c>
      <c r="H445" s="7">
        <f t="shared" si="46"/>
        <v>49.846277805325755</v>
      </c>
      <c r="J445" s="7">
        <f t="shared" si="47"/>
        <v>52.884903225806454</v>
      </c>
      <c r="K445" s="13">
        <f>IF(ISERROR(VLOOKUP(D445,GDP_defl!$C$6:$E$248,3,FALSE)/100),"",VLOOKUP(D445,GDP_defl!$C$6:$E$248,3,FALSE)/100)</f>
        <v>1.0536393550811647</v>
      </c>
      <c r="L445" s="20">
        <f>'CPI-U'!D444</f>
        <v>201.5</v>
      </c>
      <c r="M445" s="1">
        <f t="shared" si="42"/>
        <v>0.9931000492853622</v>
      </c>
      <c r="N445" s="37">
        <f t="shared" si="43"/>
        <v>0.019736842105263188</v>
      </c>
    </row>
    <row r="446" spans="1:14" ht="12.75">
      <c r="A446" s="5">
        <v>39052</v>
      </c>
      <c r="B446" s="1" t="s">
        <v>18</v>
      </c>
      <c r="C446" s="1" t="str">
        <f t="shared" si="48"/>
        <v>2006</v>
      </c>
      <c r="D446" s="1" t="str">
        <f t="shared" si="49"/>
        <v>2006 IV</v>
      </c>
      <c r="F446">
        <v>54.99</v>
      </c>
      <c r="H446" s="7">
        <f t="shared" si="46"/>
        <v>52.19053344468514</v>
      </c>
      <c r="J446" s="7">
        <f t="shared" si="47"/>
        <v>55.28974727452923</v>
      </c>
      <c r="K446" s="13">
        <f>IF(ISERROR(VLOOKUP(D446,GDP_defl!$C$6:$E$248,3,FALSE)/100),"",VLOOKUP(D446,GDP_defl!$C$6:$E$248,3,FALSE)/100)</f>
        <v>1.0536393550811647</v>
      </c>
      <c r="L446" s="20">
        <f>'CPI-U'!D445</f>
        <v>201.8</v>
      </c>
      <c r="M446" s="1">
        <f t="shared" si="42"/>
        <v>0.9945786101527847</v>
      </c>
      <c r="N446" s="37">
        <f t="shared" si="43"/>
        <v>0.02540650406504065</v>
      </c>
    </row>
    <row r="447" spans="1:14" ht="12.75">
      <c r="A447" s="5">
        <v>39083</v>
      </c>
      <c r="B447" s="1" t="s">
        <v>15</v>
      </c>
      <c r="C447" s="1" t="str">
        <f t="shared" si="48"/>
        <v>2007</v>
      </c>
      <c r="D447" s="1" t="str">
        <f t="shared" si="49"/>
        <v>2007 I</v>
      </c>
      <c r="F447">
        <v>49.51</v>
      </c>
      <c r="H447" s="7">
        <f t="shared" si="46"/>
        <v>45.7563510914959</v>
      </c>
      <c r="J447" s="7">
        <f t="shared" si="47"/>
        <v>49.628384119832425</v>
      </c>
      <c r="K447" s="13">
        <f>IF(ISERROR(VLOOKUP(D447,GDP_defl!$C$6:$E$248,3,FALSE)/100),"",VLOOKUP(D447,GDP_defl!$C$6:$E$248,3,FALSE)/100)</f>
        <v>1.0820355823609749</v>
      </c>
      <c r="L447" s="20">
        <f>'CPI-U'!D446</f>
        <v>202.416</v>
      </c>
      <c r="M447" s="1">
        <f t="shared" si="42"/>
        <v>0.9976145884672252</v>
      </c>
      <c r="N447" s="37">
        <f t="shared" si="43"/>
        <v>0.020756429652042285</v>
      </c>
    </row>
    <row r="448" spans="1:14" ht="12.75">
      <c r="A448" s="5">
        <v>39114</v>
      </c>
      <c r="B448" s="1" t="s">
        <v>15</v>
      </c>
      <c r="C448" s="1" t="str">
        <f>TEXT(A448,"yyyy")</f>
        <v>2007</v>
      </c>
      <c r="D448" s="1" t="str">
        <f>C448&amp;" "&amp;B448</f>
        <v>2007 I</v>
      </c>
      <c r="F448">
        <v>53.7</v>
      </c>
      <c r="H448" s="7">
        <f t="shared" si="46"/>
        <v>49.628682157409216</v>
      </c>
      <c r="J448" s="7">
        <f t="shared" si="47"/>
        <v>53.54193386699689</v>
      </c>
      <c r="K448" s="13">
        <f>IF(ISERROR(VLOOKUP(D448,GDP_defl!$C$6:$E$248,3,FALSE)/100),"",VLOOKUP(D448,GDP_defl!$C$6:$E$248,3,FALSE)/100)</f>
        <v>1.0820355823609749</v>
      </c>
      <c r="L448" s="20">
        <f>'CPI-U'!D447</f>
        <v>203.499</v>
      </c>
      <c r="M448" s="1">
        <f t="shared" si="42"/>
        <v>1.00295219319862</v>
      </c>
      <c r="N448" s="37">
        <f t="shared" si="43"/>
        <v>0.024151987921489718</v>
      </c>
    </row>
    <row r="449" spans="1:14" ht="12.75">
      <c r="A449" s="5">
        <v>39142</v>
      </c>
      <c r="B449" s="1" t="s">
        <v>15</v>
      </c>
      <c r="C449" s="1" t="str">
        <f>TEXT(A449,"yyyy")</f>
        <v>2007</v>
      </c>
      <c r="D449" s="1" t="str">
        <f>C449&amp;" "&amp;B449</f>
        <v>2007 I</v>
      </c>
      <c r="F449" s="2">
        <v>56.26</v>
      </c>
      <c r="H449" s="7">
        <f t="shared" si="46"/>
        <v>51.99459326211997</v>
      </c>
      <c r="J449" s="7">
        <f t="shared" si="47"/>
        <v>55.58822899216954</v>
      </c>
      <c r="K449" s="13">
        <f>IF(ISERROR(VLOOKUP(D449,GDP_defl!$C$6:$E$248,3,FALSE)/100),"",VLOOKUP(D449,GDP_defl!$C$6:$E$248,3,FALSE)/100)</f>
        <v>1.0820355823609749</v>
      </c>
      <c r="L449" s="20">
        <f>'CPI-U'!D448</f>
        <v>205.352</v>
      </c>
      <c r="M449" s="1">
        <f t="shared" si="42"/>
        <v>1.0120847708230656</v>
      </c>
      <c r="N449" s="37">
        <f t="shared" si="43"/>
        <v>0.02778778778778775</v>
      </c>
    </row>
  </sheetData>
  <mergeCells count="3"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0"/>
  <sheetViews>
    <sheetView workbookViewId="0" topLeftCell="A428">
      <selection activeCell="D451" sqref="D451"/>
    </sheetView>
  </sheetViews>
  <sheetFormatPr defaultColWidth="9.00390625" defaultRowHeight="12.75"/>
  <cols>
    <col min="1" max="4" width="9.00390625" style="20" customWidth="1"/>
    <col min="5" max="16384" width="9.00390625" style="19" customWidth="1"/>
  </cols>
  <sheetData>
    <row r="1" spans="1:10" ht="25.5" customHeight="1">
      <c r="A1" s="23" t="s">
        <v>84</v>
      </c>
      <c r="B1" s="23" t="s">
        <v>81</v>
      </c>
      <c r="C1" s="23" t="s">
        <v>85</v>
      </c>
      <c r="D1" s="23" t="s">
        <v>86</v>
      </c>
      <c r="G1" s="49" t="s">
        <v>90</v>
      </c>
      <c r="H1" s="50"/>
      <c r="I1" s="50"/>
      <c r="J1" s="51"/>
    </row>
    <row r="2" spans="1:10" ht="25.5">
      <c r="A2" s="21" t="s">
        <v>87</v>
      </c>
      <c r="B2" s="21">
        <v>1970</v>
      </c>
      <c r="C2" s="21" t="s">
        <v>0</v>
      </c>
      <c r="D2" s="22">
        <v>37.8</v>
      </c>
      <c r="G2" s="52"/>
      <c r="H2" s="53"/>
      <c r="I2" s="53"/>
      <c r="J2" s="54"/>
    </row>
    <row r="3" spans="1:10" ht="25.5">
      <c r="A3" s="21" t="s">
        <v>87</v>
      </c>
      <c r="B3" s="21">
        <v>1970</v>
      </c>
      <c r="C3" s="21" t="s">
        <v>1</v>
      </c>
      <c r="D3" s="22">
        <v>38</v>
      </c>
      <c r="G3" s="31" t="s">
        <v>94</v>
      </c>
      <c r="H3" s="32"/>
      <c r="I3" s="32"/>
      <c r="J3" s="33"/>
    </row>
    <row r="4" spans="1:10" ht="25.5">
      <c r="A4" s="21" t="s">
        <v>87</v>
      </c>
      <c r="B4" s="21">
        <v>1970</v>
      </c>
      <c r="C4" s="21" t="s">
        <v>2</v>
      </c>
      <c r="D4" s="22">
        <v>38.2</v>
      </c>
      <c r="G4" s="31" t="s">
        <v>91</v>
      </c>
      <c r="H4" s="32"/>
      <c r="I4" s="32"/>
      <c r="J4" s="33"/>
    </row>
    <row r="5" spans="1:10" ht="25.5">
      <c r="A5" s="21" t="s">
        <v>87</v>
      </c>
      <c r="B5" s="21">
        <v>1970</v>
      </c>
      <c r="C5" s="21" t="s">
        <v>3</v>
      </c>
      <c r="D5" s="22">
        <v>38.5</v>
      </c>
      <c r="G5" s="31" t="s">
        <v>95</v>
      </c>
      <c r="H5" s="32"/>
      <c r="I5" s="32"/>
      <c r="J5" s="33"/>
    </row>
    <row r="6" spans="1:10" ht="25.5">
      <c r="A6" s="21" t="s">
        <v>87</v>
      </c>
      <c r="B6" s="21">
        <v>1970</v>
      </c>
      <c r="C6" s="21" t="s">
        <v>4</v>
      </c>
      <c r="D6" s="22">
        <v>38.6</v>
      </c>
      <c r="G6" s="31" t="s">
        <v>96</v>
      </c>
      <c r="H6" s="32"/>
      <c r="I6" s="32"/>
      <c r="J6" s="33"/>
    </row>
    <row r="7" spans="1:10" ht="25.5">
      <c r="A7" s="21" t="s">
        <v>87</v>
      </c>
      <c r="B7" s="21">
        <v>1970</v>
      </c>
      <c r="C7" s="21" t="s">
        <v>5</v>
      </c>
      <c r="D7" s="22">
        <v>38.8</v>
      </c>
      <c r="G7" s="31" t="s">
        <v>97</v>
      </c>
      <c r="H7" s="32"/>
      <c r="I7" s="32"/>
      <c r="J7" s="33"/>
    </row>
    <row r="8" spans="1:10" ht="25.5">
      <c r="A8" s="21" t="s">
        <v>87</v>
      </c>
      <c r="B8" s="21">
        <v>1970</v>
      </c>
      <c r="C8" s="21" t="s">
        <v>6</v>
      </c>
      <c r="D8" s="22">
        <v>39</v>
      </c>
      <c r="G8" s="46"/>
      <c r="H8" s="47"/>
      <c r="I8" s="47"/>
      <c r="J8" s="48"/>
    </row>
    <row r="9" spans="1:10" ht="26.25" thickBot="1">
      <c r="A9" s="21" t="s">
        <v>87</v>
      </c>
      <c r="B9" s="21">
        <v>1970</v>
      </c>
      <c r="C9" s="21" t="s">
        <v>7</v>
      </c>
      <c r="D9" s="22">
        <v>39</v>
      </c>
      <c r="G9" s="34" t="s">
        <v>92</v>
      </c>
      <c r="H9" s="35"/>
      <c r="I9" s="35"/>
      <c r="J9" s="36"/>
    </row>
    <row r="10" spans="1:4" ht="25.5">
      <c r="A10" s="21" t="s">
        <v>87</v>
      </c>
      <c r="B10" s="21">
        <v>1970</v>
      </c>
      <c r="C10" s="21" t="s">
        <v>8</v>
      </c>
      <c r="D10" s="22">
        <v>39.2</v>
      </c>
    </row>
    <row r="11" spans="1:4" ht="25.5">
      <c r="A11" s="21" t="s">
        <v>87</v>
      </c>
      <c r="B11" s="21">
        <v>1970</v>
      </c>
      <c r="C11" s="21" t="s">
        <v>9</v>
      </c>
      <c r="D11" s="22">
        <v>39.4</v>
      </c>
    </row>
    <row r="12" spans="1:4" ht="25.5">
      <c r="A12" s="21" t="s">
        <v>87</v>
      </c>
      <c r="B12" s="21">
        <v>1970</v>
      </c>
      <c r="C12" s="21" t="s">
        <v>10</v>
      </c>
      <c r="D12" s="22">
        <v>39.6</v>
      </c>
    </row>
    <row r="13" spans="1:4" ht="25.5">
      <c r="A13" s="21" t="s">
        <v>87</v>
      </c>
      <c r="B13" s="21">
        <v>1970</v>
      </c>
      <c r="C13" s="21" t="s">
        <v>11</v>
      </c>
      <c r="D13" s="22">
        <v>39.8</v>
      </c>
    </row>
    <row r="14" spans="1:4" ht="25.5">
      <c r="A14" s="21" t="s">
        <v>87</v>
      </c>
      <c r="B14" s="21">
        <v>1971</v>
      </c>
      <c r="C14" s="21" t="s">
        <v>0</v>
      </c>
      <c r="D14" s="22">
        <v>39.8</v>
      </c>
    </row>
    <row r="15" spans="1:4" ht="25.5">
      <c r="A15" s="21" t="s">
        <v>87</v>
      </c>
      <c r="B15" s="21">
        <v>1971</v>
      </c>
      <c r="C15" s="21" t="s">
        <v>1</v>
      </c>
      <c r="D15" s="22">
        <v>39.9</v>
      </c>
    </row>
    <row r="16" spans="1:4" ht="25.5">
      <c r="A16" s="21" t="s">
        <v>87</v>
      </c>
      <c r="B16" s="21">
        <v>1971</v>
      </c>
      <c r="C16" s="21" t="s">
        <v>2</v>
      </c>
      <c r="D16" s="22">
        <v>40</v>
      </c>
    </row>
    <row r="17" spans="1:4" ht="25.5">
      <c r="A17" s="21" t="s">
        <v>87</v>
      </c>
      <c r="B17" s="21">
        <v>1971</v>
      </c>
      <c r="C17" s="21" t="s">
        <v>3</v>
      </c>
      <c r="D17" s="22">
        <v>40.1</v>
      </c>
    </row>
    <row r="18" spans="1:4" ht="25.5">
      <c r="A18" s="21" t="s">
        <v>87</v>
      </c>
      <c r="B18" s="21">
        <v>1971</v>
      </c>
      <c r="C18" s="21" t="s">
        <v>4</v>
      </c>
      <c r="D18" s="22">
        <v>40.3</v>
      </c>
    </row>
    <row r="19" spans="1:4" ht="25.5">
      <c r="A19" s="21" t="s">
        <v>87</v>
      </c>
      <c r="B19" s="21">
        <v>1971</v>
      </c>
      <c r="C19" s="21" t="s">
        <v>5</v>
      </c>
      <c r="D19" s="22">
        <v>40.6</v>
      </c>
    </row>
    <row r="20" spans="1:4" ht="25.5">
      <c r="A20" s="21" t="s">
        <v>87</v>
      </c>
      <c r="B20" s="21">
        <v>1971</v>
      </c>
      <c r="C20" s="21" t="s">
        <v>6</v>
      </c>
      <c r="D20" s="22">
        <v>40.7</v>
      </c>
    </row>
    <row r="21" spans="1:4" ht="25.5">
      <c r="A21" s="21" t="s">
        <v>87</v>
      </c>
      <c r="B21" s="21">
        <v>1971</v>
      </c>
      <c r="C21" s="21" t="s">
        <v>7</v>
      </c>
      <c r="D21" s="22">
        <v>40.8</v>
      </c>
    </row>
    <row r="22" spans="1:4" ht="25.5">
      <c r="A22" s="21" t="s">
        <v>87</v>
      </c>
      <c r="B22" s="21">
        <v>1971</v>
      </c>
      <c r="C22" s="21" t="s">
        <v>8</v>
      </c>
      <c r="D22" s="22">
        <v>40.8</v>
      </c>
    </row>
    <row r="23" spans="1:4" ht="25.5">
      <c r="A23" s="21" t="s">
        <v>87</v>
      </c>
      <c r="B23" s="21">
        <v>1971</v>
      </c>
      <c r="C23" s="21" t="s">
        <v>9</v>
      </c>
      <c r="D23" s="22">
        <v>40.9</v>
      </c>
    </row>
    <row r="24" spans="1:4" ht="25.5">
      <c r="A24" s="21" t="s">
        <v>87</v>
      </c>
      <c r="B24" s="21">
        <v>1971</v>
      </c>
      <c r="C24" s="21" t="s">
        <v>10</v>
      </c>
      <c r="D24" s="22">
        <v>40.9</v>
      </c>
    </row>
    <row r="25" spans="1:4" ht="25.5">
      <c r="A25" s="21" t="s">
        <v>87</v>
      </c>
      <c r="B25" s="21">
        <v>1971</v>
      </c>
      <c r="C25" s="21" t="s">
        <v>11</v>
      </c>
      <c r="D25" s="22">
        <v>41.1</v>
      </c>
    </row>
    <row r="26" spans="1:4" ht="25.5">
      <c r="A26" s="21" t="s">
        <v>87</v>
      </c>
      <c r="B26" s="21">
        <v>1972</v>
      </c>
      <c r="C26" s="21" t="s">
        <v>0</v>
      </c>
      <c r="D26" s="22">
        <v>41.1</v>
      </c>
    </row>
    <row r="27" spans="1:4" ht="25.5">
      <c r="A27" s="21" t="s">
        <v>87</v>
      </c>
      <c r="B27" s="21">
        <v>1972</v>
      </c>
      <c r="C27" s="21" t="s">
        <v>1</v>
      </c>
      <c r="D27" s="22">
        <v>41.3</v>
      </c>
    </row>
    <row r="28" spans="1:4" ht="25.5">
      <c r="A28" s="21" t="s">
        <v>87</v>
      </c>
      <c r="B28" s="21">
        <v>1972</v>
      </c>
      <c r="C28" s="21" t="s">
        <v>2</v>
      </c>
      <c r="D28" s="22">
        <v>41.4</v>
      </c>
    </row>
    <row r="29" spans="1:4" ht="25.5">
      <c r="A29" s="21" t="s">
        <v>87</v>
      </c>
      <c r="B29" s="21">
        <v>1972</v>
      </c>
      <c r="C29" s="21" t="s">
        <v>3</v>
      </c>
      <c r="D29" s="22">
        <v>41.5</v>
      </c>
    </row>
    <row r="30" spans="1:4" ht="25.5">
      <c r="A30" s="21" t="s">
        <v>87</v>
      </c>
      <c r="B30" s="21">
        <v>1972</v>
      </c>
      <c r="C30" s="21" t="s">
        <v>4</v>
      </c>
      <c r="D30" s="22">
        <v>41.6</v>
      </c>
    </row>
    <row r="31" spans="1:4" ht="25.5">
      <c r="A31" s="21" t="s">
        <v>87</v>
      </c>
      <c r="B31" s="21">
        <v>1972</v>
      </c>
      <c r="C31" s="21" t="s">
        <v>5</v>
      </c>
      <c r="D31" s="22">
        <v>41.7</v>
      </c>
    </row>
    <row r="32" spans="1:4" ht="25.5">
      <c r="A32" s="21" t="s">
        <v>87</v>
      </c>
      <c r="B32" s="21">
        <v>1972</v>
      </c>
      <c r="C32" s="21" t="s">
        <v>6</v>
      </c>
      <c r="D32" s="22">
        <v>41.9</v>
      </c>
    </row>
    <row r="33" spans="1:4" ht="25.5">
      <c r="A33" s="21" t="s">
        <v>87</v>
      </c>
      <c r="B33" s="21">
        <v>1972</v>
      </c>
      <c r="C33" s="21" t="s">
        <v>7</v>
      </c>
      <c r="D33" s="22">
        <v>42</v>
      </c>
    </row>
    <row r="34" spans="1:4" ht="25.5">
      <c r="A34" s="21" t="s">
        <v>87</v>
      </c>
      <c r="B34" s="21">
        <v>1972</v>
      </c>
      <c r="C34" s="21" t="s">
        <v>8</v>
      </c>
      <c r="D34" s="22">
        <v>42.1</v>
      </c>
    </row>
    <row r="35" spans="1:4" ht="25.5">
      <c r="A35" s="21" t="s">
        <v>87</v>
      </c>
      <c r="B35" s="21">
        <v>1972</v>
      </c>
      <c r="C35" s="21" t="s">
        <v>9</v>
      </c>
      <c r="D35" s="22">
        <v>42.3</v>
      </c>
    </row>
    <row r="36" spans="1:4" ht="25.5">
      <c r="A36" s="21" t="s">
        <v>87</v>
      </c>
      <c r="B36" s="21">
        <v>1972</v>
      </c>
      <c r="C36" s="21" t="s">
        <v>10</v>
      </c>
      <c r="D36" s="22">
        <v>42.4</v>
      </c>
    </row>
    <row r="37" spans="1:4" ht="25.5">
      <c r="A37" s="21" t="s">
        <v>87</v>
      </c>
      <c r="B37" s="21">
        <v>1972</v>
      </c>
      <c r="C37" s="21" t="s">
        <v>11</v>
      </c>
      <c r="D37" s="22">
        <v>42.5</v>
      </c>
    </row>
    <row r="38" spans="1:4" ht="25.5">
      <c r="A38" s="21" t="s">
        <v>87</v>
      </c>
      <c r="B38" s="21">
        <v>1973</v>
      </c>
      <c r="C38" s="21" t="s">
        <v>0</v>
      </c>
      <c r="D38" s="22">
        <v>42.6</v>
      </c>
    </row>
    <row r="39" spans="1:4" ht="25.5">
      <c r="A39" s="21" t="s">
        <v>87</v>
      </c>
      <c r="B39" s="21">
        <v>1973</v>
      </c>
      <c r="C39" s="21" t="s">
        <v>1</v>
      </c>
      <c r="D39" s="22">
        <v>42.9</v>
      </c>
    </row>
    <row r="40" spans="1:4" ht="25.5">
      <c r="A40" s="21" t="s">
        <v>87</v>
      </c>
      <c r="B40" s="21">
        <v>1973</v>
      </c>
      <c r="C40" s="21" t="s">
        <v>2</v>
      </c>
      <c r="D40" s="22">
        <v>43.3</v>
      </c>
    </row>
    <row r="41" spans="1:4" ht="25.5">
      <c r="A41" s="21" t="s">
        <v>87</v>
      </c>
      <c r="B41" s="21">
        <v>1973</v>
      </c>
      <c r="C41" s="21" t="s">
        <v>3</v>
      </c>
      <c r="D41" s="22">
        <v>43.6</v>
      </c>
    </row>
    <row r="42" spans="1:4" ht="25.5">
      <c r="A42" s="21" t="s">
        <v>87</v>
      </c>
      <c r="B42" s="21">
        <v>1973</v>
      </c>
      <c r="C42" s="21" t="s">
        <v>4</v>
      </c>
      <c r="D42" s="22">
        <v>43.9</v>
      </c>
    </row>
    <row r="43" spans="1:4" ht="25.5">
      <c r="A43" s="21" t="s">
        <v>87</v>
      </c>
      <c r="B43" s="21">
        <v>1973</v>
      </c>
      <c r="C43" s="21" t="s">
        <v>5</v>
      </c>
      <c r="D43" s="22">
        <v>44.2</v>
      </c>
    </row>
    <row r="44" spans="1:4" ht="25.5">
      <c r="A44" s="21" t="s">
        <v>87</v>
      </c>
      <c r="B44" s="21">
        <v>1973</v>
      </c>
      <c r="C44" s="21" t="s">
        <v>6</v>
      </c>
      <c r="D44" s="22">
        <v>44.3</v>
      </c>
    </row>
    <row r="45" spans="1:4" ht="25.5">
      <c r="A45" s="21" t="s">
        <v>87</v>
      </c>
      <c r="B45" s="21">
        <v>1973</v>
      </c>
      <c r="C45" s="21" t="s">
        <v>7</v>
      </c>
      <c r="D45" s="22">
        <v>45.1</v>
      </c>
    </row>
    <row r="46" spans="1:4" ht="25.5">
      <c r="A46" s="21" t="s">
        <v>87</v>
      </c>
      <c r="B46" s="21">
        <v>1973</v>
      </c>
      <c r="C46" s="21" t="s">
        <v>8</v>
      </c>
      <c r="D46" s="22">
        <v>45.2</v>
      </c>
    </row>
    <row r="47" spans="1:4" ht="25.5">
      <c r="A47" s="21" t="s">
        <v>87</v>
      </c>
      <c r="B47" s="21">
        <v>1973</v>
      </c>
      <c r="C47" s="21" t="s">
        <v>9</v>
      </c>
      <c r="D47" s="22">
        <v>45.6</v>
      </c>
    </row>
    <row r="48" spans="1:4" ht="25.5">
      <c r="A48" s="21" t="s">
        <v>87</v>
      </c>
      <c r="B48" s="21">
        <v>1973</v>
      </c>
      <c r="C48" s="21" t="s">
        <v>10</v>
      </c>
      <c r="D48" s="22">
        <v>45.9</v>
      </c>
    </row>
    <row r="49" spans="1:4" ht="25.5">
      <c r="A49" s="21" t="s">
        <v>87</v>
      </c>
      <c r="B49" s="21">
        <v>1973</v>
      </c>
      <c r="C49" s="21" t="s">
        <v>11</v>
      </c>
      <c r="D49" s="22">
        <v>46.2</v>
      </c>
    </row>
    <row r="50" spans="1:4" ht="25.5">
      <c r="A50" s="21" t="s">
        <v>87</v>
      </c>
      <c r="B50" s="21">
        <v>1974</v>
      </c>
      <c r="C50" s="21" t="s">
        <v>0</v>
      </c>
      <c r="D50" s="22">
        <v>46.6</v>
      </c>
    </row>
    <row r="51" spans="1:4" ht="25.5">
      <c r="A51" s="21" t="s">
        <v>87</v>
      </c>
      <c r="B51" s="21">
        <v>1974</v>
      </c>
      <c r="C51" s="21" t="s">
        <v>1</v>
      </c>
      <c r="D51" s="22">
        <v>47.2</v>
      </c>
    </row>
    <row r="52" spans="1:4" ht="25.5">
      <c r="A52" s="21" t="s">
        <v>87</v>
      </c>
      <c r="B52" s="21">
        <v>1974</v>
      </c>
      <c r="C52" s="21" t="s">
        <v>2</v>
      </c>
      <c r="D52" s="22">
        <v>47.8</v>
      </c>
    </row>
    <row r="53" spans="1:4" ht="25.5">
      <c r="A53" s="21" t="s">
        <v>87</v>
      </c>
      <c r="B53" s="21">
        <v>1974</v>
      </c>
      <c r="C53" s="21" t="s">
        <v>3</v>
      </c>
      <c r="D53" s="22">
        <v>48</v>
      </c>
    </row>
    <row r="54" spans="1:4" ht="25.5">
      <c r="A54" s="21" t="s">
        <v>87</v>
      </c>
      <c r="B54" s="21">
        <v>1974</v>
      </c>
      <c r="C54" s="21" t="s">
        <v>4</v>
      </c>
      <c r="D54" s="22">
        <v>48.6</v>
      </c>
    </row>
    <row r="55" spans="1:4" ht="25.5">
      <c r="A55" s="21" t="s">
        <v>87</v>
      </c>
      <c r="B55" s="21">
        <v>1974</v>
      </c>
      <c r="C55" s="21" t="s">
        <v>5</v>
      </c>
      <c r="D55" s="22">
        <v>49</v>
      </c>
    </row>
    <row r="56" spans="1:4" ht="25.5">
      <c r="A56" s="21" t="s">
        <v>87</v>
      </c>
      <c r="B56" s="21">
        <v>1974</v>
      </c>
      <c r="C56" s="21" t="s">
        <v>6</v>
      </c>
      <c r="D56" s="22">
        <v>49.4</v>
      </c>
    </row>
    <row r="57" spans="1:4" ht="25.5">
      <c r="A57" s="21" t="s">
        <v>87</v>
      </c>
      <c r="B57" s="21">
        <v>1974</v>
      </c>
      <c r="C57" s="21" t="s">
        <v>7</v>
      </c>
      <c r="D57" s="22">
        <v>50</v>
      </c>
    </row>
    <row r="58" spans="1:4" ht="25.5">
      <c r="A58" s="21" t="s">
        <v>87</v>
      </c>
      <c r="B58" s="21">
        <v>1974</v>
      </c>
      <c r="C58" s="21" t="s">
        <v>8</v>
      </c>
      <c r="D58" s="22">
        <v>50.6</v>
      </c>
    </row>
    <row r="59" spans="1:4" ht="25.5">
      <c r="A59" s="21" t="s">
        <v>87</v>
      </c>
      <c r="B59" s="21">
        <v>1974</v>
      </c>
      <c r="C59" s="21" t="s">
        <v>9</v>
      </c>
      <c r="D59" s="22">
        <v>51.1</v>
      </c>
    </row>
    <row r="60" spans="1:4" ht="25.5">
      <c r="A60" s="21" t="s">
        <v>87</v>
      </c>
      <c r="B60" s="21">
        <v>1974</v>
      </c>
      <c r="C60" s="21" t="s">
        <v>10</v>
      </c>
      <c r="D60" s="22">
        <v>51.5</v>
      </c>
    </row>
    <row r="61" spans="1:4" ht="25.5">
      <c r="A61" s="21" t="s">
        <v>87</v>
      </c>
      <c r="B61" s="21">
        <v>1974</v>
      </c>
      <c r="C61" s="21" t="s">
        <v>11</v>
      </c>
      <c r="D61" s="22">
        <v>51.9</v>
      </c>
    </row>
    <row r="62" spans="1:4" ht="25.5">
      <c r="A62" s="21" t="s">
        <v>87</v>
      </c>
      <c r="B62" s="21">
        <v>1975</v>
      </c>
      <c r="C62" s="21" t="s">
        <v>0</v>
      </c>
      <c r="D62" s="22">
        <v>52.1</v>
      </c>
    </row>
    <row r="63" spans="1:4" ht="25.5">
      <c r="A63" s="21" t="s">
        <v>87</v>
      </c>
      <c r="B63" s="21">
        <v>1975</v>
      </c>
      <c r="C63" s="21" t="s">
        <v>1</v>
      </c>
      <c r="D63" s="22">
        <v>52.5</v>
      </c>
    </row>
    <row r="64" spans="1:4" ht="25.5">
      <c r="A64" s="21" t="s">
        <v>87</v>
      </c>
      <c r="B64" s="21">
        <v>1975</v>
      </c>
      <c r="C64" s="21" t="s">
        <v>2</v>
      </c>
      <c r="D64" s="22">
        <v>52.7</v>
      </c>
    </row>
    <row r="65" spans="1:4" ht="25.5">
      <c r="A65" s="21" t="s">
        <v>87</v>
      </c>
      <c r="B65" s="21">
        <v>1975</v>
      </c>
      <c r="C65" s="21" t="s">
        <v>3</v>
      </c>
      <c r="D65" s="22">
        <v>52.9</v>
      </c>
    </row>
    <row r="66" spans="1:4" ht="25.5">
      <c r="A66" s="21" t="s">
        <v>87</v>
      </c>
      <c r="B66" s="21">
        <v>1975</v>
      </c>
      <c r="C66" s="21" t="s">
        <v>4</v>
      </c>
      <c r="D66" s="22">
        <v>53.2</v>
      </c>
    </row>
    <row r="67" spans="1:4" ht="25.5">
      <c r="A67" s="21" t="s">
        <v>87</v>
      </c>
      <c r="B67" s="21">
        <v>1975</v>
      </c>
      <c r="C67" s="21" t="s">
        <v>5</v>
      </c>
      <c r="D67" s="22">
        <v>53.6</v>
      </c>
    </row>
    <row r="68" spans="1:4" ht="25.5">
      <c r="A68" s="21" t="s">
        <v>87</v>
      </c>
      <c r="B68" s="21">
        <v>1975</v>
      </c>
      <c r="C68" s="21" t="s">
        <v>6</v>
      </c>
      <c r="D68" s="22">
        <v>54.2</v>
      </c>
    </row>
    <row r="69" spans="1:4" ht="25.5">
      <c r="A69" s="21" t="s">
        <v>87</v>
      </c>
      <c r="B69" s="21">
        <v>1975</v>
      </c>
      <c r="C69" s="21" t="s">
        <v>7</v>
      </c>
      <c r="D69" s="22">
        <v>54.3</v>
      </c>
    </row>
    <row r="70" spans="1:4" ht="25.5">
      <c r="A70" s="21" t="s">
        <v>87</v>
      </c>
      <c r="B70" s="21">
        <v>1975</v>
      </c>
      <c r="C70" s="21" t="s">
        <v>8</v>
      </c>
      <c r="D70" s="22">
        <v>54.6</v>
      </c>
    </row>
    <row r="71" spans="1:4" ht="25.5">
      <c r="A71" s="21" t="s">
        <v>87</v>
      </c>
      <c r="B71" s="21">
        <v>1975</v>
      </c>
      <c r="C71" s="21" t="s">
        <v>9</v>
      </c>
      <c r="D71" s="22">
        <v>54.9</v>
      </c>
    </row>
    <row r="72" spans="1:4" ht="25.5">
      <c r="A72" s="21" t="s">
        <v>87</v>
      </c>
      <c r="B72" s="21">
        <v>1975</v>
      </c>
      <c r="C72" s="21" t="s">
        <v>10</v>
      </c>
      <c r="D72" s="22">
        <v>55.3</v>
      </c>
    </row>
    <row r="73" spans="1:4" ht="25.5">
      <c r="A73" s="21" t="s">
        <v>87</v>
      </c>
      <c r="B73" s="21">
        <v>1975</v>
      </c>
      <c r="C73" s="21" t="s">
        <v>11</v>
      </c>
      <c r="D73" s="22">
        <v>55.5</v>
      </c>
    </row>
    <row r="74" spans="1:4" ht="25.5">
      <c r="A74" s="21" t="s">
        <v>87</v>
      </c>
      <c r="B74" s="21">
        <v>1976</v>
      </c>
      <c r="C74" s="21" t="s">
        <v>0</v>
      </c>
      <c r="D74" s="22">
        <v>55.6</v>
      </c>
    </row>
    <row r="75" spans="1:4" ht="25.5">
      <c r="A75" s="21" t="s">
        <v>87</v>
      </c>
      <c r="B75" s="21">
        <v>1976</v>
      </c>
      <c r="C75" s="21" t="s">
        <v>1</v>
      </c>
      <c r="D75" s="22">
        <v>55.8</v>
      </c>
    </row>
    <row r="76" spans="1:4" ht="25.5">
      <c r="A76" s="21" t="s">
        <v>87</v>
      </c>
      <c r="B76" s="21">
        <v>1976</v>
      </c>
      <c r="C76" s="21" t="s">
        <v>2</v>
      </c>
      <c r="D76" s="22">
        <v>55.9</v>
      </c>
    </row>
    <row r="77" spans="1:4" ht="25.5">
      <c r="A77" s="21" t="s">
        <v>87</v>
      </c>
      <c r="B77" s="21">
        <v>1976</v>
      </c>
      <c r="C77" s="21" t="s">
        <v>3</v>
      </c>
      <c r="D77" s="22">
        <v>56.1</v>
      </c>
    </row>
    <row r="78" spans="1:4" ht="25.5">
      <c r="A78" s="21" t="s">
        <v>87</v>
      </c>
      <c r="B78" s="21">
        <v>1976</v>
      </c>
      <c r="C78" s="21" t="s">
        <v>4</v>
      </c>
      <c r="D78" s="22">
        <v>56.5</v>
      </c>
    </row>
    <row r="79" spans="1:4" ht="25.5">
      <c r="A79" s="21" t="s">
        <v>87</v>
      </c>
      <c r="B79" s="21">
        <v>1976</v>
      </c>
      <c r="C79" s="21" t="s">
        <v>5</v>
      </c>
      <c r="D79" s="22">
        <v>56.8</v>
      </c>
    </row>
    <row r="80" spans="1:4" ht="25.5">
      <c r="A80" s="21" t="s">
        <v>87</v>
      </c>
      <c r="B80" s="21">
        <v>1976</v>
      </c>
      <c r="C80" s="21" t="s">
        <v>6</v>
      </c>
      <c r="D80" s="22">
        <v>57.1</v>
      </c>
    </row>
    <row r="81" spans="1:4" ht="25.5">
      <c r="A81" s="21" t="s">
        <v>87</v>
      </c>
      <c r="B81" s="21">
        <v>1976</v>
      </c>
      <c r="C81" s="21" t="s">
        <v>7</v>
      </c>
      <c r="D81" s="22">
        <v>57.4</v>
      </c>
    </row>
    <row r="82" spans="1:4" ht="25.5">
      <c r="A82" s="21" t="s">
        <v>87</v>
      </c>
      <c r="B82" s="21">
        <v>1976</v>
      </c>
      <c r="C82" s="21" t="s">
        <v>8</v>
      </c>
      <c r="D82" s="22">
        <v>57.6</v>
      </c>
    </row>
    <row r="83" spans="1:4" ht="25.5">
      <c r="A83" s="21" t="s">
        <v>87</v>
      </c>
      <c r="B83" s="21">
        <v>1976</v>
      </c>
      <c r="C83" s="21" t="s">
        <v>9</v>
      </c>
      <c r="D83" s="22">
        <v>57.9</v>
      </c>
    </row>
    <row r="84" spans="1:4" ht="25.5">
      <c r="A84" s="21" t="s">
        <v>87</v>
      </c>
      <c r="B84" s="21">
        <v>1976</v>
      </c>
      <c r="C84" s="21" t="s">
        <v>10</v>
      </c>
      <c r="D84" s="22">
        <v>58</v>
      </c>
    </row>
    <row r="85" spans="1:4" ht="25.5">
      <c r="A85" s="21" t="s">
        <v>87</v>
      </c>
      <c r="B85" s="21">
        <v>1976</v>
      </c>
      <c r="C85" s="21" t="s">
        <v>11</v>
      </c>
      <c r="D85" s="22">
        <v>58.2</v>
      </c>
    </row>
    <row r="86" spans="1:4" ht="25.5">
      <c r="A86" s="21" t="s">
        <v>87</v>
      </c>
      <c r="B86" s="21">
        <v>1977</v>
      </c>
      <c r="C86" s="21" t="s">
        <v>0</v>
      </c>
      <c r="D86" s="22">
        <v>58.5</v>
      </c>
    </row>
    <row r="87" spans="1:4" ht="25.5">
      <c r="A87" s="21" t="s">
        <v>87</v>
      </c>
      <c r="B87" s="21">
        <v>1977</v>
      </c>
      <c r="C87" s="21" t="s">
        <v>1</v>
      </c>
      <c r="D87" s="22">
        <v>59.1</v>
      </c>
    </row>
    <row r="88" spans="1:4" ht="25.5">
      <c r="A88" s="21" t="s">
        <v>87</v>
      </c>
      <c r="B88" s="21">
        <v>1977</v>
      </c>
      <c r="C88" s="21" t="s">
        <v>2</v>
      </c>
      <c r="D88" s="22">
        <v>59.5</v>
      </c>
    </row>
    <row r="89" spans="1:4" ht="25.5">
      <c r="A89" s="21" t="s">
        <v>87</v>
      </c>
      <c r="B89" s="21">
        <v>1977</v>
      </c>
      <c r="C89" s="21" t="s">
        <v>3</v>
      </c>
      <c r="D89" s="22">
        <v>60</v>
      </c>
    </row>
    <row r="90" spans="1:4" ht="25.5">
      <c r="A90" s="21" t="s">
        <v>87</v>
      </c>
      <c r="B90" s="21">
        <v>1977</v>
      </c>
      <c r="C90" s="21" t="s">
        <v>4</v>
      </c>
      <c r="D90" s="22">
        <v>60.3</v>
      </c>
    </row>
    <row r="91" spans="1:4" ht="25.5">
      <c r="A91" s="21" t="s">
        <v>87</v>
      </c>
      <c r="B91" s="21">
        <v>1977</v>
      </c>
      <c r="C91" s="21" t="s">
        <v>5</v>
      </c>
      <c r="D91" s="22">
        <v>60.7</v>
      </c>
    </row>
    <row r="92" spans="1:4" ht="25.5">
      <c r="A92" s="21" t="s">
        <v>87</v>
      </c>
      <c r="B92" s="21">
        <v>1977</v>
      </c>
      <c r="C92" s="21" t="s">
        <v>6</v>
      </c>
      <c r="D92" s="22">
        <v>61</v>
      </c>
    </row>
    <row r="93" spans="1:4" ht="25.5">
      <c r="A93" s="21" t="s">
        <v>87</v>
      </c>
      <c r="B93" s="21">
        <v>1977</v>
      </c>
      <c r="C93" s="21" t="s">
        <v>7</v>
      </c>
      <c r="D93" s="22">
        <v>61.2</v>
      </c>
    </row>
    <row r="94" spans="1:4" ht="25.5">
      <c r="A94" s="21" t="s">
        <v>87</v>
      </c>
      <c r="B94" s="21">
        <v>1977</v>
      </c>
      <c r="C94" s="21" t="s">
        <v>8</v>
      </c>
      <c r="D94" s="22">
        <v>61.4</v>
      </c>
    </row>
    <row r="95" spans="1:4" ht="25.5">
      <c r="A95" s="21" t="s">
        <v>87</v>
      </c>
      <c r="B95" s="21">
        <v>1977</v>
      </c>
      <c r="C95" s="21" t="s">
        <v>9</v>
      </c>
      <c r="D95" s="22">
        <v>61.6</v>
      </c>
    </row>
    <row r="96" spans="1:4" ht="25.5">
      <c r="A96" s="21" t="s">
        <v>87</v>
      </c>
      <c r="B96" s="21">
        <v>1977</v>
      </c>
      <c r="C96" s="21" t="s">
        <v>10</v>
      </c>
      <c r="D96" s="22">
        <v>61.9</v>
      </c>
    </row>
    <row r="97" spans="1:4" ht="25.5">
      <c r="A97" s="21" t="s">
        <v>87</v>
      </c>
      <c r="B97" s="21">
        <v>1977</v>
      </c>
      <c r="C97" s="21" t="s">
        <v>11</v>
      </c>
      <c r="D97" s="22">
        <v>62.1</v>
      </c>
    </row>
    <row r="98" spans="1:4" ht="25.5">
      <c r="A98" s="21" t="s">
        <v>87</v>
      </c>
      <c r="B98" s="21">
        <v>1978</v>
      </c>
      <c r="C98" s="21" t="s">
        <v>0</v>
      </c>
      <c r="D98" s="22">
        <v>62.5</v>
      </c>
    </row>
    <row r="99" spans="1:4" ht="25.5">
      <c r="A99" s="21" t="s">
        <v>87</v>
      </c>
      <c r="B99" s="21">
        <v>1978</v>
      </c>
      <c r="C99" s="21" t="s">
        <v>1</v>
      </c>
      <c r="D99" s="22">
        <v>62.9</v>
      </c>
    </row>
    <row r="100" spans="1:4" ht="25.5">
      <c r="A100" s="21" t="s">
        <v>87</v>
      </c>
      <c r="B100" s="21">
        <v>1978</v>
      </c>
      <c r="C100" s="21" t="s">
        <v>2</v>
      </c>
      <c r="D100" s="22">
        <v>63.4</v>
      </c>
    </row>
    <row r="101" spans="1:4" ht="25.5">
      <c r="A101" s="21" t="s">
        <v>87</v>
      </c>
      <c r="B101" s="21">
        <v>1978</v>
      </c>
      <c r="C101" s="21" t="s">
        <v>3</v>
      </c>
      <c r="D101" s="22">
        <v>63.9</v>
      </c>
    </row>
    <row r="102" spans="1:4" ht="25.5">
      <c r="A102" s="21" t="s">
        <v>87</v>
      </c>
      <c r="B102" s="21">
        <v>1978</v>
      </c>
      <c r="C102" s="21" t="s">
        <v>4</v>
      </c>
      <c r="D102" s="22">
        <v>64.5</v>
      </c>
    </row>
    <row r="103" spans="1:4" ht="25.5">
      <c r="A103" s="21" t="s">
        <v>87</v>
      </c>
      <c r="B103" s="21">
        <v>1978</v>
      </c>
      <c r="C103" s="21" t="s">
        <v>5</v>
      </c>
      <c r="D103" s="22">
        <v>65.2</v>
      </c>
    </row>
    <row r="104" spans="1:4" ht="25.5">
      <c r="A104" s="21" t="s">
        <v>87</v>
      </c>
      <c r="B104" s="21">
        <v>1978</v>
      </c>
      <c r="C104" s="21" t="s">
        <v>6</v>
      </c>
      <c r="D104" s="22">
        <v>65.7</v>
      </c>
    </row>
    <row r="105" spans="1:4" ht="25.5">
      <c r="A105" s="21" t="s">
        <v>87</v>
      </c>
      <c r="B105" s="21">
        <v>1978</v>
      </c>
      <c r="C105" s="21" t="s">
        <v>7</v>
      </c>
      <c r="D105" s="22">
        <v>66</v>
      </c>
    </row>
    <row r="106" spans="1:4" ht="25.5">
      <c r="A106" s="21" t="s">
        <v>87</v>
      </c>
      <c r="B106" s="21">
        <v>1978</v>
      </c>
      <c r="C106" s="21" t="s">
        <v>8</v>
      </c>
      <c r="D106" s="22">
        <v>66.5</v>
      </c>
    </row>
    <row r="107" spans="1:4" ht="25.5">
      <c r="A107" s="21" t="s">
        <v>87</v>
      </c>
      <c r="B107" s="21">
        <v>1978</v>
      </c>
      <c r="C107" s="21" t="s">
        <v>9</v>
      </c>
      <c r="D107" s="22">
        <v>67.1</v>
      </c>
    </row>
    <row r="108" spans="1:4" ht="25.5">
      <c r="A108" s="21" t="s">
        <v>87</v>
      </c>
      <c r="B108" s="21">
        <v>1978</v>
      </c>
      <c r="C108" s="21" t="s">
        <v>10</v>
      </c>
      <c r="D108" s="22">
        <v>67.4</v>
      </c>
    </row>
    <row r="109" spans="1:4" ht="25.5">
      <c r="A109" s="21" t="s">
        <v>87</v>
      </c>
      <c r="B109" s="21">
        <v>1978</v>
      </c>
      <c r="C109" s="21" t="s">
        <v>11</v>
      </c>
      <c r="D109" s="22">
        <v>67.7</v>
      </c>
    </row>
    <row r="110" spans="1:4" ht="25.5">
      <c r="A110" s="21" t="s">
        <v>87</v>
      </c>
      <c r="B110" s="21">
        <v>1979</v>
      </c>
      <c r="C110" s="21" t="s">
        <v>0</v>
      </c>
      <c r="D110" s="22">
        <v>68.3</v>
      </c>
    </row>
    <row r="111" spans="1:4" ht="25.5">
      <c r="A111" s="21" t="s">
        <v>87</v>
      </c>
      <c r="B111" s="21">
        <v>1979</v>
      </c>
      <c r="C111" s="21" t="s">
        <v>1</v>
      </c>
      <c r="D111" s="22">
        <v>69.1</v>
      </c>
    </row>
    <row r="112" spans="1:4" ht="25.5">
      <c r="A112" s="21" t="s">
        <v>87</v>
      </c>
      <c r="B112" s="21">
        <v>1979</v>
      </c>
      <c r="C112" s="21" t="s">
        <v>2</v>
      </c>
      <c r="D112" s="22">
        <v>69.8</v>
      </c>
    </row>
    <row r="113" spans="1:4" ht="25.5">
      <c r="A113" s="21" t="s">
        <v>87</v>
      </c>
      <c r="B113" s="21">
        <v>1979</v>
      </c>
      <c r="C113" s="21" t="s">
        <v>3</v>
      </c>
      <c r="D113" s="22">
        <v>70.6</v>
      </c>
    </row>
    <row r="114" spans="1:4" ht="25.5">
      <c r="A114" s="21" t="s">
        <v>87</v>
      </c>
      <c r="B114" s="21">
        <v>1979</v>
      </c>
      <c r="C114" s="21" t="s">
        <v>4</v>
      </c>
      <c r="D114" s="22">
        <v>71.5</v>
      </c>
    </row>
    <row r="115" spans="1:4" ht="25.5">
      <c r="A115" s="21" t="s">
        <v>87</v>
      </c>
      <c r="B115" s="21">
        <v>1979</v>
      </c>
      <c r="C115" s="21" t="s">
        <v>5</v>
      </c>
      <c r="D115" s="22">
        <v>72.3</v>
      </c>
    </row>
    <row r="116" spans="1:4" ht="25.5">
      <c r="A116" s="21" t="s">
        <v>87</v>
      </c>
      <c r="B116" s="21">
        <v>1979</v>
      </c>
      <c r="C116" s="21" t="s">
        <v>6</v>
      </c>
      <c r="D116" s="22">
        <v>73.1</v>
      </c>
    </row>
    <row r="117" spans="1:4" ht="25.5">
      <c r="A117" s="21" t="s">
        <v>87</v>
      </c>
      <c r="B117" s="21">
        <v>1979</v>
      </c>
      <c r="C117" s="21" t="s">
        <v>7</v>
      </c>
      <c r="D117" s="22">
        <v>73.8</v>
      </c>
    </row>
    <row r="118" spans="1:4" ht="25.5">
      <c r="A118" s="21" t="s">
        <v>87</v>
      </c>
      <c r="B118" s="21">
        <v>1979</v>
      </c>
      <c r="C118" s="21" t="s">
        <v>8</v>
      </c>
      <c r="D118" s="22">
        <v>74.6</v>
      </c>
    </row>
    <row r="119" spans="1:4" ht="25.5">
      <c r="A119" s="21" t="s">
        <v>87</v>
      </c>
      <c r="B119" s="21">
        <v>1979</v>
      </c>
      <c r="C119" s="21" t="s">
        <v>9</v>
      </c>
      <c r="D119" s="22">
        <v>75.2</v>
      </c>
    </row>
    <row r="120" spans="1:4" ht="25.5">
      <c r="A120" s="21" t="s">
        <v>87</v>
      </c>
      <c r="B120" s="21">
        <v>1979</v>
      </c>
      <c r="C120" s="21" t="s">
        <v>10</v>
      </c>
      <c r="D120" s="22">
        <v>75.9</v>
      </c>
    </row>
    <row r="121" spans="1:4" ht="25.5">
      <c r="A121" s="21" t="s">
        <v>87</v>
      </c>
      <c r="B121" s="21">
        <v>1979</v>
      </c>
      <c r="C121" s="21" t="s">
        <v>11</v>
      </c>
      <c r="D121" s="22">
        <v>76.7</v>
      </c>
    </row>
    <row r="122" spans="1:4" ht="25.5">
      <c r="A122" s="21" t="s">
        <v>87</v>
      </c>
      <c r="B122" s="21">
        <v>1980</v>
      </c>
      <c r="C122" s="21" t="s">
        <v>0</v>
      </c>
      <c r="D122" s="22">
        <v>77.8</v>
      </c>
    </row>
    <row r="123" spans="1:4" ht="25.5">
      <c r="A123" s="21" t="s">
        <v>87</v>
      </c>
      <c r="B123" s="21">
        <v>1980</v>
      </c>
      <c r="C123" s="21" t="s">
        <v>1</v>
      </c>
      <c r="D123" s="22">
        <v>78.9</v>
      </c>
    </row>
    <row r="124" spans="1:4" ht="25.5">
      <c r="A124" s="21" t="s">
        <v>87</v>
      </c>
      <c r="B124" s="21">
        <v>1980</v>
      </c>
      <c r="C124" s="21" t="s">
        <v>2</v>
      </c>
      <c r="D124" s="22">
        <v>80.1</v>
      </c>
    </row>
    <row r="125" spans="1:4" ht="25.5">
      <c r="A125" s="21" t="s">
        <v>87</v>
      </c>
      <c r="B125" s="21">
        <v>1980</v>
      </c>
      <c r="C125" s="21" t="s">
        <v>3</v>
      </c>
      <c r="D125" s="22">
        <v>81</v>
      </c>
    </row>
    <row r="126" spans="1:4" ht="25.5">
      <c r="A126" s="21" t="s">
        <v>87</v>
      </c>
      <c r="B126" s="21">
        <v>1980</v>
      </c>
      <c r="C126" s="21" t="s">
        <v>4</v>
      </c>
      <c r="D126" s="22">
        <v>81.8</v>
      </c>
    </row>
    <row r="127" spans="1:4" ht="25.5">
      <c r="A127" s="21" t="s">
        <v>87</v>
      </c>
      <c r="B127" s="21">
        <v>1980</v>
      </c>
      <c r="C127" s="21" t="s">
        <v>5</v>
      </c>
      <c r="D127" s="22">
        <v>82.7</v>
      </c>
    </row>
    <row r="128" spans="1:4" ht="25.5">
      <c r="A128" s="21" t="s">
        <v>87</v>
      </c>
      <c r="B128" s="21">
        <v>1980</v>
      </c>
      <c r="C128" s="21" t="s">
        <v>6</v>
      </c>
      <c r="D128" s="22">
        <v>82.7</v>
      </c>
    </row>
    <row r="129" spans="1:4" ht="25.5">
      <c r="A129" s="21" t="s">
        <v>87</v>
      </c>
      <c r="B129" s="21">
        <v>1980</v>
      </c>
      <c r="C129" s="21" t="s">
        <v>7</v>
      </c>
      <c r="D129" s="22">
        <v>83.3</v>
      </c>
    </row>
    <row r="130" spans="1:4" ht="25.5">
      <c r="A130" s="21" t="s">
        <v>87</v>
      </c>
      <c r="B130" s="21">
        <v>1980</v>
      </c>
      <c r="C130" s="21" t="s">
        <v>8</v>
      </c>
      <c r="D130" s="22">
        <v>84</v>
      </c>
    </row>
    <row r="131" spans="1:4" ht="25.5">
      <c r="A131" s="21" t="s">
        <v>87</v>
      </c>
      <c r="B131" s="21">
        <v>1980</v>
      </c>
      <c r="C131" s="21" t="s">
        <v>9</v>
      </c>
      <c r="D131" s="22">
        <v>84.8</v>
      </c>
    </row>
    <row r="132" spans="1:4" ht="25.5">
      <c r="A132" s="21" t="s">
        <v>87</v>
      </c>
      <c r="B132" s="21">
        <v>1980</v>
      </c>
      <c r="C132" s="21" t="s">
        <v>10</v>
      </c>
      <c r="D132" s="22">
        <v>85.5</v>
      </c>
    </row>
    <row r="133" spans="1:4" ht="25.5">
      <c r="A133" s="21" t="s">
        <v>87</v>
      </c>
      <c r="B133" s="21">
        <v>1980</v>
      </c>
      <c r="C133" s="21" t="s">
        <v>11</v>
      </c>
      <c r="D133" s="22">
        <v>86.3</v>
      </c>
    </row>
    <row r="134" spans="1:4" ht="25.5">
      <c r="A134" s="21" t="s">
        <v>87</v>
      </c>
      <c r="B134" s="21">
        <v>1981</v>
      </c>
      <c r="C134" s="21" t="s">
        <v>0</v>
      </c>
      <c r="D134" s="22">
        <v>87</v>
      </c>
    </row>
    <row r="135" spans="1:4" ht="25.5">
      <c r="A135" s="21" t="s">
        <v>87</v>
      </c>
      <c r="B135" s="21">
        <v>1981</v>
      </c>
      <c r="C135" s="21" t="s">
        <v>1</v>
      </c>
      <c r="D135" s="22">
        <v>87.9</v>
      </c>
    </row>
    <row r="136" spans="1:4" ht="25.5">
      <c r="A136" s="21" t="s">
        <v>87</v>
      </c>
      <c r="B136" s="21">
        <v>1981</v>
      </c>
      <c r="C136" s="21" t="s">
        <v>2</v>
      </c>
      <c r="D136" s="22">
        <v>88.5</v>
      </c>
    </row>
    <row r="137" spans="1:4" ht="25.5">
      <c r="A137" s="21" t="s">
        <v>87</v>
      </c>
      <c r="B137" s="21">
        <v>1981</v>
      </c>
      <c r="C137" s="21" t="s">
        <v>3</v>
      </c>
      <c r="D137" s="22">
        <v>89.1</v>
      </c>
    </row>
    <row r="138" spans="1:4" ht="25.5">
      <c r="A138" s="21" t="s">
        <v>87</v>
      </c>
      <c r="B138" s="21">
        <v>1981</v>
      </c>
      <c r="C138" s="21" t="s">
        <v>4</v>
      </c>
      <c r="D138" s="22">
        <v>89.8</v>
      </c>
    </row>
    <row r="139" spans="1:4" ht="25.5">
      <c r="A139" s="21" t="s">
        <v>87</v>
      </c>
      <c r="B139" s="21">
        <v>1981</v>
      </c>
      <c r="C139" s="21" t="s">
        <v>5</v>
      </c>
      <c r="D139" s="22">
        <v>90.6</v>
      </c>
    </row>
    <row r="140" spans="1:4" ht="25.5">
      <c r="A140" s="21" t="s">
        <v>87</v>
      </c>
      <c r="B140" s="21">
        <v>1981</v>
      </c>
      <c r="C140" s="21" t="s">
        <v>6</v>
      </c>
      <c r="D140" s="22">
        <v>91.6</v>
      </c>
    </row>
    <row r="141" spans="1:4" ht="25.5">
      <c r="A141" s="21" t="s">
        <v>87</v>
      </c>
      <c r="B141" s="21">
        <v>1981</v>
      </c>
      <c r="C141" s="21" t="s">
        <v>7</v>
      </c>
      <c r="D141" s="22">
        <v>92.3</v>
      </c>
    </row>
    <row r="142" spans="1:4" ht="25.5">
      <c r="A142" s="21" t="s">
        <v>87</v>
      </c>
      <c r="B142" s="21">
        <v>1981</v>
      </c>
      <c r="C142" s="21" t="s">
        <v>8</v>
      </c>
      <c r="D142" s="22">
        <v>93.2</v>
      </c>
    </row>
    <row r="143" spans="1:4" ht="25.5">
      <c r="A143" s="21" t="s">
        <v>87</v>
      </c>
      <c r="B143" s="21">
        <v>1981</v>
      </c>
      <c r="C143" s="21" t="s">
        <v>9</v>
      </c>
      <c r="D143" s="22">
        <v>93.4</v>
      </c>
    </row>
    <row r="144" spans="1:4" ht="25.5">
      <c r="A144" s="21" t="s">
        <v>87</v>
      </c>
      <c r="B144" s="21">
        <v>1981</v>
      </c>
      <c r="C144" s="21" t="s">
        <v>10</v>
      </c>
      <c r="D144" s="22">
        <v>93.7</v>
      </c>
    </row>
    <row r="145" spans="1:4" ht="25.5">
      <c r="A145" s="21" t="s">
        <v>87</v>
      </c>
      <c r="B145" s="21">
        <v>1981</v>
      </c>
      <c r="C145" s="21" t="s">
        <v>11</v>
      </c>
      <c r="D145" s="22">
        <v>94</v>
      </c>
    </row>
    <row r="146" spans="1:4" ht="25.5">
      <c r="A146" s="21" t="s">
        <v>87</v>
      </c>
      <c r="B146" s="21">
        <v>1982</v>
      </c>
      <c r="C146" s="21" t="s">
        <v>0</v>
      </c>
      <c r="D146" s="22">
        <v>94.3</v>
      </c>
    </row>
    <row r="147" spans="1:4" ht="25.5">
      <c r="A147" s="21" t="s">
        <v>87</v>
      </c>
      <c r="B147" s="21">
        <v>1982</v>
      </c>
      <c r="C147" s="21" t="s">
        <v>1</v>
      </c>
      <c r="D147" s="22">
        <v>94.6</v>
      </c>
    </row>
    <row r="148" spans="1:4" ht="25.5">
      <c r="A148" s="21" t="s">
        <v>87</v>
      </c>
      <c r="B148" s="21">
        <v>1982</v>
      </c>
      <c r="C148" s="21" t="s">
        <v>2</v>
      </c>
      <c r="D148" s="22">
        <v>94.5</v>
      </c>
    </row>
    <row r="149" spans="1:4" ht="25.5">
      <c r="A149" s="21" t="s">
        <v>87</v>
      </c>
      <c r="B149" s="21">
        <v>1982</v>
      </c>
      <c r="C149" s="21" t="s">
        <v>3</v>
      </c>
      <c r="D149" s="22">
        <v>94.9</v>
      </c>
    </row>
    <row r="150" spans="1:4" ht="25.5">
      <c r="A150" s="21" t="s">
        <v>87</v>
      </c>
      <c r="B150" s="21">
        <v>1982</v>
      </c>
      <c r="C150" s="21" t="s">
        <v>4</v>
      </c>
      <c r="D150" s="22">
        <v>95.8</v>
      </c>
    </row>
    <row r="151" spans="1:4" ht="25.5">
      <c r="A151" s="21" t="s">
        <v>87</v>
      </c>
      <c r="B151" s="21">
        <v>1982</v>
      </c>
      <c r="C151" s="21" t="s">
        <v>5</v>
      </c>
      <c r="D151" s="22">
        <v>97</v>
      </c>
    </row>
    <row r="152" spans="1:4" ht="25.5">
      <c r="A152" s="21" t="s">
        <v>87</v>
      </c>
      <c r="B152" s="21">
        <v>1982</v>
      </c>
      <c r="C152" s="21" t="s">
        <v>6</v>
      </c>
      <c r="D152" s="22">
        <v>97.5</v>
      </c>
    </row>
    <row r="153" spans="1:4" ht="25.5">
      <c r="A153" s="21" t="s">
        <v>87</v>
      </c>
      <c r="B153" s="21">
        <v>1982</v>
      </c>
      <c r="C153" s="21" t="s">
        <v>7</v>
      </c>
      <c r="D153" s="22">
        <v>97.7</v>
      </c>
    </row>
    <row r="154" spans="1:4" ht="25.5">
      <c r="A154" s="21" t="s">
        <v>87</v>
      </c>
      <c r="B154" s="21">
        <v>1982</v>
      </c>
      <c r="C154" s="21" t="s">
        <v>8</v>
      </c>
      <c r="D154" s="22">
        <v>97.9</v>
      </c>
    </row>
    <row r="155" spans="1:4" ht="25.5">
      <c r="A155" s="21" t="s">
        <v>87</v>
      </c>
      <c r="B155" s="21">
        <v>1982</v>
      </c>
      <c r="C155" s="21" t="s">
        <v>9</v>
      </c>
      <c r="D155" s="22">
        <v>98.2</v>
      </c>
    </row>
    <row r="156" spans="1:4" ht="25.5">
      <c r="A156" s="21" t="s">
        <v>87</v>
      </c>
      <c r="B156" s="21">
        <v>1982</v>
      </c>
      <c r="C156" s="21" t="s">
        <v>10</v>
      </c>
      <c r="D156" s="22">
        <v>98</v>
      </c>
    </row>
    <row r="157" spans="1:4" ht="25.5">
      <c r="A157" s="21" t="s">
        <v>87</v>
      </c>
      <c r="B157" s="21">
        <v>1982</v>
      </c>
      <c r="C157" s="21" t="s">
        <v>11</v>
      </c>
      <c r="D157" s="22">
        <v>97.6</v>
      </c>
    </row>
    <row r="158" spans="1:4" ht="25.5">
      <c r="A158" s="21" t="s">
        <v>87</v>
      </c>
      <c r="B158" s="21">
        <v>1983</v>
      </c>
      <c r="C158" s="21" t="s">
        <v>0</v>
      </c>
      <c r="D158" s="22">
        <v>97.8</v>
      </c>
    </row>
    <row r="159" spans="1:4" ht="25.5">
      <c r="A159" s="21" t="s">
        <v>87</v>
      </c>
      <c r="B159" s="21">
        <v>1983</v>
      </c>
      <c r="C159" s="21" t="s">
        <v>1</v>
      </c>
      <c r="D159" s="22">
        <v>97.9</v>
      </c>
    </row>
    <row r="160" spans="1:4" ht="25.5">
      <c r="A160" s="21" t="s">
        <v>87</v>
      </c>
      <c r="B160" s="21">
        <v>1983</v>
      </c>
      <c r="C160" s="21" t="s">
        <v>2</v>
      </c>
      <c r="D160" s="22">
        <v>97.9</v>
      </c>
    </row>
    <row r="161" spans="1:4" ht="25.5">
      <c r="A161" s="21" t="s">
        <v>87</v>
      </c>
      <c r="B161" s="21">
        <v>1983</v>
      </c>
      <c r="C161" s="21" t="s">
        <v>3</v>
      </c>
      <c r="D161" s="22">
        <v>98.6</v>
      </c>
    </row>
    <row r="162" spans="1:4" ht="25.5">
      <c r="A162" s="21" t="s">
        <v>87</v>
      </c>
      <c r="B162" s="21">
        <v>1983</v>
      </c>
      <c r="C162" s="21" t="s">
        <v>4</v>
      </c>
      <c r="D162" s="22">
        <v>99.2</v>
      </c>
    </row>
    <row r="163" spans="1:4" ht="25.5">
      <c r="A163" s="21" t="s">
        <v>87</v>
      </c>
      <c r="B163" s="21">
        <v>1983</v>
      </c>
      <c r="C163" s="21" t="s">
        <v>5</v>
      </c>
      <c r="D163" s="22">
        <v>99.5</v>
      </c>
    </row>
    <row r="164" spans="1:4" ht="25.5">
      <c r="A164" s="21" t="s">
        <v>87</v>
      </c>
      <c r="B164" s="21">
        <v>1983</v>
      </c>
      <c r="C164" s="21" t="s">
        <v>6</v>
      </c>
      <c r="D164" s="22">
        <v>99.9</v>
      </c>
    </row>
    <row r="165" spans="1:4" ht="25.5">
      <c r="A165" s="21" t="s">
        <v>87</v>
      </c>
      <c r="B165" s="21">
        <v>1983</v>
      </c>
      <c r="C165" s="21" t="s">
        <v>7</v>
      </c>
      <c r="D165" s="22">
        <v>100.2</v>
      </c>
    </row>
    <row r="166" spans="1:4" ht="25.5">
      <c r="A166" s="21" t="s">
        <v>87</v>
      </c>
      <c r="B166" s="21">
        <v>1983</v>
      </c>
      <c r="C166" s="21" t="s">
        <v>8</v>
      </c>
      <c r="D166" s="22">
        <v>100.7</v>
      </c>
    </row>
    <row r="167" spans="1:4" ht="25.5">
      <c r="A167" s="21" t="s">
        <v>87</v>
      </c>
      <c r="B167" s="21">
        <v>1983</v>
      </c>
      <c r="C167" s="21" t="s">
        <v>9</v>
      </c>
      <c r="D167" s="22">
        <v>101</v>
      </c>
    </row>
    <row r="168" spans="1:4" ht="25.5">
      <c r="A168" s="21" t="s">
        <v>87</v>
      </c>
      <c r="B168" s="21">
        <v>1983</v>
      </c>
      <c r="C168" s="21" t="s">
        <v>10</v>
      </c>
      <c r="D168" s="22">
        <v>101.2</v>
      </c>
    </row>
    <row r="169" spans="1:4" ht="25.5">
      <c r="A169" s="21" t="s">
        <v>87</v>
      </c>
      <c r="B169" s="21">
        <v>1983</v>
      </c>
      <c r="C169" s="21" t="s">
        <v>11</v>
      </c>
      <c r="D169" s="22">
        <v>101.3</v>
      </c>
    </row>
    <row r="170" spans="1:4" ht="25.5">
      <c r="A170" s="21" t="s">
        <v>87</v>
      </c>
      <c r="B170" s="21">
        <v>1984</v>
      </c>
      <c r="C170" s="21" t="s">
        <v>0</v>
      </c>
      <c r="D170" s="22">
        <v>101.9</v>
      </c>
    </row>
    <row r="171" spans="1:4" ht="25.5">
      <c r="A171" s="21" t="s">
        <v>87</v>
      </c>
      <c r="B171" s="21">
        <v>1984</v>
      </c>
      <c r="C171" s="21" t="s">
        <v>1</v>
      </c>
      <c r="D171" s="22">
        <v>102.4</v>
      </c>
    </row>
    <row r="172" spans="1:4" ht="25.5">
      <c r="A172" s="21" t="s">
        <v>87</v>
      </c>
      <c r="B172" s="21">
        <v>1984</v>
      </c>
      <c r="C172" s="21" t="s">
        <v>2</v>
      </c>
      <c r="D172" s="22">
        <v>102.6</v>
      </c>
    </row>
    <row r="173" spans="1:4" ht="25.5">
      <c r="A173" s="21" t="s">
        <v>87</v>
      </c>
      <c r="B173" s="21">
        <v>1984</v>
      </c>
      <c r="C173" s="21" t="s">
        <v>3</v>
      </c>
      <c r="D173" s="22">
        <v>103.1</v>
      </c>
    </row>
    <row r="174" spans="1:4" ht="25.5">
      <c r="A174" s="21" t="s">
        <v>87</v>
      </c>
      <c r="B174" s="21">
        <v>1984</v>
      </c>
      <c r="C174" s="21" t="s">
        <v>4</v>
      </c>
      <c r="D174" s="22">
        <v>103.4</v>
      </c>
    </row>
    <row r="175" spans="1:4" ht="25.5">
      <c r="A175" s="21" t="s">
        <v>87</v>
      </c>
      <c r="B175" s="21">
        <v>1984</v>
      </c>
      <c r="C175" s="21" t="s">
        <v>5</v>
      </c>
      <c r="D175" s="22">
        <v>103.7</v>
      </c>
    </row>
    <row r="176" spans="1:4" ht="25.5">
      <c r="A176" s="21" t="s">
        <v>87</v>
      </c>
      <c r="B176" s="21">
        <v>1984</v>
      </c>
      <c r="C176" s="21" t="s">
        <v>6</v>
      </c>
      <c r="D176" s="22">
        <v>104.1</v>
      </c>
    </row>
    <row r="177" spans="1:4" ht="25.5">
      <c r="A177" s="21" t="s">
        <v>87</v>
      </c>
      <c r="B177" s="21">
        <v>1984</v>
      </c>
      <c r="C177" s="21" t="s">
        <v>7</v>
      </c>
      <c r="D177" s="22">
        <v>104.5</v>
      </c>
    </row>
    <row r="178" spans="1:4" ht="25.5">
      <c r="A178" s="21" t="s">
        <v>87</v>
      </c>
      <c r="B178" s="21">
        <v>1984</v>
      </c>
      <c r="C178" s="21" t="s">
        <v>8</v>
      </c>
      <c r="D178" s="22">
        <v>105</v>
      </c>
    </row>
    <row r="179" spans="1:4" ht="25.5">
      <c r="A179" s="21" t="s">
        <v>87</v>
      </c>
      <c r="B179" s="21">
        <v>1984</v>
      </c>
      <c r="C179" s="21" t="s">
        <v>9</v>
      </c>
      <c r="D179" s="22">
        <v>105.3</v>
      </c>
    </row>
    <row r="180" spans="1:4" ht="25.5">
      <c r="A180" s="21" t="s">
        <v>87</v>
      </c>
      <c r="B180" s="21">
        <v>1984</v>
      </c>
      <c r="C180" s="21" t="s">
        <v>10</v>
      </c>
      <c r="D180" s="22">
        <v>105.3</v>
      </c>
    </row>
    <row r="181" spans="1:4" ht="25.5">
      <c r="A181" s="21" t="s">
        <v>87</v>
      </c>
      <c r="B181" s="21">
        <v>1984</v>
      </c>
      <c r="C181" s="21" t="s">
        <v>11</v>
      </c>
      <c r="D181" s="22">
        <v>105.3</v>
      </c>
    </row>
    <row r="182" spans="1:4" ht="25.5">
      <c r="A182" s="21" t="s">
        <v>87</v>
      </c>
      <c r="B182" s="21">
        <v>1985</v>
      </c>
      <c r="C182" s="21" t="s">
        <v>0</v>
      </c>
      <c r="D182" s="22">
        <v>105.5</v>
      </c>
    </row>
    <row r="183" spans="1:4" ht="25.5">
      <c r="A183" s="21" t="s">
        <v>87</v>
      </c>
      <c r="B183" s="21">
        <v>1985</v>
      </c>
      <c r="C183" s="21" t="s">
        <v>1</v>
      </c>
      <c r="D183" s="22">
        <v>106</v>
      </c>
    </row>
    <row r="184" spans="1:4" ht="25.5">
      <c r="A184" s="21" t="s">
        <v>87</v>
      </c>
      <c r="B184" s="21">
        <v>1985</v>
      </c>
      <c r="C184" s="21" t="s">
        <v>2</v>
      </c>
      <c r="D184" s="22">
        <v>106.4</v>
      </c>
    </row>
    <row r="185" spans="1:4" ht="25.5">
      <c r="A185" s="21" t="s">
        <v>87</v>
      </c>
      <c r="B185" s="21">
        <v>1985</v>
      </c>
      <c r="C185" s="21" t="s">
        <v>3</v>
      </c>
      <c r="D185" s="22">
        <v>106.9</v>
      </c>
    </row>
    <row r="186" spans="1:4" ht="25.5">
      <c r="A186" s="21" t="s">
        <v>87</v>
      </c>
      <c r="B186" s="21">
        <v>1985</v>
      </c>
      <c r="C186" s="21" t="s">
        <v>4</v>
      </c>
      <c r="D186" s="22">
        <v>107.3</v>
      </c>
    </row>
    <row r="187" spans="1:4" ht="25.5">
      <c r="A187" s="21" t="s">
        <v>87</v>
      </c>
      <c r="B187" s="21">
        <v>1985</v>
      </c>
      <c r="C187" s="21" t="s">
        <v>5</v>
      </c>
      <c r="D187" s="22">
        <v>107.6</v>
      </c>
    </row>
    <row r="188" spans="1:4" ht="25.5">
      <c r="A188" s="21" t="s">
        <v>87</v>
      </c>
      <c r="B188" s="21">
        <v>1985</v>
      </c>
      <c r="C188" s="21" t="s">
        <v>6</v>
      </c>
      <c r="D188" s="22">
        <v>107.8</v>
      </c>
    </row>
    <row r="189" spans="1:4" ht="25.5">
      <c r="A189" s="21" t="s">
        <v>87</v>
      </c>
      <c r="B189" s="21">
        <v>1985</v>
      </c>
      <c r="C189" s="21" t="s">
        <v>7</v>
      </c>
      <c r="D189" s="22">
        <v>108</v>
      </c>
    </row>
    <row r="190" spans="1:4" ht="25.5">
      <c r="A190" s="21" t="s">
        <v>87</v>
      </c>
      <c r="B190" s="21">
        <v>1985</v>
      </c>
      <c r="C190" s="21" t="s">
        <v>8</v>
      </c>
      <c r="D190" s="22">
        <v>108.3</v>
      </c>
    </row>
    <row r="191" spans="1:4" ht="25.5">
      <c r="A191" s="21" t="s">
        <v>87</v>
      </c>
      <c r="B191" s="21">
        <v>1985</v>
      </c>
      <c r="C191" s="21" t="s">
        <v>9</v>
      </c>
      <c r="D191" s="22">
        <v>108.7</v>
      </c>
    </row>
    <row r="192" spans="1:4" ht="25.5">
      <c r="A192" s="21" t="s">
        <v>87</v>
      </c>
      <c r="B192" s="21">
        <v>1985</v>
      </c>
      <c r="C192" s="21" t="s">
        <v>10</v>
      </c>
      <c r="D192" s="22">
        <v>109</v>
      </c>
    </row>
    <row r="193" spans="1:4" ht="25.5">
      <c r="A193" s="21" t="s">
        <v>87</v>
      </c>
      <c r="B193" s="21">
        <v>1985</v>
      </c>
      <c r="C193" s="21" t="s">
        <v>11</v>
      </c>
      <c r="D193" s="22">
        <v>109.3</v>
      </c>
    </row>
    <row r="194" spans="1:4" ht="25.5">
      <c r="A194" s="21" t="s">
        <v>87</v>
      </c>
      <c r="B194" s="21">
        <v>1986</v>
      </c>
      <c r="C194" s="21" t="s">
        <v>0</v>
      </c>
      <c r="D194" s="22">
        <v>109.6</v>
      </c>
    </row>
    <row r="195" spans="1:4" ht="25.5">
      <c r="A195" s="21" t="s">
        <v>87</v>
      </c>
      <c r="B195" s="21">
        <v>1986</v>
      </c>
      <c r="C195" s="21" t="s">
        <v>1</v>
      </c>
      <c r="D195" s="22">
        <v>109.3</v>
      </c>
    </row>
    <row r="196" spans="1:4" ht="25.5">
      <c r="A196" s="21" t="s">
        <v>87</v>
      </c>
      <c r="B196" s="21">
        <v>1986</v>
      </c>
      <c r="C196" s="21" t="s">
        <v>2</v>
      </c>
      <c r="D196" s="22">
        <v>108.8</v>
      </c>
    </row>
    <row r="197" spans="1:4" ht="25.5">
      <c r="A197" s="21" t="s">
        <v>87</v>
      </c>
      <c r="B197" s="21">
        <v>1986</v>
      </c>
      <c r="C197" s="21" t="s">
        <v>3</v>
      </c>
      <c r="D197" s="22">
        <v>108.6</v>
      </c>
    </row>
    <row r="198" spans="1:4" ht="25.5">
      <c r="A198" s="21" t="s">
        <v>87</v>
      </c>
      <c r="B198" s="21">
        <v>1986</v>
      </c>
      <c r="C198" s="21" t="s">
        <v>4</v>
      </c>
      <c r="D198" s="22">
        <v>108.9</v>
      </c>
    </row>
    <row r="199" spans="1:4" ht="25.5">
      <c r="A199" s="21" t="s">
        <v>87</v>
      </c>
      <c r="B199" s="21">
        <v>1986</v>
      </c>
      <c r="C199" s="21" t="s">
        <v>5</v>
      </c>
      <c r="D199" s="22">
        <v>109.5</v>
      </c>
    </row>
    <row r="200" spans="1:4" ht="25.5">
      <c r="A200" s="21" t="s">
        <v>87</v>
      </c>
      <c r="B200" s="21">
        <v>1986</v>
      </c>
      <c r="C200" s="21" t="s">
        <v>6</v>
      </c>
      <c r="D200" s="22">
        <v>109.5</v>
      </c>
    </row>
    <row r="201" spans="1:4" ht="25.5">
      <c r="A201" s="21" t="s">
        <v>87</v>
      </c>
      <c r="B201" s="21">
        <v>1986</v>
      </c>
      <c r="C201" s="21" t="s">
        <v>7</v>
      </c>
      <c r="D201" s="22">
        <v>109.7</v>
      </c>
    </row>
    <row r="202" spans="1:4" ht="25.5">
      <c r="A202" s="21" t="s">
        <v>87</v>
      </c>
      <c r="B202" s="21">
        <v>1986</v>
      </c>
      <c r="C202" s="21" t="s">
        <v>8</v>
      </c>
      <c r="D202" s="22">
        <v>110.2</v>
      </c>
    </row>
    <row r="203" spans="1:4" ht="25.5">
      <c r="A203" s="21" t="s">
        <v>87</v>
      </c>
      <c r="B203" s="21">
        <v>1986</v>
      </c>
      <c r="C203" s="21" t="s">
        <v>9</v>
      </c>
      <c r="D203" s="22">
        <v>110.3</v>
      </c>
    </row>
    <row r="204" spans="1:4" ht="25.5">
      <c r="A204" s="21" t="s">
        <v>87</v>
      </c>
      <c r="B204" s="21">
        <v>1986</v>
      </c>
      <c r="C204" s="21" t="s">
        <v>10</v>
      </c>
      <c r="D204" s="22">
        <v>110.4</v>
      </c>
    </row>
    <row r="205" spans="1:4" ht="25.5">
      <c r="A205" s="21" t="s">
        <v>87</v>
      </c>
      <c r="B205" s="21">
        <v>1986</v>
      </c>
      <c r="C205" s="21" t="s">
        <v>11</v>
      </c>
      <c r="D205" s="22">
        <v>110.5</v>
      </c>
    </row>
    <row r="206" spans="1:4" ht="25.5">
      <c r="A206" s="21" t="s">
        <v>87</v>
      </c>
      <c r="B206" s="21">
        <v>1987</v>
      </c>
      <c r="C206" s="21" t="s">
        <v>0</v>
      </c>
      <c r="D206" s="22">
        <v>111.2</v>
      </c>
    </row>
    <row r="207" spans="1:4" ht="25.5">
      <c r="A207" s="21" t="s">
        <v>87</v>
      </c>
      <c r="B207" s="21">
        <v>1987</v>
      </c>
      <c r="C207" s="21" t="s">
        <v>1</v>
      </c>
      <c r="D207" s="22">
        <v>111.6</v>
      </c>
    </row>
    <row r="208" spans="1:4" ht="25.5">
      <c r="A208" s="21" t="s">
        <v>87</v>
      </c>
      <c r="B208" s="21">
        <v>1987</v>
      </c>
      <c r="C208" s="21" t="s">
        <v>2</v>
      </c>
      <c r="D208" s="22">
        <v>112.1</v>
      </c>
    </row>
    <row r="209" spans="1:4" ht="25.5">
      <c r="A209" s="21" t="s">
        <v>87</v>
      </c>
      <c r="B209" s="21">
        <v>1987</v>
      </c>
      <c r="C209" s="21" t="s">
        <v>3</v>
      </c>
      <c r="D209" s="22">
        <v>112.7</v>
      </c>
    </row>
    <row r="210" spans="1:4" ht="25.5">
      <c r="A210" s="21" t="s">
        <v>87</v>
      </c>
      <c r="B210" s="21">
        <v>1987</v>
      </c>
      <c r="C210" s="21" t="s">
        <v>4</v>
      </c>
      <c r="D210" s="22">
        <v>113.1</v>
      </c>
    </row>
    <row r="211" spans="1:4" ht="25.5">
      <c r="A211" s="21" t="s">
        <v>87</v>
      </c>
      <c r="B211" s="21">
        <v>1987</v>
      </c>
      <c r="C211" s="21" t="s">
        <v>5</v>
      </c>
      <c r="D211" s="22">
        <v>113.5</v>
      </c>
    </row>
    <row r="212" spans="1:4" ht="25.5">
      <c r="A212" s="21" t="s">
        <v>87</v>
      </c>
      <c r="B212" s="21">
        <v>1987</v>
      </c>
      <c r="C212" s="21" t="s">
        <v>6</v>
      </c>
      <c r="D212" s="22">
        <v>113.8</v>
      </c>
    </row>
    <row r="213" spans="1:4" ht="25.5">
      <c r="A213" s="21" t="s">
        <v>87</v>
      </c>
      <c r="B213" s="21">
        <v>1987</v>
      </c>
      <c r="C213" s="21" t="s">
        <v>7</v>
      </c>
      <c r="D213" s="22">
        <v>114.4</v>
      </c>
    </row>
    <row r="214" spans="1:4" ht="25.5">
      <c r="A214" s="21" t="s">
        <v>87</v>
      </c>
      <c r="B214" s="21">
        <v>1987</v>
      </c>
      <c r="C214" s="21" t="s">
        <v>8</v>
      </c>
      <c r="D214" s="22">
        <v>115</v>
      </c>
    </row>
    <row r="215" spans="1:4" ht="25.5">
      <c r="A215" s="21" t="s">
        <v>87</v>
      </c>
      <c r="B215" s="21">
        <v>1987</v>
      </c>
      <c r="C215" s="21" t="s">
        <v>9</v>
      </c>
      <c r="D215" s="22">
        <v>115.3</v>
      </c>
    </row>
    <row r="216" spans="1:4" ht="25.5">
      <c r="A216" s="21" t="s">
        <v>87</v>
      </c>
      <c r="B216" s="21">
        <v>1987</v>
      </c>
      <c r="C216" s="21" t="s">
        <v>10</v>
      </c>
      <c r="D216" s="22">
        <v>115.4</v>
      </c>
    </row>
    <row r="217" spans="1:4" ht="25.5">
      <c r="A217" s="21" t="s">
        <v>87</v>
      </c>
      <c r="B217" s="21">
        <v>1987</v>
      </c>
      <c r="C217" s="21" t="s">
        <v>11</v>
      </c>
      <c r="D217" s="22">
        <v>115.4</v>
      </c>
    </row>
    <row r="218" spans="1:4" ht="25.5">
      <c r="A218" s="21" t="s">
        <v>87</v>
      </c>
      <c r="B218" s="21">
        <v>1988</v>
      </c>
      <c r="C218" s="21" t="s">
        <v>0</v>
      </c>
      <c r="D218" s="22">
        <v>115.7</v>
      </c>
    </row>
    <row r="219" spans="1:4" ht="25.5">
      <c r="A219" s="21" t="s">
        <v>87</v>
      </c>
      <c r="B219" s="21">
        <v>1988</v>
      </c>
      <c r="C219" s="21" t="s">
        <v>1</v>
      </c>
      <c r="D219" s="22">
        <v>116</v>
      </c>
    </row>
    <row r="220" spans="1:4" ht="25.5">
      <c r="A220" s="21" t="s">
        <v>87</v>
      </c>
      <c r="B220" s="21">
        <v>1988</v>
      </c>
      <c r="C220" s="21" t="s">
        <v>2</v>
      </c>
      <c r="D220" s="22">
        <v>116.5</v>
      </c>
    </row>
    <row r="221" spans="1:4" ht="25.5">
      <c r="A221" s="21" t="s">
        <v>87</v>
      </c>
      <c r="B221" s="21">
        <v>1988</v>
      </c>
      <c r="C221" s="21" t="s">
        <v>3</v>
      </c>
      <c r="D221" s="22">
        <v>117.1</v>
      </c>
    </row>
    <row r="222" spans="1:4" ht="25.5">
      <c r="A222" s="21" t="s">
        <v>87</v>
      </c>
      <c r="B222" s="21">
        <v>1988</v>
      </c>
      <c r="C222" s="21" t="s">
        <v>4</v>
      </c>
      <c r="D222" s="22">
        <v>117.5</v>
      </c>
    </row>
    <row r="223" spans="1:4" ht="25.5">
      <c r="A223" s="21" t="s">
        <v>87</v>
      </c>
      <c r="B223" s="21">
        <v>1988</v>
      </c>
      <c r="C223" s="21" t="s">
        <v>5</v>
      </c>
      <c r="D223" s="22">
        <v>118</v>
      </c>
    </row>
    <row r="224" spans="1:4" ht="25.5">
      <c r="A224" s="21" t="s">
        <v>87</v>
      </c>
      <c r="B224" s="21">
        <v>1988</v>
      </c>
      <c r="C224" s="21" t="s">
        <v>6</v>
      </c>
      <c r="D224" s="22">
        <v>118.5</v>
      </c>
    </row>
    <row r="225" spans="1:4" ht="25.5">
      <c r="A225" s="21" t="s">
        <v>87</v>
      </c>
      <c r="B225" s="21">
        <v>1988</v>
      </c>
      <c r="C225" s="21" t="s">
        <v>7</v>
      </c>
      <c r="D225" s="22">
        <v>119</v>
      </c>
    </row>
    <row r="226" spans="1:4" ht="25.5">
      <c r="A226" s="21" t="s">
        <v>87</v>
      </c>
      <c r="B226" s="21">
        <v>1988</v>
      </c>
      <c r="C226" s="21" t="s">
        <v>8</v>
      </c>
      <c r="D226" s="22">
        <v>119.8</v>
      </c>
    </row>
    <row r="227" spans="1:4" ht="25.5">
      <c r="A227" s="21" t="s">
        <v>87</v>
      </c>
      <c r="B227" s="21">
        <v>1988</v>
      </c>
      <c r="C227" s="21" t="s">
        <v>9</v>
      </c>
      <c r="D227" s="22">
        <v>120.2</v>
      </c>
    </row>
    <row r="228" spans="1:4" ht="25.5">
      <c r="A228" s="21" t="s">
        <v>87</v>
      </c>
      <c r="B228" s="21">
        <v>1988</v>
      </c>
      <c r="C228" s="21" t="s">
        <v>10</v>
      </c>
      <c r="D228" s="22">
        <v>120.3</v>
      </c>
    </row>
    <row r="229" spans="1:4" ht="25.5">
      <c r="A229" s="21" t="s">
        <v>87</v>
      </c>
      <c r="B229" s="21">
        <v>1988</v>
      </c>
      <c r="C229" s="21" t="s">
        <v>11</v>
      </c>
      <c r="D229" s="22">
        <v>120.5</v>
      </c>
    </row>
    <row r="230" spans="1:4" ht="25.5">
      <c r="A230" s="21" t="s">
        <v>87</v>
      </c>
      <c r="B230" s="21">
        <v>1989</v>
      </c>
      <c r="C230" s="21" t="s">
        <v>0</v>
      </c>
      <c r="D230" s="22">
        <v>121.1</v>
      </c>
    </row>
    <row r="231" spans="1:4" ht="25.5">
      <c r="A231" s="21" t="s">
        <v>87</v>
      </c>
      <c r="B231" s="21">
        <v>1989</v>
      </c>
      <c r="C231" s="21" t="s">
        <v>1</v>
      </c>
      <c r="D231" s="22">
        <v>121.6</v>
      </c>
    </row>
    <row r="232" spans="1:4" ht="25.5">
      <c r="A232" s="21" t="s">
        <v>87</v>
      </c>
      <c r="B232" s="21">
        <v>1989</v>
      </c>
      <c r="C232" s="21" t="s">
        <v>2</v>
      </c>
      <c r="D232" s="22">
        <v>122.3</v>
      </c>
    </row>
    <row r="233" spans="1:4" ht="25.5">
      <c r="A233" s="21" t="s">
        <v>87</v>
      </c>
      <c r="B233" s="21">
        <v>1989</v>
      </c>
      <c r="C233" s="21" t="s">
        <v>3</v>
      </c>
      <c r="D233" s="22">
        <v>123.1</v>
      </c>
    </row>
    <row r="234" spans="1:4" ht="25.5">
      <c r="A234" s="21" t="s">
        <v>87</v>
      </c>
      <c r="B234" s="21">
        <v>1989</v>
      </c>
      <c r="C234" s="21" t="s">
        <v>4</v>
      </c>
      <c r="D234" s="22">
        <v>123.8</v>
      </c>
    </row>
    <row r="235" spans="1:4" ht="25.5">
      <c r="A235" s="21" t="s">
        <v>87</v>
      </c>
      <c r="B235" s="21">
        <v>1989</v>
      </c>
      <c r="C235" s="21" t="s">
        <v>5</v>
      </c>
      <c r="D235" s="22">
        <v>124.1</v>
      </c>
    </row>
    <row r="236" spans="1:4" ht="25.5">
      <c r="A236" s="21" t="s">
        <v>87</v>
      </c>
      <c r="B236" s="21">
        <v>1989</v>
      </c>
      <c r="C236" s="21" t="s">
        <v>6</v>
      </c>
      <c r="D236" s="22">
        <v>124.4</v>
      </c>
    </row>
    <row r="237" spans="1:4" ht="25.5">
      <c r="A237" s="21" t="s">
        <v>87</v>
      </c>
      <c r="B237" s="21">
        <v>1989</v>
      </c>
      <c r="C237" s="21" t="s">
        <v>7</v>
      </c>
      <c r="D237" s="22">
        <v>124.6</v>
      </c>
    </row>
    <row r="238" spans="1:4" ht="25.5">
      <c r="A238" s="21" t="s">
        <v>87</v>
      </c>
      <c r="B238" s="21">
        <v>1989</v>
      </c>
      <c r="C238" s="21" t="s">
        <v>8</v>
      </c>
      <c r="D238" s="22">
        <v>125</v>
      </c>
    </row>
    <row r="239" spans="1:4" ht="25.5">
      <c r="A239" s="21" t="s">
        <v>87</v>
      </c>
      <c r="B239" s="21">
        <v>1989</v>
      </c>
      <c r="C239" s="21" t="s">
        <v>9</v>
      </c>
      <c r="D239" s="22">
        <v>125.6</v>
      </c>
    </row>
    <row r="240" spans="1:4" ht="25.5">
      <c r="A240" s="21" t="s">
        <v>87</v>
      </c>
      <c r="B240" s="21">
        <v>1989</v>
      </c>
      <c r="C240" s="21" t="s">
        <v>10</v>
      </c>
      <c r="D240" s="22">
        <v>125.9</v>
      </c>
    </row>
    <row r="241" spans="1:4" ht="25.5">
      <c r="A241" s="21" t="s">
        <v>87</v>
      </c>
      <c r="B241" s="21">
        <v>1989</v>
      </c>
      <c r="C241" s="21" t="s">
        <v>11</v>
      </c>
      <c r="D241" s="22">
        <v>126.1</v>
      </c>
    </row>
    <row r="242" spans="1:4" ht="25.5">
      <c r="A242" s="21" t="s">
        <v>87</v>
      </c>
      <c r="B242" s="21">
        <v>1990</v>
      </c>
      <c r="C242" s="21" t="s">
        <v>0</v>
      </c>
      <c r="D242" s="22">
        <v>127.4</v>
      </c>
    </row>
    <row r="243" spans="1:4" ht="25.5">
      <c r="A243" s="21" t="s">
        <v>87</v>
      </c>
      <c r="B243" s="21">
        <v>1990</v>
      </c>
      <c r="C243" s="21" t="s">
        <v>1</v>
      </c>
      <c r="D243" s="22">
        <v>128</v>
      </c>
    </row>
    <row r="244" spans="1:4" ht="25.5">
      <c r="A244" s="21" t="s">
        <v>87</v>
      </c>
      <c r="B244" s="21">
        <v>1990</v>
      </c>
      <c r="C244" s="21" t="s">
        <v>2</v>
      </c>
      <c r="D244" s="22">
        <v>128.7</v>
      </c>
    </row>
    <row r="245" spans="1:4" ht="25.5">
      <c r="A245" s="21" t="s">
        <v>87</v>
      </c>
      <c r="B245" s="21">
        <v>1990</v>
      </c>
      <c r="C245" s="21" t="s">
        <v>3</v>
      </c>
      <c r="D245" s="22">
        <v>128.9</v>
      </c>
    </row>
    <row r="246" spans="1:4" ht="25.5">
      <c r="A246" s="21" t="s">
        <v>87</v>
      </c>
      <c r="B246" s="21">
        <v>1990</v>
      </c>
      <c r="C246" s="21" t="s">
        <v>4</v>
      </c>
      <c r="D246" s="22">
        <v>129.2</v>
      </c>
    </row>
    <row r="247" spans="1:4" ht="25.5">
      <c r="A247" s="21" t="s">
        <v>87</v>
      </c>
      <c r="B247" s="21">
        <v>1990</v>
      </c>
      <c r="C247" s="21" t="s">
        <v>5</v>
      </c>
      <c r="D247" s="22">
        <v>129.9</v>
      </c>
    </row>
    <row r="248" spans="1:4" ht="25.5">
      <c r="A248" s="21" t="s">
        <v>87</v>
      </c>
      <c r="B248" s="21">
        <v>1990</v>
      </c>
      <c r="C248" s="21" t="s">
        <v>6</v>
      </c>
      <c r="D248" s="22">
        <v>130.4</v>
      </c>
    </row>
    <row r="249" spans="1:4" ht="25.5">
      <c r="A249" s="21" t="s">
        <v>87</v>
      </c>
      <c r="B249" s="21">
        <v>1990</v>
      </c>
      <c r="C249" s="21" t="s">
        <v>7</v>
      </c>
      <c r="D249" s="22">
        <v>131.6</v>
      </c>
    </row>
    <row r="250" spans="1:4" ht="25.5">
      <c r="A250" s="21" t="s">
        <v>87</v>
      </c>
      <c r="B250" s="21">
        <v>1990</v>
      </c>
      <c r="C250" s="21" t="s">
        <v>8</v>
      </c>
      <c r="D250" s="22">
        <v>132.7</v>
      </c>
    </row>
    <row r="251" spans="1:4" ht="25.5">
      <c r="A251" s="21" t="s">
        <v>87</v>
      </c>
      <c r="B251" s="21">
        <v>1990</v>
      </c>
      <c r="C251" s="21" t="s">
        <v>9</v>
      </c>
      <c r="D251" s="22">
        <v>133.5</v>
      </c>
    </row>
    <row r="252" spans="1:4" ht="25.5">
      <c r="A252" s="21" t="s">
        <v>87</v>
      </c>
      <c r="B252" s="21">
        <v>1990</v>
      </c>
      <c r="C252" s="21" t="s">
        <v>10</v>
      </c>
      <c r="D252" s="22">
        <v>133.8</v>
      </c>
    </row>
    <row r="253" spans="1:4" ht="25.5">
      <c r="A253" s="21" t="s">
        <v>87</v>
      </c>
      <c r="B253" s="21">
        <v>1990</v>
      </c>
      <c r="C253" s="21" t="s">
        <v>11</v>
      </c>
      <c r="D253" s="22">
        <v>133.8</v>
      </c>
    </row>
    <row r="254" spans="1:4" ht="25.5">
      <c r="A254" s="21" t="s">
        <v>87</v>
      </c>
      <c r="B254" s="21">
        <v>1991</v>
      </c>
      <c r="C254" s="21" t="s">
        <v>0</v>
      </c>
      <c r="D254" s="22">
        <v>134.6</v>
      </c>
    </row>
    <row r="255" spans="1:4" ht="25.5">
      <c r="A255" s="21" t="s">
        <v>87</v>
      </c>
      <c r="B255" s="21">
        <v>1991</v>
      </c>
      <c r="C255" s="21" t="s">
        <v>1</v>
      </c>
      <c r="D255" s="22">
        <v>134.8</v>
      </c>
    </row>
    <row r="256" spans="1:4" ht="25.5">
      <c r="A256" s="21" t="s">
        <v>87</v>
      </c>
      <c r="B256" s="21">
        <v>1991</v>
      </c>
      <c r="C256" s="21" t="s">
        <v>2</v>
      </c>
      <c r="D256" s="22">
        <v>135</v>
      </c>
    </row>
    <row r="257" spans="1:4" ht="25.5">
      <c r="A257" s="21" t="s">
        <v>87</v>
      </c>
      <c r="B257" s="21">
        <v>1991</v>
      </c>
      <c r="C257" s="21" t="s">
        <v>3</v>
      </c>
      <c r="D257" s="22">
        <v>135.2</v>
      </c>
    </row>
    <row r="258" spans="1:4" ht="25.5">
      <c r="A258" s="21" t="s">
        <v>87</v>
      </c>
      <c r="B258" s="21">
        <v>1991</v>
      </c>
      <c r="C258" s="21" t="s">
        <v>4</v>
      </c>
      <c r="D258" s="22">
        <v>135.6</v>
      </c>
    </row>
    <row r="259" spans="1:4" ht="25.5">
      <c r="A259" s="21" t="s">
        <v>87</v>
      </c>
      <c r="B259" s="21">
        <v>1991</v>
      </c>
      <c r="C259" s="21" t="s">
        <v>5</v>
      </c>
      <c r="D259" s="22">
        <v>136</v>
      </c>
    </row>
    <row r="260" spans="1:4" ht="25.5">
      <c r="A260" s="21" t="s">
        <v>87</v>
      </c>
      <c r="B260" s="21">
        <v>1991</v>
      </c>
      <c r="C260" s="21" t="s">
        <v>6</v>
      </c>
      <c r="D260" s="22">
        <v>136.2</v>
      </c>
    </row>
    <row r="261" spans="1:4" ht="25.5">
      <c r="A261" s="21" t="s">
        <v>87</v>
      </c>
      <c r="B261" s="21">
        <v>1991</v>
      </c>
      <c r="C261" s="21" t="s">
        <v>7</v>
      </c>
      <c r="D261" s="22">
        <v>136.6</v>
      </c>
    </row>
    <row r="262" spans="1:4" ht="25.5">
      <c r="A262" s="21" t="s">
        <v>87</v>
      </c>
      <c r="B262" s="21">
        <v>1991</v>
      </c>
      <c r="C262" s="21" t="s">
        <v>8</v>
      </c>
      <c r="D262" s="22">
        <v>137.2</v>
      </c>
    </row>
    <row r="263" spans="1:4" ht="25.5">
      <c r="A263" s="21" t="s">
        <v>87</v>
      </c>
      <c r="B263" s="21">
        <v>1991</v>
      </c>
      <c r="C263" s="21" t="s">
        <v>9</v>
      </c>
      <c r="D263" s="22">
        <v>137.4</v>
      </c>
    </row>
    <row r="264" spans="1:4" ht="25.5">
      <c r="A264" s="21" t="s">
        <v>87</v>
      </c>
      <c r="B264" s="21">
        <v>1991</v>
      </c>
      <c r="C264" s="21" t="s">
        <v>10</v>
      </c>
      <c r="D264" s="22">
        <v>137.8</v>
      </c>
    </row>
    <row r="265" spans="1:4" ht="25.5">
      <c r="A265" s="21" t="s">
        <v>87</v>
      </c>
      <c r="B265" s="21">
        <v>1991</v>
      </c>
      <c r="C265" s="21" t="s">
        <v>11</v>
      </c>
      <c r="D265" s="22">
        <v>137.9</v>
      </c>
    </row>
    <row r="266" spans="1:4" ht="25.5">
      <c r="A266" s="21" t="s">
        <v>87</v>
      </c>
      <c r="B266" s="21">
        <v>1992</v>
      </c>
      <c r="C266" s="21" t="s">
        <v>0</v>
      </c>
      <c r="D266" s="22">
        <v>138.1</v>
      </c>
    </row>
    <row r="267" spans="1:4" ht="25.5">
      <c r="A267" s="21" t="s">
        <v>87</v>
      </c>
      <c r="B267" s="21">
        <v>1992</v>
      </c>
      <c r="C267" s="21" t="s">
        <v>1</v>
      </c>
      <c r="D267" s="22">
        <v>138.6</v>
      </c>
    </row>
    <row r="268" spans="1:4" ht="25.5">
      <c r="A268" s="21" t="s">
        <v>87</v>
      </c>
      <c r="B268" s="21">
        <v>1992</v>
      </c>
      <c r="C268" s="21" t="s">
        <v>2</v>
      </c>
      <c r="D268" s="22">
        <v>139.3</v>
      </c>
    </row>
    <row r="269" spans="1:4" ht="25.5">
      <c r="A269" s="21" t="s">
        <v>87</v>
      </c>
      <c r="B269" s="21">
        <v>1992</v>
      </c>
      <c r="C269" s="21" t="s">
        <v>3</v>
      </c>
      <c r="D269" s="22">
        <v>139.5</v>
      </c>
    </row>
    <row r="270" spans="1:4" ht="25.5">
      <c r="A270" s="21" t="s">
        <v>87</v>
      </c>
      <c r="B270" s="21">
        <v>1992</v>
      </c>
      <c r="C270" s="21" t="s">
        <v>4</v>
      </c>
      <c r="D270" s="22">
        <v>139.7</v>
      </c>
    </row>
    <row r="271" spans="1:4" ht="25.5">
      <c r="A271" s="21" t="s">
        <v>87</v>
      </c>
      <c r="B271" s="21">
        <v>1992</v>
      </c>
      <c r="C271" s="21" t="s">
        <v>5</v>
      </c>
      <c r="D271" s="22">
        <v>140.2</v>
      </c>
    </row>
    <row r="272" spans="1:4" ht="25.5">
      <c r="A272" s="21" t="s">
        <v>87</v>
      </c>
      <c r="B272" s="21">
        <v>1992</v>
      </c>
      <c r="C272" s="21" t="s">
        <v>6</v>
      </c>
      <c r="D272" s="22">
        <v>140.5</v>
      </c>
    </row>
    <row r="273" spans="1:4" ht="25.5">
      <c r="A273" s="21" t="s">
        <v>87</v>
      </c>
      <c r="B273" s="21">
        <v>1992</v>
      </c>
      <c r="C273" s="21" t="s">
        <v>7</v>
      </c>
      <c r="D273" s="22">
        <v>140.9</v>
      </c>
    </row>
    <row r="274" spans="1:4" ht="25.5">
      <c r="A274" s="21" t="s">
        <v>87</v>
      </c>
      <c r="B274" s="21">
        <v>1992</v>
      </c>
      <c r="C274" s="21" t="s">
        <v>8</v>
      </c>
      <c r="D274" s="22">
        <v>141.3</v>
      </c>
    </row>
    <row r="275" spans="1:4" ht="25.5">
      <c r="A275" s="21" t="s">
        <v>87</v>
      </c>
      <c r="B275" s="21">
        <v>1992</v>
      </c>
      <c r="C275" s="21" t="s">
        <v>9</v>
      </c>
      <c r="D275" s="22">
        <v>141.8</v>
      </c>
    </row>
    <row r="276" spans="1:4" ht="25.5">
      <c r="A276" s="21" t="s">
        <v>87</v>
      </c>
      <c r="B276" s="21">
        <v>1992</v>
      </c>
      <c r="C276" s="21" t="s">
        <v>10</v>
      </c>
      <c r="D276" s="22">
        <v>142</v>
      </c>
    </row>
    <row r="277" spans="1:4" ht="25.5">
      <c r="A277" s="21" t="s">
        <v>87</v>
      </c>
      <c r="B277" s="21">
        <v>1992</v>
      </c>
      <c r="C277" s="21" t="s">
        <v>11</v>
      </c>
      <c r="D277" s="22">
        <v>141.9</v>
      </c>
    </row>
    <row r="278" spans="1:4" ht="25.5">
      <c r="A278" s="21" t="s">
        <v>87</v>
      </c>
      <c r="B278" s="21">
        <v>1993</v>
      </c>
      <c r="C278" s="21" t="s">
        <v>0</v>
      </c>
      <c r="D278" s="22">
        <v>142.6</v>
      </c>
    </row>
    <row r="279" spans="1:4" ht="25.5">
      <c r="A279" s="21" t="s">
        <v>87</v>
      </c>
      <c r="B279" s="21">
        <v>1993</v>
      </c>
      <c r="C279" s="21" t="s">
        <v>1</v>
      </c>
      <c r="D279" s="22">
        <v>143.1</v>
      </c>
    </row>
    <row r="280" spans="1:4" ht="25.5">
      <c r="A280" s="21" t="s">
        <v>87</v>
      </c>
      <c r="B280" s="21">
        <v>1993</v>
      </c>
      <c r="C280" s="21" t="s">
        <v>2</v>
      </c>
      <c r="D280" s="22">
        <v>143.6</v>
      </c>
    </row>
    <row r="281" spans="1:4" ht="25.5">
      <c r="A281" s="21" t="s">
        <v>87</v>
      </c>
      <c r="B281" s="21">
        <v>1993</v>
      </c>
      <c r="C281" s="21" t="s">
        <v>3</v>
      </c>
      <c r="D281" s="22">
        <v>144</v>
      </c>
    </row>
    <row r="282" spans="1:4" ht="25.5">
      <c r="A282" s="21" t="s">
        <v>87</v>
      </c>
      <c r="B282" s="21">
        <v>1993</v>
      </c>
      <c r="C282" s="21" t="s">
        <v>4</v>
      </c>
      <c r="D282" s="22">
        <v>144.2</v>
      </c>
    </row>
    <row r="283" spans="1:4" ht="25.5">
      <c r="A283" s="21" t="s">
        <v>87</v>
      </c>
      <c r="B283" s="21">
        <v>1993</v>
      </c>
      <c r="C283" s="21" t="s">
        <v>5</v>
      </c>
      <c r="D283" s="22">
        <v>144.4</v>
      </c>
    </row>
    <row r="284" spans="1:4" ht="25.5">
      <c r="A284" s="21" t="s">
        <v>87</v>
      </c>
      <c r="B284" s="21">
        <v>1993</v>
      </c>
      <c r="C284" s="21" t="s">
        <v>6</v>
      </c>
      <c r="D284" s="22">
        <v>144.4</v>
      </c>
    </row>
    <row r="285" spans="1:4" ht="25.5">
      <c r="A285" s="21" t="s">
        <v>87</v>
      </c>
      <c r="B285" s="21">
        <v>1993</v>
      </c>
      <c r="C285" s="21" t="s">
        <v>7</v>
      </c>
      <c r="D285" s="22">
        <v>144.8</v>
      </c>
    </row>
    <row r="286" spans="1:4" ht="25.5">
      <c r="A286" s="21" t="s">
        <v>87</v>
      </c>
      <c r="B286" s="21">
        <v>1993</v>
      </c>
      <c r="C286" s="21" t="s">
        <v>8</v>
      </c>
      <c r="D286" s="22">
        <v>145.1</v>
      </c>
    </row>
    <row r="287" spans="1:4" ht="25.5">
      <c r="A287" s="21" t="s">
        <v>87</v>
      </c>
      <c r="B287" s="21">
        <v>1993</v>
      </c>
      <c r="C287" s="21" t="s">
        <v>9</v>
      </c>
      <c r="D287" s="22">
        <v>145.7</v>
      </c>
    </row>
    <row r="288" spans="1:4" ht="25.5">
      <c r="A288" s="21" t="s">
        <v>87</v>
      </c>
      <c r="B288" s="21">
        <v>1993</v>
      </c>
      <c r="C288" s="21" t="s">
        <v>10</v>
      </c>
      <c r="D288" s="22">
        <v>145.8</v>
      </c>
    </row>
    <row r="289" spans="1:4" ht="25.5">
      <c r="A289" s="21" t="s">
        <v>87</v>
      </c>
      <c r="B289" s="21">
        <v>1993</v>
      </c>
      <c r="C289" s="21" t="s">
        <v>11</v>
      </c>
      <c r="D289" s="22">
        <v>145.8</v>
      </c>
    </row>
    <row r="290" spans="1:4" ht="25.5">
      <c r="A290" s="21" t="s">
        <v>87</v>
      </c>
      <c r="B290" s="21">
        <v>1994</v>
      </c>
      <c r="C290" s="21" t="s">
        <v>0</v>
      </c>
      <c r="D290" s="22">
        <v>146.2</v>
      </c>
    </row>
    <row r="291" spans="1:4" ht="25.5">
      <c r="A291" s="21" t="s">
        <v>87</v>
      </c>
      <c r="B291" s="21">
        <v>1994</v>
      </c>
      <c r="C291" s="21" t="s">
        <v>1</v>
      </c>
      <c r="D291" s="22">
        <v>146.7</v>
      </c>
    </row>
    <row r="292" spans="1:4" ht="25.5">
      <c r="A292" s="21" t="s">
        <v>87</v>
      </c>
      <c r="B292" s="21">
        <v>1994</v>
      </c>
      <c r="C292" s="21" t="s">
        <v>2</v>
      </c>
      <c r="D292" s="22">
        <v>147.2</v>
      </c>
    </row>
    <row r="293" spans="1:4" ht="25.5">
      <c r="A293" s="21" t="s">
        <v>87</v>
      </c>
      <c r="B293" s="21">
        <v>1994</v>
      </c>
      <c r="C293" s="21" t="s">
        <v>3</v>
      </c>
      <c r="D293" s="22">
        <v>147.4</v>
      </c>
    </row>
    <row r="294" spans="1:4" ht="25.5">
      <c r="A294" s="21" t="s">
        <v>87</v>
      </c>
      <c r="B294" s="21">
        <v>1994</v>
      </c>
      <c r="C294" s="21" t="s">
        <v>4</v>
      </c>
      <c r="D294" s="22">
        <v>147.5</v>
      </c>
    </row>
    <row r="295" spans="1:4" ht="25.5">
      <c r="A295" s="21" t="s">
        <v>87</v>
      </c>
      <c r="B295" s="21">
        <v>1994</v>
      </c>
      <c r="C295" s="21" t="s">
        <v>5</v>
      </c>
      <c r="D295" s="22">
        <v>148</v>
      </c>
    </row>
    <row r="296" spans="1:4" ht="25.5">
      <c r="A296" s="21" t="s">
        <v>87</v>
      </c>
      <c r="B296" s="21">
        <v>1994</v>
      </c>
      <c r="C296" s="21" t="s">
        <v>6</v>
      </c>
      <c r="D296" s="22">
        <v>148.4</v>
      </c>
    </row>
    <row r="297" spans="1:4" ht="25.5">
      <c r="A297" s="21" t="s">
        <v>87</v>
      </c>
      <c r="B297" s="21">
        <v>1994</v>
      </c>
      <c r="C297" s="21" t="s">
        <v>7</v>
      </c>
      <c r="D297" s="22">
        <v>149</v>
      </c>
    </row>
    <row r="298" spans="1:4" ht="25.5">
      <c r="A298" s="21" t="s">
        <v>87</v>
      </c>
      <c r="B298" s="21">
        <v>1994</v>
      </c>
      <c r="C298" s="21" t="s">
        <v>8</v>
      </c>
      <c r="D298" s="22">
        <v>149.4</v>
      </c>
    </row>
    <row r="299" spans="1:4" ht="25.5">
      <c r="A299" s="21" t="s">
        <v>87</v>
      </c>
      <c r="B299" s="21">
        <v>1994</v>
      </c>
      <c r="C299" s="21" t="s">
        <v>9</v>
      </c>
      <c r="D299" s="22">
        <v>149.5</v>
      </c>
    </row>
    <row r="300" spans="1:4" ht="25.5">
      <c r="A300" s="21" t="s">
        <v>87</v>
      </c>
      <c r="B300" s="21">
        <v>1994</v>
      </c>
      <c r="C300" s="21" t="s">
        <v>10</v>
      </c>
      <c r="D300" s="22">
        <v>149.7</v>
      </c>
    </row>
    <row r="301" spans="1:4" ht="25.5">
      <c r="A301" s="21" t="s">
        <v>87</v>
      </c>
      <c r="B301" s="21">
        <v>1994</v>
      </c>
      <c r="C301" s="21" t="s">
        <v>11</v>
      </c>
      <c r="D301" s="22">
        <v>149.7</v>
      </c>
    </row>
    <row r="302" spans="1:4" ht="25.5">
      <c r="A302" s="21" t="s">
        <v>87</v>
      </c>
      <c r="B302" s="21">
        <v>1995</v>
      </c>
      <c r="C302" s="21" t="s">
        <v>0</v>
      </c>
      <c r="D302" s="22">
        <v>150.3</v>
      </c>
    </row>
    <row r="303" spans="1:4" ht="25.5">
      <c r="A303" s="21" t="s">
        <v>87</v>
      </c>
      <c r="B303" s="21">
        <v>1995</v>
      </c>
      <c r="C303" s="21" t="s">
        <v>1</v>
      </c>
      <c r="D303" s="22">
        <v>150.9</v>
      </c>
    </row>
    <row r="304" spans="1:4" ht="25.5">
      <c r="A304" s="21" t="s">
        <v>87</v>
      </c>
      <c r="B304" s="21">
        <v>1995</v>
      </c>
      <c r="C304" s="21" t="s">
        <v>2</v>
      </c>
      <c r="D304" s="22">
        <v>151.4</v>
      </c>
    </row>
    <row r="305" spans="1:4" ht="25.5">
      <c r="A305" s="21" t="s">
        <v>87</v>
      </c>
      <c r="B305" s="21">
        <v>1995</v>
      </c>
      <c r="C305" s="21" t="s">
        <v>3</v>
      </c>
      <c r="D305" s="22">
        <v>151.9</v>
      </c>
    </row>
    <row r="306" spans="1:4" ht="25.5">
      <c r="A306" s="21" t="s">
        <v>87</v>
      </c>
      <c r="B306" s="21">
        <v>1995</v>
      </c>
      <c r="C306" s="21" t="s">
        <v>4</v>
      </c>
      <c r="D306" s="22">
        <v>152.2</v>
      </c>
    </row>
    <row r="307" spans="1:4" ht="25.5">
      <c r="A307" s="21" t="s">
        <v>87</v>
      </c>
      <c r="B307" s="21">
        <v>1995</v>
      </c>
      <c r="C307" s="21" t="s">
        <v>5</v>
      </c>
      <c r="D307" s="22">
        <v>152.5</v>
      </c>
    </row>
    <row r="308" spans="1:4" ht="25.5">
      <c r="A308" s="21" t="s">
        <v>87</v>
      </c>
      <c r="B308" s="21">
        <v>1995</v>
      </c>
      <c r="C308" s="21" t="s">
        <v>6</v>
      </c>
      <c r="D308" s="22">
        <v>152.5</v>
      </c>
    </row>
    <row r="309" spans="1:4" ht="25.5">
      <c r="A309" s="21" t="s">
        <v>87</v>
      </c>
      <c r="B309" s="21">
        <v>1995</v>
      </c>
      <c r="C309" s="21" t="s">
        <v>7</v>
      </c>
      <c r="D309" s="22">
        <v>152.9</v>
      </c>
    </row>
    <row r="310" spans="1:4" ht="25.5">
      <c r="A310" s="21" t="s">
        <v>87</v>
      </c>
      <c r="B310" s="21">
        <v>1995</v>
      </c>
      <c r="C310" s="21" t="s">
        <v>8</v>
      </c>
      <c r="D310" s="22">
        <v>153.2</v>
      </c>
    </row>
    <row r="311" spans="1:4" ht="25.5">
      <c r="A311" s="21" t="s">
        <v>87</v>
      </c>
      <c r="B311" s="21">
        <v>1995</v>
      </c>
      <c r="C311" s="21" t="s">
        <v>9</v>
      </c>
      <c r="D311" s="22">
        <v>153.7</v>
      </c>
    </row>
    <row r="312" spans="1:4" ht="25.5">
      <c r="A312" s="21" t="s">
        <v>87</v>
      </c>
      <c r="B312" s="21">
        <v>1995</v>
      </c>
      <c r="C312" s="21" t="s">
        <v>10</v>
      </c>
      <c r="D312" s="22">
        <v>153.6</v>
      </c>
    </row>
    <row r="313" spans="1:4" ht="25.5">
      <c r="A313" s="21" t="s">
        <v>87</v>
      </c>
      <c r="B313" s="21">
        <v>1995</v>
      </c>
      <c r="C313" s="21" t="s">
        <v>11</v>
      </c>
      <c r="D313" s="22">
        <v>153.5</v>
      </c>
    </row>
    <row r="314" spans="1:4" ht="25.5">
      <c r="A314" s="21" t="s">
        <v>87</v>
      </c>
      <c r="B314" s="21">
        <v>1996</v>
      </c>
      <c r="C314" s="21" t="s">
        <v>0</v>
      </c>
      <c r="D314" s="22">
        <v>154.4</v>
      </c>
    </row>
    <row r="315" spans="1:4" ht="25.5">
      <c r="A315" s="21" t="s">
        <v>87</v>
      </c>
      <c r="B315" s="21">
        <v>1996</v>
      </c>
      <c r="C315" s="21" t="s">
        <v>1</v>
      </c>
      <c r="D315" s="22">
        <v>154.9</v>
      </c>
    </row>
    <row r="316" spans="1:4" ht="25.5">
      <c r="A316" s="21" t="s">
        <v>87</v>
      </c>
      <c r="B316" s="21">
        <v>1996</v>
      </c>
      <c r="C316" s="21" t="s">
        <v>2</v>
      </c>
      <c r="D316" s="22">
        <v>155.7</v>
      </c>
    </row>
    <row r="317" spans="1:4" ht="25.5">
      <c r="A317" s="21" t="s">
        <v>87</v>
      </c>
      <c r="B317" s="21">
        <v>1996</v>
      </c>
      <c r="C317" s="21" t="s">
        <v>3</v>
      </c>
      <c r="D317" s="22">
        <v>156.3</v>
      </c>
    </row>
    <row r="318" spans="1:4" ht="25.5">
      <c r="A318" s="21" t="s">
        <v>87</v>
      </c>
      <c r="B318" s="21">
        <v>1996</v>
      </c>
      <c r="C318" s="21" t="s">
        <v>4</v>
      </c>
      <c r="D318" s="22">
        <v>156.6</v>
      </c>
    </row>
    <row r="319" spans="1:4" ht="25.5">
      <c r="A319" s="21" t="s">
        <v>87</v>
      </c>
      <c r="B319" s="21">
        <v>1996</v>
      </c>
      <c r="C319" s="21" t="s">
        <v>5</v>
      </c>
      <c r="D319" s="22">
        <v>156.7</v>
      </c>
    </row>
    <row r="320" spans="1:4" ht="25.5">
      <c r="A320" s="21" t="s">
        <v>87</v>
      </c>
      <c r="B320" s="21">
        <v>1996</v>
      </c>
      <c r="C320" s="21" t="s">
        <v>6</v>
      </c>
      <c r="D320" s="22">
        <v>157</v>
      </c>
    </row>
    <row r="321" spans="1:4" ht="25.5">
      <c r="A321" s="21" t="s">
        <v>87</v>
      </c>
      <c r="B321" s="21">
        <v>1996</v>
      </c>
      <c r="C321" s="21" t="s">
        <v>7</v>
      </c>
      <c r="D321" s="22">
        <v>157.3</v>
      </c>
    </row>
    <row r="322" spans="1:4" ht="25.5">
      <c r="A322" s="21" t="s">
        <v>87</v>
      </c>
      <c r="B322" s="21">
        <v>1996</v>
      </c>
      <c r="C322" s="21" t="s">
        <v>8</v>
      </c>
      <c r="D322" s="22">
        <v>157.8</v>
      </c>
    </row>
    <row r="323" spans="1:4" ht="25.5">
      <c r="A323" s="21" t="s">
        <v>87</v>
      </c>
      <c r="B323" s="21">
        <v>1996</v>
      </c>
      <c r="C323" s="21" t="s">
        <v>9</v>
      </c>
      <c r="D323" s="22">
        <v>158.3</v>
      </c>
    </row>
    <row r="324" spans="1:4" ht="25.5">
      <c r="A324" s="21" t="s">
        <v>87</v>
      </c>
      <c r="B324" s="21">
        <v>1996</v>
      </c>
      <c r="C324" s="21" t="s">
        <v>10</v>
      </c>
      <c r="D324" s="22">
        <v>158.6</v>
      </c>
    </row>
    <row r="325" spans="1:4" ht="25.5">
      <c r="A325" s="21" t="s">
        <v>87</v>
      </c>
      <c r="B325" s="21">
        <v>1996</v>
      </c>
      <c r="C325" s="21" t="s">
        <v>11</v>
      </c>
      <c r="D325" s="22">
        <v>158.6</v>
      </c>
    </row>
    <row r="326" spans="1:4" ht="25.5">
      <c r="A326" s="21" t="s">
        <v>87</v>
      </c>
      <c r="B326" s="21">
        <v>1997</v>
      </c>
      <c r="C326" s="21" t="s">
        <v>0</v>
      </c>
      <c r="D326" s="22">
        <v>159.1</v>
      </c>
    </row>
    <row r="327" spans="1:4" ht="25.5">
      <c r="A327" s="21" t="s">
        <v>87</v>
      </c>
      <c r="B327" s="21">
        <v>1997</v>
      </c>
      <c r="C327" s="21" t="s">
        <v>1</v>
      </c>
      <c r="D327" s="22">
        <v>159.6</v>
      </c>
    </row>
    <row r="328" spans="1:4" ht="25.5">
      <c r="A328" s="21" t="s">
        <v>87</v>
      </c>
      <c r="B328" s="21">
        <v>1997</v>
      </c>
      <c r="C328" s="21" t="s">
        <v>2</v>
      </c>
      <c r="D328" s="22">
        <v>160</v>
      </c>
    </row>
    <row r="329" spans="1:4" ht="25.5">
      <c r="A329" s="21" t="s">
        <v>87</v>
      </c>
      <c r="B329" s="21">
        <v>1997</v>
      </c>
      <c r="C329" s="21" t="s">
        <v>3</v>
      </c>
      <c r="D329" s="22">
        <v>160.2</v>
      </c>
    </row>
    <row r="330" spans="1:4" ht="25.5">
      <c r="A330" s="21" t="s">
        <v>87</v>
      </c>
      <c r="B330" s="21">
        <v>1997</v>
      </c>
      <c r="C330" s="21" t="s">
        <v>4</v>
      </c>
      <c r="D330" s="22">
        <v>160.1</v>
      </c>
    </row>
    <row r="331" spans="1:4" ht="25.5">
      <c r="A331" s="21" t="s">
        <v>87</v>
      </c>
      <c r="B331" s="21">
        <v>1997</v>
      </c>
      <c r="C331" s="21" t="s">
        <v>5</v>
      </c>
      <c r="D331" s="22">
        <v>160.3</v>
      </c>
    </row>
    <row r="332" spans="1:4" ht="25.5">
      <c r="A332" s="21" t="s">
        <v>87</v>
      </c>
      <c r="B332" s="21">
        <v>1997</v>
      </c>
      <c r="C332" s="21" t="s">
        <v>6</v>
      </c>
      <c r="D332" s="22">
        <v>160.5</v>
      </c>
    </row>
    <row r="333" spans="1:4" ht="25.5">
      <c r="A333" s="21" t="s">
        <v>87</v>
      </c>
      <c r="B333" s="21">
        <v>1997</v>
      </c>
      <c r="C333" s="21" t="s">
        <v>7</v>
      </c>
      <c r="D333" s="22">
        <v>160.8</v>
      </c>
    </row>
    <row r="334" spans="1:4" ht="25.5">
      <c r="A334" s="21" t="s">
        <v>87</v>
      </c>
      <c r="B334" s="21">
        <v>1997</v>
      </c>
      <c r="C334" s="21" t="s">
        <v>8</v>
      </c>
      <c r="D334" s="22">
        <v>161.2</v>
      </c>
    </row>
    <row r="335" spans="1:4" ht="25.5">
      <c r="A335" s="21" t="s">
        <v>87</v>
      </c>
      <c r="B335" s="21">
        <v>1997</v>
      </c>
      <c r="C335" s="21" t="s">
        <v>9</v>
      </c>
      <c r="D335" s="22">
        <v>161.6</v>
      </c>
    </row>
    <row r="336" spans="1:4" ht="25.5">
      <c r="A336" s="21" t="s">
        <v>87</v>
      </c>
      <c r="B336" s="21">
        <v>1997</v>
      </c>
      <c r="C336" s="21" t="s">
        <v>10</v>
      </c>
      <c r="D336" s="22">
        <v>161.5</v>
      </c>
    </row>
    <row r="337" spans="1:4" ht="25.5">
      <c r="A337" s="21" t="s">
        <v>87</v>
      </c>
      <c r="B337" s="21">
        <v>1997</v>
      </c>
      <c r="C337" s="21" t="s">
        <v>11</v>
      </c>
      <c r="D337" s="22">
        <v>161.3</v>
      </c>
    </row>
    <row r="338" spans="1:4" ht="25.5">
      <c r="A338" s="21" t="s">
        <v>87</v>
      </c>
      <c r="B338" s="21">
        <v>1998</v>
      </c>
      <c r="C338" s="21" t="s">
        <v>0</v>
      </c>
      <c r="D338" s="22">
        <v>161.6</v>
      </c>
    </row>
    <row r="339" spans="1:4" ht="25.5">
      <c r="A339" s="21" t="s">
        <v>87</v>
      </c>
      <c r="B339" s="21">
        <v>1998</v>
      </c>
      <c r="C339" s="21" t="s">
        <v>1</v>
      </c>
      <c r="D339" s="22">
        <v>161.9</v>
      </c>
    </row>
    <row r="340" spans="1:4" ht="25.5">
      <c r="A340" s="21" t="s">
        <v>87</v>
      </c>
      <c r="B340" s="21">
        <v>1998</v>
      </c>
      <c r="C340" s="21" t="s">
        <v>2</v>
      </c>
      <c r="D340" s="22">
        <v>162.2</v>
      </c>
    </row>
    <row r="341" spans="1:4" ht="25.5">
      <c r="A341" s="21" t="s">
        <v>87</v>
      </c>
      <c r="B341" s="21">
        <v>1998</v>
      </c>
      <c r="C341" s="21" t="s">
        <v>3</v>
      </c>
      <c r="D341" s="22">
        <v>162.5</v>
      </c>
    </row>
    <row r="342" spans="1:4" ht="25.5">
      <c r="A342" s="21" t="s">
        <v>87</v>
      </c>
      <c r="B342" s="21">
        <v>1998</v>
      </c>
      <c r="C342" s="21" t="s">
        <v>4</v>
      </c>
      <c r="D342" s="22">
        <v>162.8</v>
      </c>
    </row>
    <row r="343" spans="1:4" ht="25.5">
      <c r="A343" s="21" t="s">
        <v>87</v>
      </c>
      <c r="B343" s="21">
        <v>1998</v>
      </c>
      <c r="C343" s="21" t="s">
        <v>5</v>
      </c>
      <c r="D343" s="22">
        <v>163</v>
      </c>
    </row>
    <row r="344" spans="1:4" ht="25.5">
      <c r="A344" s="21" t="s">
        <v>87</v>
      </c>
      <c r="B344" s="21">
        <v>1998</v>
      </c>
      <c r="C344" s="21" t="s">
        <v>6</v>
      </c>
      <c r="D344" s="22">
        <v>163.2</v>
      </c>
    </row>
    <row r="345" spans="1:4" ht="25.5">
      <c r="A345" s="21" t="s">
        <v>87</v>
      </c>
      <c r="B345" s="21">
        <v>1998</v>
      </c>
      <c r="C345" s="21" t="s">
        <v>7</v>
      </c>
      <c r="D345" s="22">
        <v>163.4</v>
      </c>
    </row>
    <row r="346" spans="1:4" ht="25.5">
      <c r="A346" s="21" t="s">
        <v>87</v>
      </c>
      <c r="B346" s="21">
        <v>1998</v>
      </c>
      <c r="C346" s="21" t="s">
        <v>8</v>
      </c>
      <c r="D346" s="22">
        <v>163.6</v>
      </c>
    </row>
    <row r="347" spans="1:4" ht="25.5">
      <c r="A347" s="21" t="s">
        <v>87</v>
      </c>
      <c r="B347" s="21">
        <v>1998</v>
      </c>
      <c r="C347" s="21" t="s">
        <v>9</v>
      </c>
      <c r="D347" s="22">
        <v>164</v>
      </c>
    </row>
    <row r="348" spans="1:4" ht="25.5">
      <c r="A348" s="21" t="s">
        <v>87</v>
      </c>
      <c r="B348" s="21">
        <v>1998</v>
      </c>
      <c r="C348" s="21" t="s">
        <v>10</v>
      </c>
      <c r="D348" s="22">
        <v>164</v>
      </c>
    </row>
    <row r="349" spans="1:4" ht="25.5">
      <c r="A349" s="21" t="s">
        <v>87</v>
      </c>
      <c r="B349" s="21">
        <v>1998</v>
      </c>
      <c r="C349" s="21" t="s">
        <v>11</v>
      </c>
      <c r="D349" s="22">
        <v>163.9</v>
      </c>
    </row>
    <row r="350" spans="1:4" ht="25.5">
      <c r="A350" s="21" t="s">
        <v>87</v>
      </c>
      <c r="B350" s="21">
        <v>1999</v>
      </c>
      <c r="C350" s="21" t="s">
        <v>0</v>
      </c>
      <c r="D350" s="22">
        <v>164.3</v>
      </c>
    </row>
    <row r="351" spans="1:4" ht="25.5">
      <c r="A351" s="21" t="s">
        <v>87</v>
      </c>
      <c r="B351" s="21">
        <v>1999</v>
      </c>
      <c r="C351" s="21" t="s">
        <v>1</v>
      </c>
      <c r="D351" s="22">
        <v>164.5</v>
      </c>
    </row>
    <row r="352" spans="1:4" ht="25.5">
      <c r="A352" s="21" t="s">
        <v>87</v>
      </c>
      <c r="B352" s="21">
        <v>1999</v>
      </c>
      <c r="C352" s="21" t="s">
        <v>2</v>
      </c>
      <c r="D352" s="22">
        <v>165</v>
      </c>
    </row>
    <row r="353" spans="1:4" ht="25.5">
      <c r="A353" s="21" t="s">
        <v>87</v>
      </c>
      <c r="B353" s="21">
        <v>1999</v>
      </c>
      <c r="C353" s="21" t="s">
        <v>3</v>
      </c>
      <c r="D353" s="22">
        <v>166.2</v>
      </c>
    </row>
    <row r="354" spans="1:4" ht="25.5">
      <c r="A354" s="21" t="s">
        <v>87</v>
      </c>
      <c r="B354" s="21">
        <v>1999</v>
      </c>
      <c r="C354" s="21" t="s">
        <v>4</v>
      </c>
      <c r="D354" s="22">
        <v>166.2</v>
      </c>
    </row>
    <row r="355" spans="1:4" ht="25.5">
      <c r="A355" s="21" t="s">
        <v>87</v>
      </c>
      <c r="B355" s="21">
        <v>1999</v>
      </c>
      <c r="C355" s="21" t="s">
        <v>5</v>
      </c>
      <c r="D355" s="22">
        <v>166.2</v>
      </c>
    </row>
    <row r="356" spans="1:4" ht="25.5">
      <c r="A356" s="21" t="s">
        <v>87</v>
      </c>
      <c r="B356" s="21">
        <v>1999</v>
      </c>
      <c r="C356" s="21" t="s">
        <v>6</v>
      </c>
      <c r="D356" s="22">
        <v>166.7</v>
      </c>
    </row>
    <row r="357" spans="1:4" ht="25.5">
      <c r="A357" s="21" t="s">
        <v>87</v>
      </c>
      <c r="B357" s="21">
        <v>1999</v>
      </c>
      <c r="C357" s="21" t="s">
        <v>7</v>
      </c>
      <c r="D357" s="22">
        <v>167.1</v>
      </c>
    </row>
    <row r="358" spans="1:4" ht="25.5">
      <c r="A358" s="21" t="s">
        <v>87</v>
      </c>
      <c r="B358" s="21">
        <v>1999</v>
      </c>
      <c r="C358" s="21" t="s">
        <v>8</v>
      </c>
      <c r="D358" s="22">
        <v>167.9</v>
      </c>
    </row>
    <row r="359" spans="1:4" ht="25.5">
      <c r="A359" s="21" t="s">
        <v>87</v>
      </c>
      <c r="B359" s="21">
        <v>1999</v>
      </c>
      <c r="C359" s="21" t="s">
        <v>9</v>
      </c>
      <c r="D359" s="22">
        <v>168.2</v>
      </c>
    </row>
    <row r="360" spans="1:4" ht="25.5">
      <c r="A360" s="21" t="s">
        <v>87</v>
      </c>
      <c r="B360" s="21">
        <v>1999</v>
      </c>
      <c r="C360" s="21" t="s">
        <v>10</v>
      </c>
      <c r="D360" s="22">
        <v>168.3</v>
      </c>
    </row>
    <row r="361" spans="1:4" ht="25.5">
      <c r="A361" s="21" t="s">
        <v>87</v>
      </c>
      <c r="B361" s="21">
        <v>1999</v>
      </c>
      <c r="C361" s="21" t="s">
        <v>11</v>
      </c>
      <c r="D361" s="22">
        <v>168.3</v>
      </c>
    </row>
    <row r="362" spans="1:4" ht="25.5">
      <c r="A362" s="21" t="s">
        <v>87</v>
      </c>
      <c r="B362" s="21">
        <v>2000</v>
      </c>
      <c r="C362" s="21" t="s">
        <v>0</v>
      </c>
      <c r="D362" s="22">
        <v>168.8</v>
      </c>
    </row>
    <row r="363" spans="1:4" ht="25.5">
      <c r="A363" s="21" t="s">
        <v>87</v>
      </c>
      <c r="B363" s="21">
        <v>2000</v>
      </c>
      <c r="C363" s="21" t="s">
        <v>1</v>
      </c>
      <c r="D363" s="22">
        <v>169.8</v>
      </c>
    </row>
    <row r="364" spans="1:4" ht="25.5">
      <c r="A364" s="21" t="s">
        <v>87</v>
      </c>
      <c r="B364" s="21">
        <v>2000</v>
      </c>
      <c r="C364" s="21" t="s">
        <v>2</v>
      </c>
      <c r="D364" s="22">
        <v>171.2</v>
      </c>
    </row>
    <row r="365" spans="1:4" ht="25.5">
      <c r="A365" s="21" t="s">
        <v>87</v>
      </c>
      <c r="B365" s="21">
        <v>2000</v>
      </c>
      <c r="C365" s="21" t="s">
        <v>3</v>
      </c>
      <c r="D365" s="22">
        <v>171.3</v>
      </c>
    </row>
    <row r="366" spans="1:4" ht="25.5">
      <c r="A366" s="21" t="s">
        <v>87</v>
      </c>
      <c r="B366" s="21">
        <v>2000</v>
      </c>
      <c r="C366" s="21" t="s">
        <v>4</v>
      </c>
      <c r="D366" s="22">
        <v>171.5</v>
      </c>
    </row>
    <row r="367" spans="1:4" ht="25.5">
      <c r="A367" s="21" t="s">
        <v>87</v>
      </c>
      <c r="B367" s="21">
        <v>2000</v>
      </c>
      <c r="C367" s="21" t="s">
        <v>5</v>
      </c>
      <c r="D367" s="22">
        <v>172.4</v>
      </c>
    </row>
    <row r="368" spans="1:4" ht="25.5">
      <c r="A368" s="21" t="s">
        <v>87</v>
      </c>
      <c r="B368" s="21">
        <v>2000</v>
      </c>
      <c r="C368" s="21" t="s">
        <v>6</v>
      </c>
      <c r="D368" s="22">
        <v>172.8</v>
      </c>
    </row>
    <row r="369" spans="1:4" ht="25.5">
      <c r="A369" s="21" t="s">
        <v>87</v>
      </c>
      <c r="B369" s="21">
        <v>2000</v>
      </c>
      <c r="C369" s="21" t="s">
        <v>7</v>
      </c>
      <c r="D369" s="22">
        <v>172.8</v>
      </c>
    </row>
    <row r="370" spans="1:4" ht="25.5">
      <c r="A370" s="21" t="s">
        <v>87</v>
      </c>
      <c r="B370" s="21">
        <v>2000</v>
      </c>
      <c r="C370" s="21" t="s">
        <v>8</v>
      </c>
      <c r="D370" s="22">
        <v>173.7</v>
      </c>
    </row>
    <row r="371" spans="1:4" ht="25.5">
      <c r="A371" s="21" t="s">
        <v>87</v>
      </c>
      <c r="B371" s="21">
        <v>2000</v>
      </c>
      <c r="C371" s="21" t="s">
        <v>9</v>
      </c>
      <c r="D371" s="22">
        <v>174</v>
      </c>
    </row>
    <row r="372" spans="1:4" ht="25.5">
      <c r="A372" s="21" t="s">
        <v>87</v>
      </c>
      <c r="B372" s="21">
        <v>2000</v>
      </c>
      <c r="C372" s="21" t="s">
        <v>10</v>
      </c>
      <c r="D372" s="22">
        <v>174.1</v>
      </c>
    </row>
    <row r="373" spans="1:4" ht="25.5">
      <c r="A373" s="21" t="s">
        <v>87</v>
      </c>
      <c r="B373" s="21">
        <v>2000</v>
      </c>
      <c r="C373" s="21" t="s">
        <v>11</v>
      </c>
      <c r="D373" s="22">
        <v>174</v>
      </c>
    </row>
    <row r="374" spans="1:4" ht="25.5">
      <c r="A374" s="21" t="s">
        <v>87</v>
      </c>
      <c r="B374" s="21">
        <v>2001</v>
      </c>
      <c r="C374" s="21" t="s">
        <v>0</v>
      </c>
      <c r="D374" s="22">
        <v>175.1</v>
      </c>
    </row>
    <row r="375" spans="1:4" ht="25.5">
      <c r="A375" s="21" t="s">
        <v>87</v>
      </c>
      <c r="B375" s="21">
        <v>2001</v>
      </c>
      <c r="C375" s="21" t="s">
        <v>1</v>
      </c>
      <c r="D375" s="22">
        <v>175.8</v>
      </c>
    </row>
    <row r="376" spans="1:4" ht="25.5">
      <c r="A376" s="21" t="s">
        <v>87</v>
      </c>
      <c r="B376" s="21">
        <v>2001</v>
      </c>
      <c r="C376" s="21" t="s">
        <v>2</v>
      </c>
      <c r="D376" s="22">
        <v>176.2</v>
      </c>
    </row>
    <row r="377" spans="1:4" ht="25.5">
      <c r="A377" s="21" t="s">
        <v>87</v>
      </c>
      <c r="B377" s="21">
        <v>2001</v>
      </c>
      <c r="C377" s="21" t="s">
        <v>3</v>
      </c>
      <c r="D377" s="22">
        <v>176.9</v>
      </c>
    </row>
    <row r="378" spans="1:4" ht="25.5">
      <c r="A378" s="21" t="s">
        <v>87</v>
      </c>
      <c r="B378" s="21">
        <v>2001</v>
      </c>
      <c r="C378" s="21" t="s">
        <v>4</v>
      </c>
      <c r="D378" s="22">
        <v>177.7</v>
      </c>
    </row>
    <row r="379" spans="1:4" ht="25.5">
      <c r="A379" s="21" t="s">
        <v>87</v>
      </c>
      <c r="B379" s="21">
        <v>2001</v>
      </c>
      <c r="C379" s="21" t="s">
        <v>5</v>
      </c>
      <c r="D379" s="22">
        <v>178</v>
      </c>
    </row>
    <row r="380" spans="1:4" ht="25.5">
      <c r="A380" s="21" t="s">
        <v>87</v>
      </c>
      <c r="B380" s="21">
        <v>2001</v>
      </c>
      <c r="C380" s="21" t="s">
        <v>6</v>
      </c>
      <c r="D380" s="22">
        <v>177.5</v>
      </c>
    </row>
    <row r="381" spans="1:4" ht="25.5">
      <c r="A381" s="21" t="s">
        <v>87</v>
      </c>
      <c r="B381" s="21">
        <v>2001</v>
      </c>
      <c r="C381" s="21" t="s">
        <v>7</v>
      </c>
      <c r="D381" s="22">
        <v>177.5</v>
      </c>
    </row>
    <row r="382" spans="1:4" ht="25.5">
      <c r="A382" s="21" t="s">
        <v>87</v>
      </c>
      <c r="B382" s="21">
        <v>2001</v>
      </c>
      <c r="C382" s="21" t="s">
        <v>8</v>
      </c>
      <c r="D382" s="22">
        <v>178.3</v>
      </c>
    </row>
    <row r="383" spans="1:4" ht="25.5">
      <c r="A383" s="21" t="s">
        <v>87</v>
      </c>
      <c r="B383" s="21">
        <v>2001</v>
      </c>
      <c r="C383" s="21" t="s">
        <v>9</v>
      </c>
      <c r="D383" s="22">
        <v>177.7</v>
      </c>
    </row>
    <row r="384" spans="1:4" ht="25.5">
      <c r="A384" s="21" t="s">
        <v>87</v>
      </c>
      <c r="B384" s="21">
        <v>2001</v>
      </c>
      <c r="C384" s="21" t="s">
        <v>10</v>
      </c>
      <c r="D384" s="22">
        <v>177.4</v>
      </c>
    </row>
    <row r="385" spans="1:4" ht="25.5">
      <c r="A385" s="21" t="s">
        <v>87</v>
      </c>
      <c r="B385" s="21">
        <v>2001</v>
      </c>
      <c r="C385" s="21" t="s">
        <v>11</v>
      </c>
      <c r="D385" s="22">
        <v>176.7</v>
      </c>
    </row>
    <row r="386" spans="1:4" ht="25.5">
      <c r="A386" s="21" t="s">
        <v>87</v>
      </c>
      <c r="B386" s="21">
        <v>2002</v>
      </c>
      <c r="C386" s="21" t="s">
        <v>0</v>
      </c>
      <c r="D386" s="22">
        <v>177.1</v>
      </c>
    </row>
    <row r="387" spans="1:4" ht="25.5">
      <c r="A387" s="21" t="s">
        <v>87</v>
      </c>
      <c r="B387" s="21">
        <v>2002</v>
      </c>
      <c r="C387" s="21" t="s">
        <v>1</v>
      </c>
      <c r="D387" s="22">
        <v>177.8</v>
      </c>
    </row>
    <row r="388" spans="1:4" ht="25.5">
      <c r="A388" s="21" t="s">
        <v>87</v>
      </c>
      <c r="B388" s="21">
        <v>2002</v>
      </c>
      <c r="C388" s="21" t="s">
        <v>2</v>
      </c>
      <c r="D388" s="22">
        <v>178.8</v>
      </c>
    </row>
    <row r="389" spans="1:4" ht="25.5">
      <c r="A389" s="21" t="s">
        <v>87</v>
      </c>
      <c r="B389" s="21">
        <v>2002</v>
      </c>
      <c r="C389" s="21" t="s">
        <v>3</v>
      </c>
      <c r="D389" s="22">
        <v>179.8</v>
      </c>
    </row>
    <row r="390" spans="1:4" ht="25.5">
      <c r="A390" s="21" t="s">
        <v>87</v>
      </c>
      <c r="B390" s="21">
        <v>2002</v>
      </c>
      <c r="C390" s="21" t="s">
        <v>4</v>
      </c>
      <c r="D390" s="22">
        <v>179.8</v>
      </c>
    </row>
    <row r="391" spans="1:4" ht="25.5">
      <c r="A391" s="21" t="s">
        <v>87</v>
      </c>
      <c r="B391" s="21">
        <v>2002</v>
      </c>
      <c r="C391" s="21" t="s">
        <v>5</v>
      </c>
      <c r="D391" s="22">
        <v>179.9</v>
      </c>
    </row>
    <row r="392" spans="1:4" ht="25.5">
      <c r="A392" s="21" t="s">
        <v>87</v>
      </c>
      <c r="B392" s="21">
        <v>2002</v>
      </c>
      <c r="C392" s="21" t="s">
        <v>6</v>
      </c>
      <c r="D392" s="22">
        <v>180.1</v>
      </c>
    </row>
    <row r="393" spans="1:4" ht="25.5">
      <c r="A393" s="21" t="s">
        <v>87</v>
      </c>
      <c r="B393" s="21">
        <v>2002</v>
      </c>
      <c r="C393" s="21" t="s">
        <v>7</v>
      </c>
      <c r="D393" s="22">
        <v>180.7</v>
      </c>
    </row>
    <row r="394" spans="1:4" ht="25.5">
      <c r="A394" s="21" t="s">
        <v>87</v>
      </c>
      <c r="B394" s="21">
        <v>2002</v>
      </c>
      <c r="C394" s="21" t="s">
        <v>8</v>
      </c>
      <c r="D394" s="22">
        <v>181</v>
      </c>
    </row>
    <row r="395" spans="1:4" ht="25.5">
      <c r="A395" s="21" t="s">
        <v>87</v>
      </c>
      <c r="B395" s="21">
        <v>2002</v>
      </c>
      <c r="C395" s="21" t="s">
        <v>9</v>
      </c>
      <c r="D395" s="22">
        <v>181.3</v>
      </c>
    </row>
    <row r="396" spans="1:4" ht="25.5">
      <c r="A396" s="21" t="s">
        <v>87</v>
      </c>
      <c r="B396" s="21">
        <v>2002</v>
      </c>
      <c r="C396" s="21" t="s">
        <v>10</v>
      </c>
      <c r="D396" s="22">
        <v>181.3</v>
      </c>
    </row>
    <row r="397" spans="1:4" ht="25.5">
      <c r="A397" s="21" t="s">
        <v>87</v>
      </c>
      <c r="B397" s="21">
        <v>2002</v>
      </c>
      <c r="C397" s="21" t="s">
        <v>11</v>
      </c>
      <c r="D397" s="22">
        <v>180.9</v>
      </c>
    </row>
    <row r="398" spans="1:4" ht="25.5">
      <c r="A398" s="21" t="s">
        <v>87</v>
      </c>
      <c r="B398" s="21">
        <v>2003</v>
      </c>
      <c r="C398" s="21" t="s">
        <v>0</v>
      </c>
      <c r="D398" s="22">
        <v>181.7</v>
      </c>
    </row>
    <row r="399" spans="1:4" ht="25.5">
      <c r="A399" s="21" t="s">
        <v>87</v>
      </c>
      <c r="B399" s="21">
        <v>2003</v>
      </c>
      <c r="C399" s="21" t="s">
        <v>1</v>
      </c>
      <c r="D399" s="22">
        <v>183.1</v>
      </c>
    </row>
    <row r="400" spans="1:4" ht="25.5">
      <c r="A400" s="21" t="s">
        <v>87</v>
      </c>
      <c r="B400" s="21">
        <v>2003</v>
      </c>
      <c r="C400" s="21" t="s">
        <v>2</v>
      </c>
      <c r="D400" s="22">
        <v>184.2</v>
      </c>
    </row>
    <row r="401" spans="1:4" ht="25.5">
      <c r="A401" s="21" t="s">
        <v>87</v>
      </c>
      <c r="B401" s="21">
        <v>2003</v>
      </c>
      <c r="C401" s="21" t="s">
        <v>3</v>
      </c>
      <c r="D401" s="22">
        <v>183.8</v>
      </c>
    </row>
    <row r="402" spans="1:4" ht="25.5">
      <c r="A402" s="21" t="s">
        <v>87</v>
      </c>
      <c r="B402" s="21">
        <v>2003</v>
      </c>
      <c r="C402" s="21" t="s">
        <v>4</v>
      </c>
      <c r="D402" s="22">
        <v>183.5</v>
      </c>
    </row>
    <row r="403" spans="1:4" ht="25.5">
      <c r="A403" s="21" t="s">
        <v>87</v>
      </c>
      <c r="B403" s="21">
        <v>2003</v>
      </c>
      <c r="C403" s="21" t="s">
        <v>5</v>
      </c>
      <c r="D403" s="22">
        <v>183.7</v>
      </c>
    </row>
    <row r="404" spans="1:4" ht="25.5">
      <c r="A404" s="21" t="s">
        <v>87</v>
      </c>
      <c r="B404" s="21">
        <v>2003</v>
      </c>
      <c r="C404" s="21" t="s">
        <v>6</v>
      </c>
      <c r="D404" s="22">
        <v>183.9</v>
      </c>
    </row>
    <row r="405" spans="1:4" ht="25.5">
      <c r="A405" s="21" t="s">
        <v>87</v>
      </c>
      <c r="B405" s="21">
        <v>2003</v>
      </c>
      <c r="C405" s="21" t="s">
        <v>7</v>
      </c>
      <c r="D405" s="22">
        <v>184.6</v>
      </c>
    </row>
    <row r="406" spans="1:4" ht="25.5">
      <c r="A406" s="21" t="s">
        <v>87</v>
      </c>
      <c r="B406" s="21">
        <v>2003</v>
      </c>
      <c r="C406" s="21" t="s">
        <v>8</v>
      </c>
      <c r="D406" s="22">
        <v>185.2</v>
      </c>
    </row>
    <row r="407" spans="1:4" ht="25.5">
      <c r="A407" s="21" t="s">
        <v>87</v>
      </c>
      <c r="B407" s="21">
        <v>2003</v>
      </c>
      <c r="C407" s="21" t="s">
        <v>9</v>
      </c>
      <c r="D407" s="22">
        <v>185</v>
      </c>
    </row>
    <row r="408" spans="1:4" ht="25.5">
      <c r="A408" s="21" t="s">
        <v>87</v>
      </c>
      <c r="B408" s="21">
        <v>2003</v>
      </c>
      <c r="C408" s="21" t="s">
        <v>10</v>
      </c>
      <c r="D408" s="22">
        <v>184.5</v>
      </c>
    </row>
    <row r="409" spans="1:4" ht="25.5">
      <c r="A409" s="21" t="s">
        <v>87</v>
      </c>
      <c r="B409" s="21">
        <v>2003</v>
      </c>
      <c r="C409" s="21" t="s">
        <v>11</v>
      </c>
      <c r="D409" s="22">
        <v>184.3</v>
      </c>
    </row>
    <row r="410" spans="1:4" ht="25.5">
      <c r="A410" s="21" t="s">
        <v>87</v>
      </c>
      <c r="B410" s="21">
        <v>2004</v>
      </c>
      <c r="C410" s="21" t="s">
        <v>0</v>
      </c>
      <c r="D410" s="22">
        <v>185.2</v>
      </c>
    </row>
    <row r="411" spans="1:4" ht="25.5">
      <c r="A411" s="21" t="s">
        <v>87</v>
      </c>
      <c r="B411" s="21">
        <v>2004</v>
      </c>
      <c r="C411" s="21" t="s">
        <v>1</v>
      </c>
      <c r="D411" s="22">
        <v>186.2</v>
      </c>
    </row>
    <row r="412" spans="1:4" ht="25.5">
      <c r="A412" s="21" t="s">
        <v>87</v>
      </c>
      <c r="B412" s="21">
        <v>2004</v>
      </c>
      <c r="C412" s="21" t="s">
        <v>2</v>
      </c>
      <c r="D412" s="22">
        <v>187.4</v>
      </c>
    </row>
    <row r="413" spans="1:4" ht="25.5">
      <c r="A413" s="21" t="s">
        <v>87</v>
      </c>
      <c r="B413" s="21">
        <v>2004</v>
      </c>
      <c r="C413" s="21" t="s">
        <v>3</v>
      </c>
      <c r="D413" s="22">
        <v>188</v>
      </c>
    </row>
    <row r="414" spans="1:4" ht="25.5">
      <c r="A414" s="21" t="s">
        <v>87</v>
      </c>
      <c r="B414" s="21">
        <v>2004</v>
      </c>
      <c r="C414" s="21" t="s">
        <v>4</v>
      </c>
      <c r="D414" s="22">
        <v>189.1</v>
      </c>
    </row>
    <row r="415" spans="1:4" ht="25.5">
      <c r="A415" s="21" t="s">
        <v>87</v>
      </c>
      <c r="B415" s="21">
        <v>2004</v>
      </c>
      <c r="C415" s="21" t="s">
        <v>5</v>
      </c>
      <c r="D415" s="22">
        <v>189.7</v>
      </c>
    </row>
    <row r="416" spans="1:4" ht="25.5">
      <c r="A416" s="21" t="s">
        <v>87</v>
      </c>
      <c r="B416" s="21">
        <v>2004</v>
      </c>
      <c r="C416" s="21" t="s">
        <v>6</v>
      </c>
      <c r="D416" s="22">
        <v>189.4</v>
      </c>
    </row>
    <row r="417" spans="1:4" ht="25.5">
      <c r="A417" s="21" t="s">
        <v>87</v>
      </c>
      <c r="B417" s="21">
        <v>2004</v>
      </c>
      <c r="C417" s="21" t="s">
        <v>7</v>
      </c>
      <c r="D417" s="22">
        <v>189.5</v>
      </c>
    </row>
    <row r="418" spans="1:4" ht="25.5">
      <c r="A418" s="21" t="s">
        <v>87</v>
      </c>
      <c r="B418" s="21">
        <v>2004</v>
      </c>
      <c r="C418" s="21" t="s">
        <v>8</v>
      </c>
      <c r="D418" s="22">
        <v>189.9</v>
      </c>
    </row>
    <row r="419" spans="1:4" ht="25.5">
      <c r="A419" s="21" t="s">
        <v>87</v>
      </c>
      <c r="B419" s="21">
        <v>2004</v>
      </c>
      <c r="C419" s="21" t="s">
        <v>9</v>
      </c>
      <c r="D419" s="22">
        <v>190.9</v>
      </c>
    </row>
    <row r="420" spans="1:4" ht="25.5">
      <c r="A420" s="21" t="s">
        <v>87</v>
      </c>
      <c r="B420" s="21">
        <v>2004</v>
      </c>
      <c r="C420" s="21" t="s">
        <v>10</v>
      </c>
      <c r="D420" s="22">
        <v>191</v>
      </c>
    </row>
    <row r="421" spans="1:10" ht="25.5">
      <c r="A421" s="21" t="s">
        <v>87</v>
      </c>
      <c r="B421" s="21">
        <v>2004</v>
      </c>
      <c r="C421" s="21" t="s">
        <v>11</v>
      </c>
      <c r="D421" s="22">
        <v>190.3</v>
      </c>
      <c r="G421" s="20"/>
      <c r="H421" s="20"/>
      <c r="I421" s="20"/>
      <c r="J421" s="20"/>
    </row>
    <row r="422" spans="1:10" ht="25.5">
      <c r="A422" s="21" t="s">
        <v>87</v>
      </c>
      <c r="B422" s="21">
        <v>2005</v>
      </c>
      <c r="C422" s="21" t="s">
        <v>0</v>
      </c>
      <c r="D422" s="22">
        <v>190.7</v>
      </c>
      <c r="G422" s="39"/>
      <c r="H422" s="40"/>
      <c r="I422" s="20"/>
      <c r="J422" s="20"/>
    </row>
    <row r="423" spans="1:10" ht="25.5">
      <c r="A423" s="21" t="s">
        <v>87</v>
      </c>
      <c r="B423" s="21">
        <v>2005</v>
      </c>
      <c r="C423" s="21" t="s">
        <v>1</v>
      </c>
      <c r="D423" s="20">
        <v>191.8</v>
      </c>
      <c r="G423" s="39"/>
      <c r="H423" s="40"/>
      <c r="I423" s="20"/>
      <c r="J423" s="20"/>
    </row>
    <row r="424" spans="1:10" ht="25.5">
      <c r="A424" s="21" t="s">
        <v>87</v>
      </c>
      <c r="B424" s="21">
        <v>2005</v>
      </c>
      <c r="C424" s="21" t="s">
        <v>2</v>
      </c>
      <c r="D424" s="20">
        <v>193.3</v>
      </c>
      <c r="G424" s="39"/>
      <c r="H424" s="40"/>
      <c r="I424" s="20"/>
      <c r="J424" s="20"/>
    </row>
    <row r="425" spans="1:10" ht="25.5">
      <c r="A425" s="21" t="s">
        <v>87</v>
      </c>
      <c r="B425" s="21">
        <v>2005</v>
      </c>
      <c r="C425" s="21" t="s">
        <v>3</v>
      </c>
      <c r="D425" s="20">
        <v>194.6</v>
      </c>
      <c r="G425" s="39"/>
      <c r="H425" s="40"/>
      <c r="I425" s="20"/>
      <c r="J425" s="20"/>
    </row>
    <row r="426" spans="1:10" ht="25.5">
      <c r="A426" s="21" t="s">
        <v>87</v>
      </c>
      <c r="B426" s="21">
        <v>2005</v>
      </c>
      <c r="C426" s="21" t="s">
        <v>4</v>
      </c>
      <c r="D426" s="20">
        <v>194.4</v>
      </c>
      <c r="G426" s="20"/>
      <c r="H426" s="20"/>
      <c r="I426" s="20"/>
      <c r="J426" s="20"/>
    </row>
    <row r="427" spans="1:10" ht="25.5">
      <c r="A427" s="21" t="s">
        <v>87</v>
      </c>
      <c r="B427" s="21">
        <v>2005</v>
      </c>
      <c r="C427" s="21" t="s">
        <v>5</v>
      </c>
      <c r="D427" s="20">
        <v>194.5</v>
      </c>
      <c r="G427" s="20"/>
      <c r="H427" s="20"/>
      <c r="I427" s="20"/>
      <c r="J427" s="20"/>
    </row>
    <row r="428" spans="1:10" ht="25.5">
      <c r="A428" s="21" t="s">
        <v>87</v>
      </c>
      <c r="B428" s="21">
        <v>2005</v>
      </c>
      <c r="C428" s="21" t="s">
        <v>6</v>
      </c>
      <c r="D428" s="20">
        <v>195.4</v>
      </c>
      <c r="G428" s="20"/>
      <c r="H428" s="20"/>
      <c r="I428" s="20"/>
      <c r="J428" s="20"/>
    </row>
    <row r="429" spans="1:10" ht="25.5">
      <c r="A429" s="42" t="s">
        <v>87</v>
      </c>
      <c r="B429" s="42">
        <v>2005</v>
      </c>
      <c r="C429" s="42" t="s">
        <v>7</v>
      </c>
      <c r="D429" s="15">
        <v>196.4</v>
      </c>
      <c r="G429" s="39"/>
      <c r="H429" s="39"/>
      <c r="I429" s="39"/>
      <c r="J429" s="40"/>
    </row>
    <row r="430" spans="1:10" ht="25.5">
      <c r="A430" s="42" t="s">
        <v>87</v>
      </c>
      <c r="B430" s="42">
        <v>2005</v>
      </c>
      <c r="C430" s="42" t="s">
        <v>8</v>
      </c>
      <c r="D430" s="16">
        <v>198.8</v>
      </c>
      <c r="G430" s="39"/>
      <c r="H430" s="39"/>
      <c r="I430" s="39"/>
      <c r="J430" s="40"/>
    </row>
    <row r="431" spans="1:10" ht="25.5">
      <c r="A431" s="42" t="s">
        <v>87</v>
      </c>
      <c r="B431" s="42">
        <v>2005</v>
      </c>
      <c r="C431" s="42" t="s">
        <v>9</v>
      </c>
      <c r="D431" s="15">
        <v>199.2</v>
      </c>
      <c r="G431" s="39"/>
      <c r="H431" s="39"/>
      <c r="I431" s="39"/>
      <c r="J431" s="40"/>
    </row>
    <row r="432" spans="1:10" ht="25.5">
      <c r="A432" s="42" t="s">
        <v>87</v>
      </c>
      <c r="B432" s="42">
        <v>2005</v>
      </c>
      <c r="C432" s="42" t="s">
        <v>10</v>
      </c>
      <c r="D432" s="16">
        <v>197.6</v>
      </c>
      <c r="G432" s="39"/>
      <c r="H432" s="39"/>
      <c r="I432" s="39"/>
      <c r="J432" s="40"/>
    </row>
    <row r="433" spans="1:10" ht="25.5">
      <c r="A433" s="42" t="s">
        <v>87</v>
      </c>
      <c r="B433" s="42">
        <v>2005</v>
      </c>
      <c r="C433" s="42" t="s">
        <v>11</v>
      </c>
      <c r="D433" s="15">
        <v>196.8</v>
      </c>
      <c r="G433" s="39"/>
      <c r="H433" s="39"/>
      <c r="I433" s="39"/>
      <c r="J433" s="40"/>
    </row>
    <row r="434" spans="1:10" ht="25.5">
      <c r="A434" s="42" t="s">
        <v>87</v>
      </c>
      <c r="B434" s="42">
        <v>2006</v>
      </c>
      <c r="C434" s="42" t="s">
        <v>0</v>
      </c>
      <c r="D434" s="16">
        <v>198.3</v>
      </c>
      <c r="F434" s="42"/>
      <c r="G434" s="42"/>
      <c r="H434" s="42"/>
      <c r="I434" s="16"/>
      <c r="J434" s="40"/>
    </row>
    <row r="435" spans="1:10" ht="25.5">
      <c r="A435" s="42" t="s">
        <v>87</v>
      </c>
      <c r="B435" s="42">
        <v>2006</v>
      </c>
      <c r="C435" s="42" t="s">
        <v>1</v>
      </c>
      <c r="D435" s="15">
        <v>198.7</v>
      </c>
      <c r="F435" s="42"/>
      <c r="G435" s="42"/>
      <c r="H435" s="42"/>
      <c r="I435" s="15"/>
      <c r="J435" s="40"/>
    </row>
    <row r="436" spans="1:10" ht="25.5">
      <c r="A436" s="42" t="s">
        <v>87</v>
      </c>
      <c r="B436" s="42">
        <v>2006</v>
      </c>
      <c r="C436" s="42" t="s">
        <v>2</v>
      </c>
      <c r="D436" s="16">
        <v>199.8</v>
      </c>
      <c r="F436" s="42"/>
      <c r="G436" s="42"/>
      <c r="H436" s="42"/>
      <c r="I436" s="16"/>
      <c r="J436" s="20"/>
    </row>
    <row r="437" spans="1:10" ht="25.5">
      <c r="A437" s="42" t="s">
        <v>87</v>
      </c>
      <c r="B437" s="42">
        <v>2006</v>
      </c>
      <c r="C437" s="42" t="s">
        <v>3</v>
      </c>
      <c r="D437" s="15">
        <v>201.5</v>
      </c>
      <c r="F437" s="42"/>
      <c r="G437" s="42"/>
      <c r="H437" s="42"/>
      <c r="I437" s="15"/>
      <c r="J437" s="20"/>
    </row>
    <row r="438" spans="1:10" ht="25.5">
      <c r="A438" s="42" t="s">
        <v>87</v>
      </c>
      <c r="B438" s="42">
        <v>2006</v>
      </c>
      <c r="C438" s="42" t="s">
        <v>4</v>
      </c>
      <c r="D438" s="16">
        <v>202.5</v>
      </c>
      <c r="F438" s="42"/>
      <c r="G438" s="42"/>
      <c r="H438" s="42"/>
      <c r="I438" s="16"/>
      <c r="J438" s="20"/>
    </row>
    <row r="439" spans="1:10" ht="25.5">
      <c r="A439" s="42" t="s">
        <v>87</v>
      </c>
      <c r="B439" s="42">
        <v>2006</v>
      </c>
      <c r="C439" s="42" t="s">
        <v>5</v>
      </c>
      <c r="D439" s="15">
        <v>202.9</v>
      </c>
      <c r="F439" s="42"/>
      <c r="G439" s="42"/>
      <c r="H439" s="42"/>
      <c r="I439" s="15"/>
      <c r="J439" s="20"/>
    </row>
    <row r="440" spans="1:10" ht="25.5">
      <c r="A440" s="42" t="s">
        <v>87</v>
      </c>
      <c r="B440" s="42">
        <v>2006</v>
      </c>
      <c r="C440" s="42" t="s">
        <v>6</v>
      </c>
      <c r="D440" s="16">
        <v>203.5</v>
      </c>
      <c r="F440" s="42"/>
      <c r="G440" s="42"/>
      <c r="H440" s="42"/>
      <c r="I440" s="16"/>
      <c r="J440" s="20"/>
    </row>
    <row r="441" spans="1:10" ht="25.5">
      <c r="A441" s="42" t="s">
        <v>87</v>
      </c>
      <c r="B441" s="42">
        <v>2006</v>
      </c>
      <c r="C441" s="42" t="s">
        <v>7</v>
      </c>
      <c r="D441" s="15">
        <v>203.9</v>
      </c>
      <c r="F441" s="42"/>
      <c r="G441" s="42"/>
      <c r="H441" s="42"/>
      <c r="I441" s="15"/>
      <c r="J441" s="20"/>
    </row>
    <row r="442" spans="1:10" ht="25.5">
      <c r="A442" s="42" t="s">
        <v>87</v>
      </c>
      <c r="B442" s="42">
        <v>2006</v>
      </c>
      <c r="C442" s="42" t="s">
        <v>8</v>
      </c>
      <c r="D442" s="16">
        <v>202.9</v>
      </c>
      <c r="F442" s="42"/>
      <c r="G442" s="42"/>
      <c r="H442" s="42"/>
      <c r="I442" s="16"/>
      <c r="J442" s="20"/>
    </row>
    <row r="443" spans="1:10" ht="25.5">
      <c r="A443" s="42" t="s">
        <v>87</v>
      </c>
      <c r="B443" s="42">
        <v>2006</v>
      </c>
      <c r="C443" s="42" t="s">
        <v>9</v>
      </c>
      <c r="D443" s="15">
        <v>201.8</v>
      </c>
      <c r="F443" s="42"/>
      <c r="G443" s="42"/>
      <c r="H443" s="42"/>
      <c r="I443" s="15"/>
      <c r="J443" s="20"/>
    </row>
    <row r="444" spans="1:10" ht="25.5">
      <c r="A444" s="42" t="s">
        <v>87</v>
      </c>
      <c r="B444" s="42">
        <v>2006</v>
      </c>
      <c r="C444" s="42" t="s">
        <v>10</v>
      </c>
      <c r="D444" s="16">
        <v>201.5</v>
      </c>
      <c r="F444" s="42"/>
      <c r="G444" s="42"/>
      <c r="H444" s="42"/>
      <c r="I444" s="16"/>
      <c r="J444" s="20"/>
    </row>
    <row r="445" spans="1:9" ht="25.5">
      <c r="A445" s="42" t="s">
        <v>87</v>
      </c>
      <c r="B445" s="42">
        <v>2006</v>
      </c>
      <c r="C445" s="42" t="s">
        <v>11</v>
      </c>
      <c r="D445" s="15">
        <v>201.8</v>
      </c>
      <c r="F445" s="42"/>
      <c r="G445" s="42"/>
      <c r="H445" s="42"/>
      <c r="I445" s="15"/>
    </row>
    <row r="446" spans="1:4" ht="25.5">
      <c r="A446" s="42" t="s">
        <v>87</v>
      </c>
      <c r="B446" s="42">
        <v>2007</v>
      </c>
      <c r="C446" s="42" t="s">
        <v>0</v>
      </c>
      <c r="D446" s="15">
        <v>202.416</v>
      </c>
    </row>
    <row r="447" spans="1:4" ht="25.5">
      <c r="A447" s="42" t="s">
        <v>87</v>
      </c>
      <c r="B447" s="42">
        <v>2007</v>
      </c>
      <c r="C447" s="42" t="s">
        <v>1</v>
      </c>
      <c r="D447" s="16">
        <v>203.499</v>
      </c>
    </row>
    <row r="448" spans="1:4" ht="25.5">
      <c r="A448" s="42" t="s">
        <v>105</v>
      </c>
      <c r="B448" s="42">
        <v>2007</v>
      </c>
      <c r="C448" s="42" t="s">
        <v>2</v>
      </c>
      <c r="D448" s="16">
        <v>205.352</v>
      </c>
    </row>
    <row r="449" spans="1:4" ht="25.5">
      <c r="A449" s="42" t="s">
        <v>106</v>
      </c>
      <c r="B449" s="42">
        <v>2007</v>
      </c>
      <c r="C449" s="42" t="s">
        <v>3</v>
      </c>
      <c r="D449" s="16">
        <v>206.686</v>
      </c>
    </row>
    <row r="450" spans="1:4" ht="25.5">
      <c r="A450" s="42" t="s">
        <v>107</v>
      </c>
      <c r="B450" s="42">
        <v>2007</v>
      </c>
      <c r="C450" s="42" t="s">
        <v>4</v>
      </c>
      <c r="D450" s="16">
        <v>207.984</v>
      </c>
    </row>
  </sheetData>
  <mergeCells count="3">
    <mergeCell ref="G8:J8"/>
    <mergeCell ref="G1:J1"/>
    <mergeCell ref="G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247"/>
  <sheetViews>
    <sheetView workbookViewId="0" topLeftCell="A217">
      <selection activeCell="D247" sqref="D247"/>
    </sheetView>
  </sheetViews>
  <sheetFormatPr defaultColWidth="9.00390625" defaultRowHeight="12.75"/>
  <cols>
    <col min="1" max="1" width="9.25390625" style="10" customWidth="1"/>
    <col min="2" max="3" width="8.00390625" style="10" customWidth="1"/>
    <col min="4" max="5" width="19.25390625" style="10" bestFit="1" customWidth="1"/>
    <col min="6" max="16384" width="8.00390625" style="10" customWidth="1"/>
  </cols>
  <sheetData>
    <row r="1" ht="12.75">
      <c r="A1" s="11" t="s">
        <v>79</v>
      </c>
    </row>
    <row r="2" ht="12.75">
      <c r="A2" s="12" t="s">
        <v>80</v>
      </c>
    </row>
    <row r="4" spans="1:5" ht="12.75">
      <c r="A4" s="10" t="s">
        <v>19</v>
      </c>
      <c r="D4" s="10">
        <v>1</v>
      </c>
      <c r="E4" s="43">
        <v>109.099</v>
      </c>
    </row>
    <row r="5" spans="3:5" ht="12.75">
      <c r="C5" s="10" t="s">
        <v>78</v>
      </c>
      <c r="D5" s="30" t="s">
        <v>99</v>
      </c>
      <c r="E5" s="30" t="s">
        <v>100</v>
      </c>
    </row>
    <row r="6" spans="1:240" ht="12.75">
      <c r="A6" s="10" t="s">
        <v>20</v>
      </c>
      <c r="B6" s="10" t="s">
        <v>15</v>
      </c>
      <c r="C6" s="10" t="str">
        <f aca="true" t="shared" si="0" ref="C6:C69">VALUE(LEFT(RIGHT(A6,7),4))&amp;" "&amp;B6</f>
        <v>1947 I</v>
      </c>
      <c r="D6" s="10">
        <v>15.105</v>
      </c>
      <c r="E6" s="10">
        <f>(D6/$E$4)*100</f>
        <v>13.845223145950008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</row>
    <row r="7" spans="1:8" ht="12.75">
      <c r="A7" s="10" t="s">
        <v>20</v>
      </c>
      <c r="B7" s="10" t="s">
        <v>16</v>
      </c>
      <c r="C7" s="10" t="str">
        <f t="shared" si="0"/>
        <v>1947 II</v>
      </c>
      <c r="D7" s="10">
        <v>15.329</v>
      </c>
      <c r="E7" s="10">
        <f aca="true" t="shared" si="1" ref="E7:E70">(D7/$E$4)*100</f>
        <v>14.050541251523846</v>
      </c>
      <c r="H7" s="41"/>
    </row>
    <row r="8" spans="1:8" ht="12.75">
      <c r="A8" s="10" t="s">
        <v>20</v>
      </c>
      <c r="B8" s="10" t="s">
        <v>17</v>
      </c>
      <c r="C8" s="10" t="str">
        <f t="shared" si="0"/>
        <v>1947 III</v>
      </c>
      <c r="D8" s="10">
        <v>15.597</v>
      </c>
      <c r="E8" s="10">
        <f t="shared" si="1"/>
        <v>14.29618969926397</v>
      </c>
      <c r="H8" s="41"/>
    </row>
    <row r="9" spans="1:8" ht="12.75">
      <c r="A9" s="10" t="s">
        <v>20</v>
      </c>
      <c r="B9" s="10" t="s">
        <v>18</v>
      </c>
      <c r="C9" s="10" t="str">
        <f t="shared" si="0"/>
        <v>1947 IV</v>
      </c>
      <c r="D9" s="10">
        <v>15.989</v>
      </c>
      <c r="E9" s="10">
        <f t="shared" si="1"/>
        <v>14.655496384018186</v>
      </c>
      <c r="H9" s="41"/>
    </row>
    <row r="10" spans="1:8" ht="12.75">
      <c r="A10" s="10" t="s">
        <v>21</v>
      </c>
      <c r="B10" s="10" t="s">
        <v>15</v>
      </c>
      <c r="C10" s="10" t="str">
        <f t="shared" si="0"/>
        <v>1948 I</v>
      </c>
      <c r="D10" s="10">
        <v>16.111</v>
      </c>
      <c r="E10" s="10">
        <f t="shared" si="1"/>
        <v>14.767321423661079</v>
      </c>
      <c r="H10" s="41"/>
    </row>
    <row r="11" spans="1:8" ht="12.75">
      <c r="A11" s="10" t="s">
        <v>21</v>
      </c>
      <c r="B11" s="10" t="s">
        <v>16</v>
      </c>
      <c r="C11" s="10" t="str">
        <f t="shared" si="0"/>
        <v>1948 II</v>
      </c>
      <c r="D11" s="10">
        <v>16.254</v>
      </c>
      <c r="E11" s="10">
        <f t="shared" si="1"/>
        <v>14.89839503570152</v>
      </c>
      <c r="H11" s="41"/>
    </row>
    <row r="12" spans="1:8" ht="12.75">
      <c r="A12" s="10" t="s">
        <v>21</v>
      </c>
      <c r="B12" s="10" t="s">
        <v>17</v>
      </c>
      <c r="C12" s="10" t="str">
        <f t="shared" si="0"/>
        <v>1948 III</v>
      </c>
      <c r="D12" s="10">
        <v>16.556</v>
      </c>
      <c r="E12" s="10">
        <f t="shared" si="1"/>
        <v>15.175207838751959</v>
      </c>
      <c r="H12" s="41"/>
    </row>
    <row r="13" spans="1:8" ht="12.75">
      <c r="A13" s="10" t="s">
        <v>21</v>
      </c>
      <c r="B13" s="10" t="s">
        <v>18</v>
      </c>
      <c r="C13" s="10" t="str">
        <f t="shared" si="0"/>
        <v>1948 IV</v>
      </c>
      <c r="D13" s="10">
        <v>16.597</v>
      </c>
      <c r="E13" s="10">
        <f t="shared" si="1"/>
        <v>15.212788384861456</v>
      </c>
      <c r="H13" s="41"/>
    </row>
    <row r="14" spans="1:8" ht="12.75">
      <c r="A14" s="10" t="s">
        <v>22</v>
      </c>
      <c r="B14" s="10" t="s">
        <v>15</v>
      </c>
      <c r="C14" s="10" t="str">
        <f t="shared" si="0"/>
        <v>1949 I</v>
      </c>
      <c r="D14" s="10">
        <v>16.531</v>
      </c>
      <c r="E14" s="10">
        <f t="shared" si="1"/>
        <v>15.152292871612019</v>
      </c>
      <c r="H14" s="41"/>
    </row>
    <row r="15" spans="1:8" ht="12.75">
      <c r="A15" s="10" t="s">
        <v>22</v>
      </c>
      <c r="B15" s="10" t="s">
        <v>16</v>
      </c>
      <c r="C15" s="10" t="str">
        <f t="shared" si="0"/>
        <v>1949 II</v>
      </c>
      <c r="D15" s="10">
        <v>16.35</v>
      </c>
      <c r="E15" s="10">
        <f t="shared" si="1"/>
        <v>14.986388509518878</v>
      </c>
      <c r="H15" s="41"/>
    </row>
    <row r="16" spans="1:8" ht="12.75">
      <c r="A16" s="10" t="s">
        <v>22</v>
      </c>
      <c r="B16" s="10" t="s">
        <v>17</v>
      </c>
      <c r="C16" s="10" t="str">
        <f t="shared" si="0"/>
        <v>1949 III</v>
      </c>
      <c r="D16" s="10">
        <v>16.256</v>
      </c>
      <c r="E16" s="10">
        <f t="shared" si="1"/>
        <v>14.900228233072713</v>
      </c>
      <c r="H16" s="41"/>
    </row>
    <row r="17" spans="1:8" ht="12.75">
      <c r="A17" s="10" t="s">
        <v>22</v>
      </c>
      <c r="B17" s="10" t="s">
        <v>18</v>
      </c>
      <c r="C17" s="10" t="str">
        <f t="shared" si="0"/>
        <v>1949 IV</v>
      </c>
      <c r="D17" s="10">
        <v>16.272</v>
      </c>
      <c r="E17" s="10">
        <f t="shared" si="1"/>
        <v>14.914893812042271</v>
      </c>
      <c r="H17" s="41"/>
    </row>
    <row r="18" spans="1:8" ht="12.75">
      <c r="A18" s="10" t="s">
        <v>23</v>
      </c>
      <c r="B18" s="10" t="s">
        <v>15</v>
      </c>
      <c r="C18" s="10" t="str">
        <f t="shared" si="0"/>
        <v>1950 I</v>
      </c>
      <c r="D18" s="10">
        <v>16.222</v>
      </c>
      <c r="E18" s="10">
        <f t="shared" si="1"/>
        <v>14.8690638777624</v>
      </c>
      <c r="H18" s="41"/>
    </row>
    <row r="19" spans="1:8" ht="12.75">
      <c r="A19" s="10" t="s">
        <v>23</v>
      </c>
      <c r="B19" s="10" t="s">
        <v>16</v>
      </c>
      <c r="C19" s="10" t="str">
        <f t="shared" si="0"/>
        <v>1950 II</v>
      </c>
      <c r="D19" s="10">
        <v>16.286</v>
      </c>
      <c r="E19" s="10">
        <f t="shared" si="1"/>
        <v>14.92772619364064</v>
      </c>
      <c r="H19" s="41"/>
    </row>
    <row r="20" spans="1:8" ht="12.75">
      <c r="A20" s="10" t="s">
        <v>23</v>
      </c>
      <c r="B20" s="10" t="s">
        <v>17</v>
      </c>
      <c r="C20" s="10" t="str">
        <f t="shared" si="0"/>
        <v>1950 III</v>
      </c>
      <c r="D20" s="10">
        <v>16.63</v>
      </c>
      <c r="E20" s="10">
        <f t="shared" si="1"/>
        <v>15.243036141486172</v>
      </c>
      <c r="H20" s="41"/>
    </row>
    <row r="21" spans="1:8" ht="12.75">
      <c r="A21" s="10" t="s">
        <v>23</v>
      </c>
      <c r="B21" s="10" t="s">
        <v>18</v>
      </c>
      <c r="C21" s="10" t="str">
        <f t="shared" si="0"/>
        <v>1950 IV</v>
      </c>
      <c r="D21" s="10">
        <v>16.95</v>
      </c>
      <c r="E21" s="10">
        <f t="shared" si="1"/>
        <v>15.536347720877366</v>
      </c>
      <c r="H21" s="41"/>
    </row>
    <row r="22" spans="1:8" ht="12.75">
      <c r="A22" s="10" t="s">
        <v>24</v>
      </c>
      <c r="B22" s="10" t="s">
        <v>15</v>
      </c>
      <c r="C22" s="10" t="str">
        <f t="shared" si="0"/>
        <v>1951 I</v>
      </c>
      <c r="D22" s="10">
        <v>17.582</v>
      </c>
      <c r="E22" s="10">
        <f t="shared" si="1"/>
        <v>16.11563809017498</v>
      </c>
      <c r="H22" s="41"/>
    </row>
    <row r="23" spans="1:8" ht="12.75">
      <c r="A23" s="10" t="s">
        <v>24</v>
      </c>
      <c r="B23" s="10" t="s">
        <v>16</v>
      </c>
      <c r="C23" s="10" t="str">
        <f t="shared" si="0"/>
        <v>1951 II</v>
      </c>
      <c r="D23" s="10">
        <v>17.69</v>
      </c>
      <c r="E23" s="10">
        <f t="shared" si="1"/>
        <v>16.21463074821951</v>
      </c>
      <c r="H23" s="41"/>
    </row>
    <row r="24" spans="1:8" ht="12.75">
      <c r="A24" s="10" t="s">
        <v>24</v>
      </c>
      <c r="B24" s="10" t="s">
        <v>17</v>
      </c>
      <c r="C24" s="10" t="str">
        <f t="shared" si="0"/>
        <v>1951 III</v>
      </c>
      <c r="D24" s="10">
        <v>17.7</v>
      </c>
      <c r="E24" s="10">
        <f t="shared" si="1"/>
        <v>16.22379673507548</v>
      </c>
      <c r="H24" s="41"/>
    </row>
    <row r="25" spans="1:8" ht="12.75">
      <c r="A25" s="10" t="s">
        <v>24</v>
      </c>
      <c r="B25" s="10" t="s">
        <v>18</v>
      </c>
      <c r="C25" s="10" t="str">
        <f t="shared" si="0"/>
        <v>1951 IV</v>
      </c>
      <c r="D25" s="10">
        <v>17.896</v>
      </c>
      <c r="E25" s="10">
        <f t="shared" si="1"/>
        <v>16.40345007745259</v>
      </c>
      <c r="H25" s="41"/>
    </row>
    <row r="26" spans="1:8" ht="12.75">
      <c r="A26" s="10" t="s">
        <v>25</v>
      </c>
      <c r="B26" s="10" t="s">
        <v>15</v>
      </c>
      <c r="C26" s="10" t="str">
        <f t="shared" si="0"/>
        <v>1952 I</v>
      </c>
      <c r="D26" s="10">
        <v>17.879</v>
      </c>
      <c r="E26" s="10">
        <f t="shared" si="1"/>
        <v>16.38786789979743</v>
      </c>
      <c r="H26" s="41"/>
    </row>
    <row r="27" spans="1:8" ht="12.75">
      <c r="A27" s="10" t="s">
        <v>25</v>
      </c>
      <c r="B27" s="10" t="s">
        <v>16</v>
      </c>
      <c r="C27" s="10" t="str">
        <f t="shared" si="0"/>
        <v>1952 II</v>
      </c>
      <c r="D27" s="10">
        <v>17.913</v>
      </c>
      <c r="E27" s="10">
        <f t="shared" si="1"/>
        <v>16.419032255107744</v>
      </c>
      <c r="H27" s="41"/>
    </row>
    <row r="28" spans="1:8" ht="12.75">
      <c r="A28" s="10" t="s">
        <v>25</v>
      </c>
      <c r="B28" s="10" t="s">
        <v>17</v>
      </c>
      <c r="C28" s="10" t="str">
        <f t="shared" si="0"/>
        <v>1952 III</v>
      </c>
      <c r="D28" s="10">
        <v>18.119</v>
      </c>
      <c r="E28" s="10">
        <f t="shared" si="1"/>
        <v>16.60785158434083</v>
      </c>
      <c r="H28" s="41"/>
    </row>
    <row r="29" spans="1:8" ht="12.75">
      <c r="A29" s="10" t="s">
        <v>25</v>
      </c>
      <c r="B29" s="10" t="s">
        <v>18</v>
      </c>
      <c r="C29" s="10" t="str">
        <f t="shared" si="0"/>
        <v>1952 IV</v>
      </c>
      <c r="D29" s="10">
        <v>18.172</v>
      </c>
      <c r="E29" s="10">
        <f t="shared" si="1"/>
        <v>16.656431314677494</v>
      </c>
      <c r="H29" s="41"/>
    </row>
    <row r="30" spans="1:8" ht="12.75">
      <c r="A30" s="10" t="s">
        <v>26</v>
      </c>
      <c r="B30" s="10" t="s">
        <v>15</v>
      </c>
      <c r="C30" s="10" t="str">
        <f t="shared" si="0"/>
        <v>1953 I</v>
      </c>
      <c r="D30" s="10">
        <v>18.172</v>
      </c>
      <c r="E30" s="10">
        <f t="shared" si="1"/>
        <v>16.656431314677494</v>
      </c>
      <c r="H30" s="41"/>
    </row>
    <row r="31" spans="1:8" ht="12.75">
      <c r="A31" s="10" t="s">
        <v>26</v>
      </c>
      <c r="B31" s="10" t="s">
        <v>16</v>
      </c>
      <c r="C31" s="10" t="str">
        <f t="shared" si="0"/>
        <v>1953 II</v>
      </c>
      <c r="D31" s="10">
        <v>18.206</v>
      </c>
      <c r="E31" s="10">
        <f t="shared" si="1"/>
        <v>16.687595669987807</v>
      </c>
      <c r="H31" s="41"/>
    </row>
    <row r="32" spans="1:8" ht="12.75">
      <c r="A32" s="10" t="s">
        <v>26</v>
      </c>
      <c r="B32" s="10" t="s">
        <v>17</v>
      </c>
      <c r="C32" s="10" t="str">
        <f t="shared" si="0"/>
        <v>1953 III</v>
      </c>
      <c r="D32" s="10">
        <v>18.276</v>
      </c>
      <c r="E32" s="10">
        <f t="shared" si="1"/>
        <v>16.75175757797963</v>
      </c>
      <c r="H32" s="41"/>
    </row>
    <row r="33" spans="1:8" ht="12.75">
      <c r="A33" s="10" t="s">
        <v>26</v>
      </c>
      <c r="B33" s="10" t="s">
        <v>18</v>
      </c>
      <c r="C33" s="10" t="str">
        <f t="shared" si="0"/>
        <v>1953 IV</v>
      </c>
      <c r="D33" s="10">
        <v>18.316</v>
      </c>
      <c r="E33" s="10">
        <f t="shared" si="1"/>
        <v>16.788421525403532</v>
      </c>
      <c r="H33" s="41"/>
    </row>
    <row r="34" spans="1:8" ht="12.75">
      <c r="A34" s="10" t="s">
        <v>27</v>
      </c>
      <c r="B34" s="10" t="s">
        <v>15</v>
      </c>
      <c r="C34" s="10" t="str">
        <f t="shared" si="0"/>
        <v>1954 I</v>
      </c>
      <c r="D34" s="10">
        <v>18.375</v>
      </c>
      <c r="E34" s="10">
        <f t="shared" si="1"/>
        <v>16.842500847853785</v>
      </c>
      <c r="H34" s="41"/>
    </row>
    <row r="35" spans="1:8" ht="12.75">
      <c r="A35" s="10" t="s">
        <v>27</v>
      </c>
      <c r="B35" s="10" t="s">
        <v>16</v>
      </c>
      <c r="C35" s="10" t="str">
        <f t="shared" si="0"/>
        <v>1954 II</v>
      </c>
      <c r="D35" s="10">
        <v>18.392</v>
      </c>
      <c r="E35" s="10">
        <f t="shared" si="1"/>
        <v>16.85808302550894</v>
      </c>
      <c r="H35" s="41"/>
    </row>
    <row r="36" spans="1:8" ht="12.75">
      <c r="A36" s="10" t="s">
        <v>27</v>
      </c>
      <c r="B36" s="10" t="s">
        <v>17</v>
      </c>
      <c r="C36" s="10" t="str">
        <f t="shared" si="0"/>
        <v>1954 III</v>
      </c>
      <c r="D36" s="10">
        <v>18.425</v>
      </c>
      <c r="E36" s="10">
        <f t="shared" si="1"/>
        <v>16.88833078213366</v>
      </c>
      <c r="H36" s="41"/>
    </row>
    <row r="37" spans="1:8" ht="12.75">
      <c r="A37" s="10" t="s">
        <v>27</v>
      </c>
      <c r="B37" s="10" t="s">
        <v>18</v>
      </c>
      <c r="C37" s="10" t="str">
        <f t="shared" si="0"/>
        <v>1954 IV</v>
      </c>
      <c r="D37" s="10">
        <v>18.477</v>
      </c>
      <c r="E37" s="10">
        <f t="shared" si="1"/>
        <v>16.935993913784728</v>
      </c>
      <c r="H37" s="41"/>
    </row>
    <row r="38" spans="1:8" ht="12.75">
      <c r="A38" s="10" t="s">
        <v>28</v>
      </c>
      <c r="B38" s="10" t="s">
        <v>15</v>
      </c>
      <c r="C38" s="10" t="str">
        <f t="shared" si="0"/>
        <v>1955 I</v>
      </c>
      <c r="D38" s="10">
        <v>18.566</v>
      </c>
      <c r="E38" s="10">
        <f t="shared" si="1"/>
        <v>17.0175711968029</v>
      </c>
      <c r="H38" s="41"/>
    </row>
    <row r="39" spans="1:8" ht="12.75">
      <c r="A39" s="10" t="s">
        <v>28</v>
      </c>
      <c r="B39" s="10" t="s">
        <v>16</v>
      </c>
      <c r="C39" s="10" t="str">
        <f t="shared" si="0"/>
        <v>1955 II</v>
      </c>
      <c r="D39" s="10">
        <v>18.644</v>
      </c>
      <c r="E39" s="10">
        <f t="shared" si="1"/>
        <v>17.089065894279507</v>
      </c>
      <c r="H39" s="41"/>
    </row>
    <row r="40" spans="1:8" ht="12.75">
      <c r="A40" s="10" t="s">
        <v>28</v>
      </c>
      <c r="B40" s="10" t="s">
        <v>17</v>
      </c>
      <c r="C40" s="10" t="str">
        <f t="shared" si="0"/>
        <v>1955 III</v>
      </c>
      <c r="D40" s="10">
        <v>18.783</v>
      </c>
      <c r="E40" s="10">
        <f t="shared" si="1"/>
        <v>17.21647311157756</v>
      </c>
      <c r="H40" s="41"/>
    </row>
    <row r="41" spans="1:8" ht="12.75">
      <c r="A41" s="10" t="s">
        <v>28</v>
      </c>
      <c r="B41" s="10" t="s">
        <v>18</v>
      </c>
      <c r="C41" s="10" t="str">
        <f t="shared" si="0"/>
        <v>1955 IV</v>
      </c>
      <c r="D41" s="10">
        <v>18.973</v>
      </c>
      <c r="E41" s="10">
        <f t="shared" si="1"/>
        <v>17.39062686184108</v>
      </c>
      <c r="H41" s="41"/>
    </row>
    <row r="42" spans="1:8" ht="12.75">
      <c r="A42" s="10" t="s">
        <v>29</v>
      </c>
      <c r="B42" s="10" t="s">
        <v>15</v>
      </c>
      <c r="C42" s="10" t="str">
        <f t="shared" si="0"/>
        <v>1956 I</v>
      </c>
      <c r="D42" s="10">
        <v>19.165</v>
      </c>
      <c r="E42" s="10">
        <f t="shared" si="1"/>
        <v>17.566613809475797</v>
      </c>
      <c r="H42" s="41"/>
    </row>
    <row r="43" spans="1:8" ht="12.75">
      <c r="A43" s="10" t="s">
        <v>29</v>
      </c>
      <c r="B43" s="10" t="s">
        <v>16</v>
      </c>
      <c r="C43" s="10" t="str">
        <f t="shared" si="0"/>
        <v>1956 II</v>
      </c>
      <c r="D43" s="10">
        <v>19.276</v>
      </c>
      <c r="E43" s="10">
        <f t="shared" si="1"/>
        <v>17.668356263577117</v>
      </c>
      <c r="H43" s="41"/>
    </row>
    <row r="44" spans="1:8" ht="12.75">
      <c r="A44" s="10" t="s">
        <v>29</v>
      </c>
      <c r="B44" s="10" t="s">
        <v>17</v>
      </c>
      <c r="C44" s="10" t="str">
        <f t="shared" si="0"/>
        <v>1956 III</v>
      </c>
      <c r="D44" s="10">
        <v>19.524</v>
      </c>
      <c r="E44" s="10">
        <f t="shared" si="1"/>
        <v>17.895672737605295</v>
      </c>
      <c r="H44" s="41"/>
    </row>
    <row r="45" spans="1:8" ht="12.75">
      <c r="A45" s="10" t="s">
        <v>29</v>
      </c>
      <c r="B45" s="10" t="s">
        <v>18</v>
      </c>
      <c r="C45" s="10" t="str">
        <f t="shared" si="0"/>
        <v>1956 IV</v>
      </c>
      <c r="D45" s="10">
        <v>19.599</v>
      </c>
      <c r="E45" s="10">
        <f t="shared" si="1"/>
        <v>17.964417639025104</v>
      </c>
      <c r="H45" s="41"/>
    </row>
    <row r="46" spans="1:8" ht="12.75">
      <c r="A46" s="10" t="s">
        <v>30</v>
      </c>
      <c r="B46" s="10" t="s">
        <v>15</v>
      </c>
      <c r="C46" s="10" t="str">
        <f t="shared" si="0"/>
        <v>1957 I</v>
      </c>
      <c r="D46" s="10">
        <v>19.876</v>
      </c>
      <c r="E46" s="10">
        <f t="shared" si="1"/>
        <v>18.218315474935608</v>
      </c>
      <c r="H46" s="41"/>
    </row>
    <row r="47" spans="1:8" ht="12.75">
      <c r="A47" s="10" t="s">
        <v>30</v>
      </c>
      <c r="B47" s="10" t="s">
        <v>16</v>
      </c>
      <c r="C47" s="10" t="str">
        <f t="shared" si="0"/>
        <v>1957 II</v>
      </c>
      <c r="D47" s="10">
        <v>20.012</v>
      </c>
      <c r="E47" s="10">
        <f t="shared" si="1"/>
        <v>18.342972896176867</v>
      </c>
      <c r="H47" s="41"/>
    </row>
    <row r="48" spans="1:8" ht="12.75">
      <c r="A48" s="10" t="s">
        <v>30</v>
      </c>
      <c r="B48" s="10" t="s">
        <v>17</v>
      </c>
      <c r="C48" s="10" t="str">
        <f t="shared" si="0"/>
        <v>1957 III</v>
      </c>
      <c r="D48" s="10">
        <v>20.131</v>
      </c>
      <c r="E48" s="10">
        <f t="shared" si="1"/>
        <v>18.452048139762965</v>
      </c>
      <c r="H48" s="41"/>
    </row>
    <row r="49" spans="1:8" ht="12.75">
      <c r="A49" s="10" t="s">
        <v>30</v>
      </c>
      <c r="B49" s="10" t="s">
        <v>18</v>
      </c>
      <c r="C49" s="10" t="str">
        <f t="shared" si="0"/>
        <v>1957 IV</v>
      </c>
      <c r="D49" s="10">
        <v>20.133</v>
      </c>
      <c r="E49" s="10">
        <f t="shared" si="1"/>
        <v>18.453881337134163</v>
      </c>
      <c r="H49" s="41"/>
    </row>
    <row r="50" spans="1:8" ht="12.75">
      <c r="A50" s="10" t="s">
        <v>31</v>
      </c>
      <c r="B50" s="10" t="s">
        <v>15</v>
      </c>
      <c r="C50" s="10" t="str">
        <f t="shared" si="0"/>
        <v>1958 I</v>
      </c>
      <c r="D50" s="10">
        <v>20.355</v>
      </c>
      <c r="E50" s="10">
        <f t="shared" si="1"/>
        <v>18.657366245336803</v>
      </c>
      <c r="H50" s="41"/>
    </row>
    <row r="51" spans="1:8" ht="12.75">
      <c r="A51" s="10" t="s">
        <v>31</v>
      </c>
      <c r="B51" s="10" t="s">
        <v>16</v>
      </c>
      <c r="C51" s="10" t="str">
        <f t="shared" si="0"/>
        <v>1958 II</v>
      </c>
      <c r="D51" s="10">
        <v>20.419</v>
      </c>
      <c r="E51" s="10">
        <f t="shared" si="1"/>
        <v>18.716028561215044</v>
      </c>
      <c r="H51" s="41"/>
    </row>
    <row r="52" spans="1:8" ht="12.75">
      <c r="A52" s="10" t="s">
        <v>31</v>
      </c>
      <c r="B52" s="10" t="s">
        <v>17</v>
      </c>
      <c r="C52" s="10" t="str">
        <f t="shared" si="0"/>
        <v>1958 III</v>
      </c>
      <c r="D52" s="10">
        <v>20.553</v>
      </c>
      <c r="E52" s="10">
        <f t="shared" si="1"/>
        <v>18.838852785085106</v>
      </c>
      <c r="H52" s="41"/>
    </row>
    <row r="53" spans="1:8" ht="12.75">
      <c r="A53" s="10" t="s">
        <v>31</v>
      </c>
      <c r="B53" s="10" t="s">
        <v>18</v>
      </c>
      <c r="C53" s="10" t="str">
        <f t="shared" si="0"/>
        <v>1958 IV</v>
      </c>
      <c r="D53" s="10">
        <v>20.656</v>
      </c>
      <c r="E53" s="10">
        <f t="shared" si="1"/>
        <v>18.933262449701648</v>
      </c>
      <c r="H53" s="41"/>
    </row>
    <row r="54" spans="1:8" ht="12.75">
      <c r="A54" s="10" t="s">
        <v>32</v>
      </c>
      <c r="B54" s="10" t="s">
        <v>15</v>
      </c>
      <c r="C54" s="10" t="str">
        <f t="shared" si="0"/>
        <v>1959 I</v>
      </c>
      <c r="D54" s="10">
        <v>20.704</v>
      </c>
      <c r="E54" s="10">
        <f t="shared" si="1"/>
        <v>18.977259186610326</v>
      </c>
      <c r="H54" s="41"/>
    </row>
    <row r="55" spans="1:8" ht="12.75">
      <c r="A55" s="10" t="s">
        <v>32</v>
      </c>
      <c r="B55" s="10" t="s">
        <v>16</v>
      </c>
      <c r="C55" s="10" t="str">
        <f t="shared" si="0"/>
        <v>1959 II</v>
      </c>
      <c r="D55" s="10">
        <v>20.704</v>
      </c>
      <c r="E55" s="10">
        <f t="shared" si="1"/>
        <v>18.977259186610326</v>
      </c>
      <c r="H55" s="41"/>
    </row>
    <row r="56" spans="1:8" ht="12.75">
      <c r="A56" s="10" t="s">
        <v>32</v>
      </c>
      <c r="B56" s="10" t="s">
        <v>17</v>
      </c>
      <c r="C56" s="10" t="str">
        <f t="shared" si="0"/>
        <v>1959 III</v>
      </c>
      <c r="D56" s="10">
        <v>20.753</v>
      </c>
      <c r="E56" s="10">
        <f t="shared" si="1"/>
        <v>19.022172522204603</v>
      </c>
      <c r="H56" s="41"/>
    </row>
    <row r="57" spans="1:8" ht="12.75">
      <c r="A57" s="10" t="s">
        <v>32</v>
      </c>
      <c r="B57" s="10" t="s">
        <v>18</v>
      </c>
      <c r="C57" s="10" t="str">
        <f t="shared" si="0"/>
        <v>1959 IV</v>
      </c>
      <c r="D57" s="10">
        <v>20.84</v>
      </c>
      <c r="E57" s="10">
        <f t="shared" si="1"/>
        <v>19.10191660785158</v>
      </c>
      <c r="H57" s="41"/>
    </row>
    <row r="58" spans="1:8" ht="12.75">
      <c r="A58" s="10" t="s">
        <v>33</v>
      </c>
      <c r="B58" s="10" t="s">
        <v>15</v>
      </c>
      <c r="C58" s="10" t="str">
        <f t="shared" si="0"/>
        <v>1960 I</v>
      </c>
      <c r="D58" s="10">
        <v>20.931</v>
      </c>
      <c r="E58" s="10">
        <f t="shared" si="1"/>
        <v>19.185327088240957</v>
      </c>
      <c r="H58" s="41"/>
    </row>
    <row r="59" spans="1:8" ht="12.75">
      <c r="A59" s="10" t="s">
        <v>33</v>
      </c>
      <c r="B59" s="10" t="s">
        <v>16</v>
      </c>
      <c r="C59" s="10" t="str">
        <f t="shared" si="0"/>
        <v>1960 II</v>
      </c>
      <c r="D59" s="10">
        <v>21.004</v>
      </c>
      <c r="E59" s="10">
        <f t="shared" si="1"/>
        <v>19.25223879228957</v>
      </c>
      <c r="H59" s="41"/>
    </row>
    <row r="60" spans="1:8" ht="12.75">
      <c r="A60" s="10" t="s">
        <v>33</v>
      </c>
      <c r="B60" s="10" t="s">
        <v>17</v>
      </c>
      <c r="C60" s="10" t="str">
        <f t="shared" si="0"/>
        <v>1960 III</v>
      </c>
      <c r="D60" s="10">
        <v>21.084</v>
      </c>
      <c r="E60" s="10">
        <f t="shared" si="1"/>
        <v>19.325566687137368</v>
      </c>
      <c r="H60" s="41"/>
    </row>
    <row r="61" spans="1:8" ht="12.75">
      <c r="A61" s="10" t="s">
        <v>33</v>
      </c>
      <c r="B61" s="10" t="s">
        <v>18</v>
      </c>
      <c r="C61" s="10" t="str">
        <f t="shared" si="0"/>
        <v>1960 IV</v>
      </c>
      <c r="D61" s="10">
        <v>21.146</v>
      </c>
      <c r="E61" s="10">
        <f t="shared" si="1"/>
        <v>19.382395805644414</v>
      </c>
      <c r="H61" s="41"/>
    </row>
    <row r="62" spans="1:8" ht="12.75">
      <c r="A62" s="10" t="s">
        <v>34</v>
      </c>
      <c r="B62" s="10" t="s">
        <v>15</v>
      </c>
      <c r="C62" s="10" t="str">
        <f t="shared" si="0"/>
        <v>1961 I</v>
      </c>
      <c r="D62" s="10">
        <v>21.192</v>
      </c>
      <c r="E62" s="10">
        <f t="shared" si="1"/>
        <v>19.424559345181898</v>
      </c>
      <c r="H62" s="41"/>
    </row>
    <row r="63" spans="1:8" ht="12.75">
      <c r="A63" s="10" t="s">
        <v>34</v>
      </c>
      <c r="B63" s="10" t="s">
        <v>16</v>
      </c>
      <c r="C63" s="10" t="str">
        <f t="shared" si="0"/>
        <v>1961 II</v>
      </c>
      <c r="D63" s="10">
        <v>21.237</v>
      </c>
      <c r="E63" s="10">
        <f t="shared" si="1"/>
        <v>19.465806286033786</v>
      </c>
      <c r="H63" s="41"/>
    </row>
    <row r="64" spans="1:8" ht="12.75">
      <c r="A64" s="10" t="s">
        <v>34</v>
      </c>
      <c r="B64" s="10" t="s">
        <v>17</v>
      </c>
      <c r="C64" s="10" t="str">
        <f t="shared" si="0"/>
        <v>1961 III</v>
      </c>
      <c r="D64" s="10">
        <v>21.303</v>
      </c>
      <c r="E64" s="10">
        <f t="shared" si="1"/>
        <v>19.526301799283218</v>
      </c>
      <c r="H64" s="41"/>
    </row>
    <row r="65" spans="1:8" ht="12.75">
      <c r="A65" s="10" t="s">
        <v>34</v>
      </c>
      <c r="B65" s="10" t="s">
        <v>18</v>
      </c>
      <c r="C65" s="10" t="str">
        <f t="shared" si="0"/>
        <v>1961 IV</v>
      </c>
      <c r="D65" s="10">
        <v>21.375</v>
      </c>
      <c r="E65" s="10">
        <f t="shared" si="1"/>
        <v>19.59229690464624</v>
      </c>
      <c r="H65" s="41"/>
    </row>
    <row r="66" spans="1:8" ht="12.75">
      <c r="A66" s="10" t="s">
        <v>35</v>
      </c>
      <c r="B66" s="10" t="s">
        <v>15</v>
      </c>
      <c r="C66" s="10" t="str">
        <f t="shared" si="0"/>
        <v>1962 I</v>
      </c>
      <c r="D66" s="10">
        <v>21.501</v>
      </c>
      <c r="E66" s="10">
        <f t="shared" si="1"/>
        <v>19.707788339031524</v>
      </c>
      <c r="H66" s="41"/>
    </row>
    <row r="67" spans="1:8" ht="12.75">
      <c r="A67" s="10" t="s">
        <v>35</v>
      </c>
      <c r="B67" s="10" t="s">
        <v>16</v>
      </c>
      <c r="C67" s="10" t="str">
        <f t="shared" si="0"/>
        <v>1962 II</v>
      </c>
      <c r="D67" s="10">
        <v>21.533</v>
      </c>
      <c r="E67" s="10">
        <f t="shared" si="1"/>
        <v>19.737119496970642</v>
      </c>
      <c r="H67" s="41"/>
    </row>
    <row r="68" spans="1:8" ht="12.75">
      <c r="A68" s="10" t="s">
        <v>35</v>
      </c>
      <c r="B68" s="10" t="s">
        <v>17</v>
      </c>
      <c r="C68" s="10" t="str">
        <f t="shared" si="0"/>
        <v>1962 III</v>
      </c>
      <c r="D68" s="10">
        <v>21.585</v>
      </c>
      <c r="E68" s="10">
        <f t="shared" si="1"/>
        <v>19.784782628621713</v>
      </c>
      <c r="H68" s="41"/>
    </row>
    <row r="69" spans="1:8" ht="12.75">
      <c r="A69" s="10" t="s">
        <v>35</v>
      </c>
      <c r="B69" s="10" t="s">
        <v>18</v>
      </c>
      <c r="C69" s="10" t="str">
        <f t="shared" si="0"/>
        <v>1962 IV</v>
      </c>
      <c r="D69" s="10">
        <v>21.653</v>
      </c>
      <c r="E69" s="10">
        <f t="shared" si="1"/>
        <v>19.84711133924234</v>
      </c>
      <c r="H69" s="41"/>
    </row>
    <row r="70" spans="1:8" ht="12.75">
      <c r="A70" s="10" t="s">
        <v>36</v>
      </c>
      <c r="B70" s="10" t="s">
        <v>15</v>
      </c>
      <c r="C70" s="10" t="str">
        <f aca="true" t="shared" si="2" ref="C70:C133">VALUE(LEFT(RIGHT(A70,7),4))&amp;" "&amp;B70</f>
        <v>1963 I</v>
      </c>
      <c r="D70" s="10">
        <v>21.702</v>
      </c>
      <c r="E70" s="10">
        <f t="shared" si="1"/>
        <v>19.892024674836616</v>
      </c>
      <c r="H70" s="41"/>
    </row>
    <row r="71" spans="1:8" ht="12.75">
      <c r="A71" s="10" t="s">
        <v>36</v>
      </c>
      <c r="B71" s="10" t="s">
        <v>16</v>
      </c>
      <c r="C71" s="10" t="str">
        <f t="shared" si="2"/>
        <v>1963 II</v>
      </c>
      <c r="D71" s="10">
        <v>21.745</v>
      </c>
      <c r="E71" s="10">
        <f aca="true" t="shared" si="3" ref="E71:E134">(D71/$E$4)*100</f>
        <v>19.931438418317306</v>
      </c>
      <c r="H71" s="41"/>
    </row>
    <row r="72" spans="1:8" ht="12.75">
      <c r="A72" s="10" t="s">
        <v>36</v>
      </c>
      <c r="B72" s="10" t="s">
        <v>17</v>
      </c>
      <c r="C72" s="10" t="str">
        <f t="shared" si="2"/>
        <v>1963 III</v>
      </c>
      <c r="D72" s="10">
        <v>21.788</v>
      </c>
      <c r="E72" s="10">
        <f t="shared" si="3"/>
        <v>19.970852161798</v>
      </c>
      <c r="H72" s="41"/>
    </row>
    <row r="73" spans="1:8" ht="12.75">
      <c r="A73" s="10" t="s">
        <v>36</v>
      </c>
      <c r="B73" s="10" t="s">
        <v>18</v>
      </c>
      <c r="C73" s="10" t="str">
        <f t="shared" si="2"/>
        <v>1963 IV</v>
      </c>
      <c r="D73" s="10">
        <v>21.951</v>
      </c>
      <c r="E73" s="10">
        <f t="shared" si="3"/>
        <v>20.12025774755039</v>
      </c>
      <c r="H73" s="41"/>
    </row>
    <row r="74" spans="1:8" ht="12.75">
      <c r="A74" s="10" t="s">
        <v>37</v>
      </c>
      <c r="B74" s="10" t="s">
        <v>15</v>
      </c>
      <c r="C74" s="10" t="str">
        <f t="shared" si="2"/>
        <v>1964 I</v>
      </c>
      <c r="D74" s="10">
        <v>22.016</v>
      </c>
      <c r="E74" s="10">
        <f t="shared" si="3"/>
        <v>20.179836662114226</v>
      </c>
      <c r="H74" s="41"/>
    </row>
    <row r="75" spans="1:8" ht="12.75">
      <c r="A75" s="10" t="s">
        <v>37</v>
      </c>
      <c r="B75" s="10" t="s">
        <v>16</v>
      </c>
      <c r="C75" s="10" t="str">
        <f t="shared" si="2"/>
        <v>1964 II</v>
      </c>
      <c r="D75" s="10">
        <v>22.073</v>
      </c>
      <c r="E75" s="10">
        <f t="shared" si="3"/>
        <v>20.232082787193285</v>
      </c>
      <c r="H75" s="41"/>
    </row>
    <row r="76" spans="1:8" ht="12.75">
      <c r="A76" s="10" t="s">
        <v>37</v>
      </c>
      <c r="B76" s="10" t="s">
        <v>17</v>
      </c>
      <c r="C76" s="10" t="str">
        <f t="shared" si="2"/>
        <v>1964 III</v>
      </c>
      <c r="D76" s="10">
        <v>22.16</v>
      </c>
      <c r="E76" s="10">
        <f t="shared" si="3"/>
        <v>20.311826872840264</v>
      </c>
      <c r="H76" s="41"/>
    </row>
    <row r="77" spans="1:8" ht="12.75">
      <c r="A77" s="10" t="s">
        <v>37</v>
      </c>
      <c r="B77" s="10" t="s">
        <v>18</v>
      </c>
      <c r="C77" s="10" t="str">
        <f t="shared" si="2"/>
        <v>1964 IV</v>
      </c>
      <c r="D77" s="10">
        <v>22.27</v>
      </c>
      <c r="E77" s="10">
        <f t="shared" si="3"/>
        <v>20.412652728255985</v>
      </c>
      <c r="H77" s="41"/>
    </row>
    <row r="78" spans="1:8" ht="12.75">
      <c r="A78" s="10" t="s">
        <v>38</v>
      </c>
      <c r="B78" s="10" t="s">
        <v>15</v>
      </c>
      <c r="C78" s="10" t="str">
        <f t="shared" si="2"/>
        <v>1965 I</v>
      </c>
      <c r="D78" s="10">
        <v>22.383</v>
      </c>
      <c r="E78" s="10">
        <f t="shared" si="3"/>
        <v>20.516228379728503</v>
      </c>
      <c r="H78" s="41"/>
    </row>
    <row r="79" spans="1:8" ht="12.75">
      <c r="A79" s="10" t="s">
        <v>38</v>
      </c>
      <c r="B79" s="10" t="s">
        <v>16</v>
      </c>
      <c r="C79" s="10" t="str">
        <f t="shared" si="2"/>
        <v>1965 II</v>
      </c>
      <c r="D79" s="10">
        <v>22.48</v>
      </c>
      <c r="E79" s="10">
        <f t="shared" si="3"/>
        <v>20.605138452231458</v>
      </c>
      <c r="H79" s="41"/>
    </row>
    <row r="80" spans="1:8" ht="12.75">
      <c r="A80" s="10" t="s">
        <v>38</v>
      </c>
      <c r="B80" s="10" t="s">
        <v>17</v>
      </c>
      <c r="C80" s="10" t="str">
        <f t="shared" si="2"/>
        <v>1965 III</v>
      </c>
      <c r="D80" s="10">
        <v>22.563</v>
      </c>
      <c r="E80" s="10">
        <f t="shared" si="3"/>
        <v>20.681216143136048</v>
      </c>
      <c r="H80" s="41"/>
    </row>
    <row r="81" spans="1:8" ht="12.75">
      <c r="A81" s="10" t="s">
        <v>38</v>
      </c>
      <c r="B81" s="10" t="s">
        <v>18</v>
      </c>
      <c r="C81" s="10" t="str">
        <f t="shared" si="2"/>
        <v>1965 IV</v>
      </c>
      <c r="D81" s="10">
        <v>22.707</v>
      </c>
      <c r="E81" s="10">
        <f t="shared" si="3"/>
        <v>20.81320635386209</v>
      </c>
      <c r="H81" s="41"/>
    </row>
    <row r="82" spans="1:8" ht="12.75">
      <c r="A82" s="10" t="s">
        <v>39</v>
      </c>
      <c r="B82" s="10" t="s">
        <v>15</v>
      </c>
      <c r="C82" s="10" t="str">
        <f t="shared" si="2"/>
        <v>1966 I</v>
      </c>
      <c r="D82" s="10">
        <v>22.855</v>
      </c>
      <c r="E82" s="10">
        <f t="shared" si="3"/>
        <v>20.948862959330516</v>
      </c>
      <c r="H82" s="41"/>
    </row>
    <row r="83" spans="1:8" ht="12.75">
      <c r="A83" s="10" t="s">
        <v>39</v>
      </c>
      <c r="B83" s="10" t="s">
        <v>16</v>
      </c>
      <c r="C83" s="10" t="str">
        <f t="shared" si="2"/>
        <v>1966 II</v>
      </c>
      <c r="D83" s="10">
        <v>23.048</v>
      </c>
      <c r="E83" s="10">
        <f t="shared" si="3"/>
        <v>21.125766505650827</v>
      </c>
      <c r="H83" s="41"/>
    </row>
    <row r="84" spans="1:8" ht="12.75">
      <c r="A84" s="10" t="s">
        <v>39</v>
      </c>
      <c r="B84" s="10" t="s">
        <v>17</v>
      </c>
      <c r="C84" s="10" t="str">
        <f t="shared" si="2"/>
        <v>1966 III</v>
      </c>
      <c r="D84" s="10">
        <v>23.291</v>
      </c>
      <c r="E84" s="10">
        <f t="shared" si="3"/>
        <v>21.348499986251017</v>
      </c>
      <c r="H84" s="41"/>
    </row>
    <row r="85" spans="1:8" ht="12.75">
      <c r="A85" s="10" t="s">
        <v>39</v>
      </c>
      <c r="B85" s="10" t="s">
        <v>18</v>
      </c>
      <c r="C85" s="10" t="str">
        <f t="shared" si="2"/>
        <v>1966 IV</v>
      </c>
      <c r="D85" s="10">
        <v>23.505</v>
      </c>
      <c r="E85" s="10">
        <f t="shared" si="3"/>
        <v>21.544652104968883</v>
      </c>
      <c r="H85" s="41"/>
    </row>
    <row r="86" spans="1:8" ht="12.75">
      <c r="A86" s="10" t="s">
        <v>40</v>
      </c>
      <c r="B86" s="10" t="s">
        <v>15</v>
      </c>
      <c r="C86" s="10" t="str">
        <f t="shared" si="2"/>
        <v>1967 I</v>
      </c>
      <c r="D86" s="10">
        <v>23.612</v>
      </c>
      <c r="E86" s="10">
        <f t="shared" si="3"/>
        <v>21.64272816432781</v>
      </c>
      <c r="H86" s="41"/>
    </row>
    <row r="87" spans="1:8" ht="12.75">
      <c r="A87" s="10" t="s">
        <v>40</v>
      </c>
      <c r="B87" s="10" t="s">
        <v>16</v>
      </c>
      <c r="C87" s="10" t="str">
        <f t="shared" si="2"/>
        <v>1967 II</v>
      </c>
      <c r="D87" s="10">
        <v>23.741</v>
      </c>
      <c r="E87" s="10">
        <f t="shared" si="3"/>
        <v>21.760969394769887</v>
      </c>
      <c r="H87" s="41"/>
    </row>
    <row r="88" spans="1:8" ht="12.75">
      <c r="A88" s="10" t="s">
        <v>40</v>
      </c>
      <c r="B88" s="10" t="s">
        <v>17</v>
      </c>
      <c r="C88" s="10" t="str">
        <f t="shared" si="2"/>
        <v>1967 III</v>
      </c>
      <c r="D88" s="10">
        <v>23.975</v>
      </c>
      <c r="E88" s="10">
        <f t="shared" si="3"/>
        <v>21.9754534871997</v>
      </c>
      <c r="H88" s="41"/>
    </row>
    <row r="89" spans="1:8" ht="12.75">
      <c r="A89" s="10" t="s">
        <v>40</v>
      </c>
      <c r="B89" s="10" t="s">
        <v>18</v>
      </c>
      <c r="C89" s="10" t="str">
        <f t="shared" si="2"/>
        <v>1967 IV</v>
      </c>
      <c r="D89" s="10">
        <v>24.241</v>
      </c>
      <c r="E89" s="10">
        <f t="shared" si="3"/>
        <v>22.21926873756863</v>
      </c>
      <c r="H89" s="41"/>
    </row>
    <row r="90" spans="1:8" ht="12.75">
      <c r="A90" s="10" t="s">
        <v>41</v>
      </c>
      <c r="B90" s="10" t="s">
        <v>15</v>
      </c>
      <c r="C90" s="10" t="str">
        <f t="shared" si="2"/>
        <v>1968 I</v>
      </c>
      <c r="D90" s="10">
        <v>24.506</v>
      </c>
      <c r="E90" s="10">
        <f t="shared" si="3"/>
        <v>22.462167389251963</v>
      </c>
      <c r="H90" s="41"/>
    </row>
    <row r="91" spans="1:8" ht="12.75">
      <c r="A91" s="10" t="s">
        <v>41</v>
      </c>
      <c r="B91" s="10" t="s">
        <v>16</v>
      </c>
      <c r="C91" s="10" t="str">
        <f t="shared" si="2"/>
        <v>1968 II</v>
      </c>
      <c r="D91" s="10">
        <v>24.763</v>
      </c>
      <c r="E91" s="10">
        <f t="shared" si="3"/>
        <v>22.69773325145052</v>
      </c>
      <c r="H91" s="41"/>
    </row>
    <row r="92" spans="1:8" ht="12.75">
      <c r="A92" s="10" t="s">
        <v>41</v>
      </c>
      <c r="B92" s="10" t="s">
        <v>17</v>
      </c>
      <c r="C92" s="10" t="str">
        <f t="shared" si="2"/>
        <v>1968 III</v>
      </c>
      <c r="D92" s="10">
        <v>25.008</v>
      </c>
      <c r="E92" s="10">
        <f t="shared" si="3"/>
        <v>22.9222999294219</v>
      </c>
      <c r="H92" s="41"/>
    </row>
    <row r="93" spans="1:8" ht="12.75">
      <c r="A93" s="10" t="s">
        <v>41</v>
      </c>
      <c r="B93" s="10" t="s">
        <v>18</v>
      </c>
      <c r="C93" s="10" t="str">
        <f t="shared" si="2"/>
        <v>1968 IV</v>
      </c>
      <c r="D93" s="10">
        <v>25.362</v>
      </c>
      <c r="E93" s="10">
        <f t="shared" si="3"/>
        <v>23.24677586412341</v>
      </c>
      <c r="H93" s="41"/>
    </row>
    <row r="94" spans="1:8" ht="12.75">
      <c r="A94" s="10" t="s">
        <v>42</v>
      </c>
      <c r="B94" s="10" t="s">
        <v>15</v>
      </c>
      <c r="C94" s="10" t="str">
        <f t="shared" si="2"/>
        <v>1969 I</v>
      </c>
      <c r="D94" s="10">
        <v>25.626</v>
      </c>
      <c r="E94" s="10">
        <f t="shared" si="3"/>
        <v>23.48875791712115</v>
      </c>
      <c r="H94" s="41"/>
    </row>
    <row r="95" spans="1:8" ht="12.75">
      <c r="A95" s="10" t="s">
        <v>42</v>
      </c>
      <c r="B95" s="10" t="s">
        <v>16</v>
      </c>
      <c r="C95" s="10" t="str">
        <f t="shared" si="2"/>
        <v>1969 II</v>
      </c>
      <c r="D95" s="10">
        <v>25.958</v>
      </c>
      <c r="E95" s="10">
        <f t="shared" si="3"/>
        <v>23.79306868073951</v>
      </c>
      <c r="H95" s="41"/>
    </row>
    <row r="96" spans="1:8" ht="12.75">
      <c r="A96" s="10" t="s">
        <v>42</v>
      </c>
      <c r="B96" s="10" t="s">
        <v>17</v>
      </c>
      <c r="C96" s="10" t="str">
        <f t="shared" si="2"/>
        <v>1969 III</v>
      </c>
      <c r="D96" s="10">
        <v>26.332</v>
      </c>
      <c r="E96" s="10">
        <f t="shared" si="3"/>
        <v>24.13587658915297</v>
      </c>
      <c r="H96" s="41"/>
    </row>
    <row r="97" spans="1:8" ht="12.75">
      <c r="A97" s="10" t="s">
        <v>42</v>
      </c>
      <c r="B97" s="10" t="s">
        <v>18</v>
      </c>
      <c r="C97" s="10" t="str">
        <f t="shared" si="2"/>
        <v>1969 IV</v>
      </c>
      <c r="D97" s="10">
        <v>26.675</v>
      </c>
      <c r="E97" s="10">
        <f t="shared" si="3"/>
        <v>24.450269938312907</v>
      </c>
      <c r="H97" s="41"/>
    </row>
    <row r="98" spans="1:8" ht="12.75">
      <c r="A98" s="10" t="s">
        <v>43</v>
      </c>
      <c r="B98" s="10" t="s">
        <v>15</v>
      </c>
      <c r="C98" s="10" t="str">
        <f t="shared" si="2"/>
        <v>1970 I</v>
      </c>
      <c r="D98" s="10">
        <v>27.056</v>
      </c>
      <c r="E98" s="10">
        <f t="shared" si="3"/>
        <v>24.799494037525548</v>
      </c>
      <c r="H98" s="41"/>
    </row>
    <row r="99" spans="1:8" ht="12.75">
      <c r="A99" s="10" t="s">
        <v>43</v>
      </c>
      <c r="B99" s="10" t="s">
        <v>16</v>
      </c>
      <c r="C99" s="10" t="str">
        <f t="shared" si="2"/>
        <v>1970 II</v>
      </c>
      <c r="D99" s="10">
        <v>27.428</v>
      </c>
      <c r="E99" s="10">
        <f t="shared" si="3"/>
        <v>25.140468748567812</v>
      </c>
      <c r="H99" s="41"/>
    </row>
    <row r="100" spans="1:8" ht="12.75">
      <c r="A100" s="10" t="s">
        <v>43</v>
      </c>
      <c r="B100" s="10" t="s">
        <v>17</v>
      </c>
      <c r="C100" s="10" t="str">
        <f t="shared" si="2"/>
        <v>1970 III</v>
      </c>
      <c r="D100" s="10">
        <v>27.647</v>
      </c>
      <c r="E100" s="10">
        <f t="shared" si="3"/>
        <v>25.341203860713662</v>
      </c>
      <c r="H100" s="41"/>
    </row>
    <row r="101" spans="1:8" ht="12.75">
      <c r="A101" s="10" t="s">
        <v>43</v>
      </c>
      <c r="B101" s="10" t="s">
        <v>18</v>
      </c>
      <c r="C101" s="10" t="str">
        <f t="shared" si="2"/>
        <v>1970 IV</v>
      </c>
      <c r="D101" s="10">
        <v>28.004</v>
      </c>
      <c r="E101" s="10">
        <f t="shared" si="3"/>
        <v>25.668429591471963</v>
      </c>
      <c r="H101" s="41"/>
    </row>
    <row r="102" spans="1:8" ht="12.75">
      <c r="A102" s="10" t="s">
        <v>44</v>
      </c>
      <c r="B102" s="10" t="s">
        <v>15</v>
      </c>
      <c r="C102" s="10" t="str">
        <f t="shared" si="2"/>
        <v>1971 I</v>
      </c>
      <c r="D102" s="10">
        <v>28.425</v>
      </c>
      <c r="E102" s="10">
        <f t="shared" si="3"/>
        <v>26.054317638108504</v>
      </c>
      <c r="H102" s="41"/>
    </row>
    <row r="103" spans="1:8" ht="12.75">
      <c r="A103" s="10" t="s">
        <v>44</v>
      </c>
      <c r="B103" s="10" t="s">
        <v>16</v>
      </c>
      <c r="C103" s="10" t="str">
        <f t="shared" si="2"/>
        <v>1971 II</v>
      </c>
      <c r="D103" s="10">
        <v>28.798</v>
      </c>
      <c r="E103" s="10">
        <f t="shared" si="3"/>
        <v>26.396208947836364</v>
      </c>
      <c r="H103" s="41"/>
    </row>
    <row r="104" spans="1:8" ht="12.75">
      <c r="A104" s="10" t="s">
        <v>44</v>
      </c>
      <c r="B104" s="10" t="s">
        <v>17</v>
      </c>
      <c r="C104" s="10" t="str">
        <f t="shared" si="2"/>
        <v>1971 III</v>
      </c>
      <c r="D104" s="10">
        <v>29.089</v>
      </c>
      <c r="E104" s="10">
        <f t="shared" si="3"/>
        <v>26.662939165345236</v>
      </c>
      <c r="H104" s="41"/>
    </row>
    <row r="105" spans="1:8" ht="12.75">
      <c r="A105" s="10" t="s">
        <v>44</v>
      </c>
      <c r="B105" s="10" t="s">
        <v>18</v>
      </c>
      <c r="C105" s="10" t="str">
        <f t="shared" si="2"/>
        <v>1971 IV</v>
      </c>
      <c r="D105" s="10">
        <v>29.322</v>
      </c>
      <c r="E105" s="10">
        <f t="shared" si="3"/>
        <v>26.87650665908945</v>
      </c>
      <c r="H105" s="41"/>
    </row>
    <row r="106" spans="1:8" ht="12.75">
      <c r="A106" s="10" t="s">
        <v>45</v>
      </c>
      <c r="B106" s="10" t="s">
        <v>15</v>
      </c>
      <c r="C106" s="10" t="str">
        <f t="shared" si="2"/>
        <v>1972 I</v>
      </c>
      <c r="D106" s="10">
        <v>29.781</v>
      </c>
      <c r="E106" s="10">
        <f t="shared" si="3"/>
        <v>27.297225455778694</v>
      </c>
      <c r="H106" s="41"/>
    </row>
    <row r="107" spans="1:8" ht="12.75">
      <c r="A107" s="10" t="s">
        <v>45</v>
      </c>
      <c r="B107" s="10" t="s">
        <v>16</v>
      </c>
      <c r="C107" s="10" t="str">
        <f t="shared" si="2"/>
        <v>1972 II</v>
      </c>
      <c r="D107" s="10">
        <v>29.959</v>
      </c>
      <c r="E107" s="10">
        <f t="shared" si="3"/>
        <v>27.460380021815045</v>
      </c>
      <c r="H107" s="41"/>
    </row>
    <row r="108" spans="1:8" ht="12.75">
      <c r="A108" s="10" t="s">
        <v>45</v>
      </c>
      <c r="B108" s="10" t="s">
        <v>17</v>
      </c>
      <c r="C108" s="10" t="str">
        <f t="shared" si="2"/>
        <v>1972 III</v>
      </c>
      <c r="D108" s="10">
        <v>30.25</v>
      </c>
      <c r="E108" s="10">
        <f t="shared" si="3"/>
        <v>27.727110239323917</v>
      </c>
      <c r="H108" s="41"/>
    </row>
    <row r="109" spans="1:8" ht="12.75">
      <c r="A109" s="10" t="s">
        <v>45</v>
      </c>
      <c r="B109" s="10" t="s">
        <v>18</v>
      </c>
      <c r="C109" s="10" t="str">
        <f t="shared" si="2"/>
        <v>1972 IV</v>
      </c>
      <c r="D109" s="10">
        <v>30.652</v>
      </c>
      <c r="E109" s="10">
        <f t="shared" si="3"/>
        <v>28.09558291093411</v>
      </c>
      <c r="H109" s="41"/>
    </row>
    <row r="110" spans="1:8" ht="12.75">
      <c r="A110" s="10" t="s">
        <v>46</v>
      </c>
      <c r="B110" s="10" t="s">
        <v>15</v>
      </c>
      <c r="C110" s="10" t="str">
        <f t="shared" si="2"/>
        <v>1973 I</v>
      </c>
      <c r="D110" s="10">
        <v>31.02</v>
      </c>
      <c r="E110" s="10">
        <f t="shared" si="3"/>
        <v>28.43289122723398</v>
      </c>
      <c r="H110" s="41"/>
    </row>
    <row r="111" spans="1:8" ht="12.75">
      <c r="A111" s="10" t="s">
        <v>46</v>
      </c>
      <c r="B111" s="10" t="s">
        <v>16</v>
      </c>
      <c r="C111" s="10" t="str">
        <f t="shared" si="2"/>
        <v>1973 II</v>
      </c>
      <c r="D111" s="10">
        <v>31.5</v>
      </c>
      <c r="E111" s="10">
        <f t="shared" si="3"/>
        <v>28.87285859632077</v>
      </c>
      <c r="H111" s="41"/>
    </row>
    <row r="112" spans="1:8" ht="12.75">
      <c r="A112" s="10" t="s">
        <v>46</v>
      </c>
      <c r="B112" s="10" t="s">
        <v>17</v>
      </c>
      <c r="C112" s="10" t="str">
        <f t="shared" si="2"/>
        <v>1973 III</v>
      </c>
      <c r="D112" s="10">
        <v>32.114</v>
      </c>
      <c r="E112" s="10">
        <f t="shared" si="3"/>
        <v>29.435650189277624</v>
      </c>
      <c r="H112" s="41"/>
    </row>
    <row r="113" spans="1:8" ht="12.75">
      <c r="A113" s="10" t="s">
        <v>46</v>
      </c>
      <c r="B113" s="10" t="s">
        <v>18</v>
      </c>
      <c r="C113" s="10" t="str">
        <f t="shared" si="2"/>
        <v>1973 IV</v>
      </c>
      <c r="D113" s="10">
        <v>32.75</v>
      </c>
      <c r="E113" s="10">
        <f t="shared" si="3"/>
        <v>30.01860695331763</v>
      </c>
      <c r="H113" s="41"/>
    </row>
    <row r="114" spans="1:8" ht="12.75">
      <c r="A114" s="10" t="s">
        <v>47</v>
      </c>
      <c r="B114" s="10" t="s">
        <v>15</v>
      </c>
      <c r="C114" s="10" t="str">
        <f t="shared" si="2"/>
        <v>1974 I</v>
      </c>
      <c r="D114" s="10">
        <v>33.376</v>
      </c>
      <c r="E114" s="10">
        <f t="shared" si="3"/>
        <v>30.592397730501652</v>
      </c>
      <c r="H114" s="41"/>
    </row>
    <row r="115" spans="1:8" ht="12.75">
      <c r="A115" s="10" t="s">
        <v>47</v>
      </c>
      <c r="B115" s="10" t="s">
        <v>16</v>
      </c>
      <c r="C115" s="10" t="str">
        <f t="shared" si="2"/>
        <v>1974 II</v>
      </c>
      <c r="D115" s="10">
        <v>34.162</v>
      </c>
      <c r="E115" s="10">
        <f t="shared" si="3"/>
        <v>31.312844297381275</v>
      </c>
      <c r="H115" s="41"/>
    </row>
    <row r="116" spans="1:8" ht="12.75">
      <c r="A116" s="10" t="s">
        <v>47</v>
      </c>
      <c r="B116" s="10" t="s">
        <v>17</v>
      </c>
      <c r="C116" s="10" t="str">
        <f t="shared" si="2"/>
        <v>1974 III</v>
      </c>
      <c r="D116" s="10">
        <v>35.166</v>
      </c>
      <c r="E116" s="10">
        <f t="shared" si="3"/>
        <v>32.23310937772115</v>
      </c>
      <c r="H116" s="41"/>
    </row>
    <row r="117" spans="1:8" ht="12.75">
      <c r="A117" s="10" t="s">
        <v>47</v>
      </c>
      <c r="B117" s="10" t="s">
        <v>18</v>
      </c>
      <c r="C117" s="10" t="str">
        <f t="shared" si="2"/>
        <v>1974 IV</v>
      </c>
      <c r="D117" s="10">
        <v>36.218</v>
      </c>
      <c r="E117" s="10">
        <f t="shared" si="3"/>
        <v>33.19737119496971</v>
      </c>
      <c r="H117" s="41"/>
    </row>
    <row r="118" spans="1:8" ht="12.75">
      <c r="A118" s="10" t="s">
        <v>48</v>
      </c>
      <c r="B118" s="10" t="s">
        <v>15</v>
      </c>
      <c r="C118" s="10" t="str">
        <f t="shared" si="2"/>
        <v>1975 I</v>
      </c>
      <c r="D118" s="10">
        <v>37.05</v>
      </c>
      <c r="E118" s="10">
        <f t="shared" si="3"/>
        <v>33.95998130138681</v>
      </c>
      <c r="H118" s="41"/>
    </row>
    <row r="119" spans="1:8" ht="12.75">
      <c r="A119" s="10" t="s">
        <v>48</v>
      </c>
      <c r="B119" s="10" t="s">
        <v>16</v>
      </c>
      <c r="C119" s="10" t="str">
        <f t="shared" si="2"/>
        <v>1975 II</v>
      </c>
      <c r="D119" s="10">
        <v>37.614</v>
      </c>
      <c r="E119" s="10">
        <f t="shared" si="3"/>
        <v>34.47694296006379</v>
      </c>
      <c r="H119" s="41"/>
    </row>
    <row r="120" spans="1:8" ht="12.75">
      <c r="A120" s="10" t="s">
        <v>48</v>
      </c>
      <c r="B120" s="10" t="s">
        <v>17</v>
      </c>
      <c r="C120" s="10" t="str">
        <f t="shared" si="2"/>
        <v>1975 III</v>
      </c>
      <c r="D120" s="10">
        <v>38.313</v>
      </c>
      <c r="E120" s="10">
        <f t="shared" si="3"/>
        <v>35.11764544129644</v>
      </c>
      <c r="H120" s="41"/>
    </row>
    <row r="121" spans="1:8" ht="12.75">
      <c r="A121" s="10" t="s">
        <v>48</v>
      </c>
      <c r="B121" s="10" t="s">
        <v>18</v>
      </c>
      <c r="C121" s="10" t="str">
        <f t="shared" si="2"/>
        <v>1975 IV</v>
      </c>
      <c r="D121" s="10">
        <v>38.987</v>
      </c>
      <c r="E121" s="10">
        <f t="shared" si="3"/>
        <v>35.73543295538914</v>
      </c>
      <c r="H121" s="41"/>
    </row>
    <row r="122" spans="1:8" ht="12.75">
      <c r="A122" s="10" t="s">
        <v>49</v>
      </c>
      <c r="B122" s="10" t="s">
        <v>15</v>
      </c>
      <c r="C122" s="10" t="str">
        <f t="shared" si="2"/>
        <v>1976 I</v>
      </c>
      <c r="D122" s="10">
        <v>39.418</v>
      </c>
      <c r="E122" s="10">
        <f t="shared" si="3"/>
        <v>36.13048698888166</v>
      </c>
      <c r="H122" s="41"/>
    </row>
    <row r="123" spans="1:8" ht="12.75">
      <c r="A123" s="10" t="s">
        <v>49</v>
      </c>
      <c r="B123" s="10" t="s">
        <v>16</v>
      </c>
      <c r="C123" s="10" t="str">
        <f t="shared" si="2"/>
        <v>1976 II</v>
      </c>
      <c r="D123" s="10">
        <v>39.84</v>
      </c>
      <c r="E123" s="10">
        <f t="shared" si="3"/>
        <v>36.517291634203794</v>
      </c>
      <c r="H123" s="41"/>
    </row>
    <row r="124" spans="1:8" ht="12.75">
      <c r="A124" s="10" t="s">
        <v>49</v>
      </c>
      <c r="B124" s="10" t="s">
        <v>17</v>
      </c>
      <c r="C124" s="10" t="str">
        <f t="shared" si="2"/>
        <v>1976 III</v>
      </c>
      <c r="D124" s="10">
        <v>40.385</v>
      </c>
      <c r="E124" s="10">
        <f t="shared" si="3"/>
        <v>37.016837917854424</v>
      </c>
      <c r="H124" s="41"/>
    </row>
    <row r="125" spans="1:8" ht="12.75">
      <c r="A125" s="10" t="s">
        <v>49</v>
      </c>
      <c r="B125" s="10" t="s">
        <v>18</v>
      </c>
      <c r="C125" s="10" t="str">
        <f t="shared" si="2"/>
        <v>1976 IV</v>
      </c>
      <c r="D125" s="10">
        <v>41.122</v>
      </c>
      <c r="E125" s="10">
        <f t="shared" si="3"/>
        <v>37.69237114913977</v>
      </c>
      <c r="H125" s="41"/>
    </row>
    <row r="126" spans="1:8" ht="12.75">
      <c r="A126" s="10" t="s">
        <v>50</v>
      </c>
      <c r="B126" s="10" t="s">
        <v>15</v>
      </c>
      <c r="C126" s="10" t="str">
        <f t="shared" si="2"/>
        <v>1977 I</v>
      </c>
      <c r="D126" s="10">
        <v>41.796</v>
      </c>
      <c r="E126" s="10">
        <f t="shared" si="3"/>
        <v>38.31015866323247</v>
      </c>
      <c r="H126" s="41"/>
    </row>
    <row r="127" spans="1:8" ht="12.75">
      <c r="A127" s="10" t="s">
        <v>50</v>
      </c>
      <c r="B127" s="10" t="s">
        <v>16</v>
      </c>
      <c r="C127" s="10" t="str">
        <f t="shared" si="2"/>
        <v>1977 II</v>
      </c>
      <c r="D127" s="10">
        <v>42.401</v>
      </c>
      <c r="E127" s="10">
        <f t="shared" si="3"/>
        <v>38.86470086801896</v>
      </c>
      <c r="H127" s="41"/>
    </row>
    <row r="128" spans="1:8" ht="12.75">
      <c r="A128" s="10" t="s">
        <v>50</v>
      </c>
      <c r="B128" s="10" t="s">
        <v>17</v>
      </c>
      <c r="C128" s="10" t="str">
        <f t="shared" si="2"/>
        <v>1977 III</v>
      </c>
      <c r="D128" s="10">
        <v>42.917</v>
      </c>
      <c r="E128" s="10">
        <f t="shared" si="3"/>
        <v>39.33766578978726</v>
      </c>
      <c r="H128" s="41"/>
    </row>
    <row r="129" spans="1:8" ht="12.75">
      <c r="A129" s="10" t="s">
        <v>50</v>
      </c>
      <c r="B129" s="10" t="s">
        <v>18</v>
      </c>
      <c r="C129" s="10" t="str">
        <f t="shared" si="2"/>
        <v>1977 IV</v>
      </c>
      <c r="D129" s="10">
        <v>43.852</v>
      </c>
      <c r="E129" s="10">
        <f t="shared" si="3"/>
        <v>40.1946855608209</v>
      </c>
      <c r="H129" s="41"/>
    </row>
    <row r="130" spans="1:8" ht="12.75">
      <c r="A130" s="10" t="s">
        <v>51</v>
      </c>
      <c r="B130" s="10" t="s">
        <v>15</v>
      </c>
      <c r="C130" s="10" t="str">
        <f t="shared" si="2"/>
        <v>1978 I</v>
      </c>
      <c r="D130" s="10">
        <v>44.505</v>
      </c>
      <c r="E130" s="10">
        <f t="shared" si="3"/>
        <v>40.79322450251606</v>
      </c>
      <c r="H130" s="41"/>
    </row>
    <row r="131" spans="1:8" ht="12.75">
      <c r="A131" s="10" t="s">
        <v>51</v>
      </c>
      <c r="B131" s="10" t="s">
        <v>16</v>
      </c>
      <c r="C131" s="10" t="str">
        <f t="shared" si="2"/>
        <v>1978 II</v>
      </c>
      <c r="D131" s="10">
        <v>45.321</v>
      </c>
      <c r="E131" s="10">
        <f t="shared" si="3"/>
        <v>41.54116902996361</v>
      </c>
      <c r="H131" s="41"/>
    </row>
    <row r="132" spans="1:8" ht="12.75">
      <c r="A132" s="10" t="s">
        <v>51</v>
      </c>
      <c r="B132" s="10" t="s">
        <v>17</v>
      </c>
      <c r="C132" s="10" t="str">
        <f t="shared" si="2"/>
        <v>1978 III</v>
      </c>
      <c r="D132" s="10">
        <v>46.072</v>
      </c>
      <c r="E132" s="10">
        <f t="shared" si="3"/>
        <v>42.22953464284732</v>
      </c>
      <c r="H132" s="41"/>
    </row>
    <row r="133" spans="1:8" ht="12.75">
      <c r="A133" s="10" t="s">
        <v>51</v>
      </c>
      <c r="B133" s="10" t="s">
        <v>18</v>
      </c>
      <c r="C133" s="10" t="str">
        <f t="shared" si="2"/>
        <v>1978 IV</v>
      </c>
      <c r="D133" s="10">
        <v>47.047</v>
      </c>
      <c r="E133" s="10">
        <f t="shared" si="3"/>
        <v>43.123218361304865</v>
      </c>
      <c r="H133" s="41"/>
    </row>
    <row r="134" spans="1:8" ht="12.75">
      <c r="A134" s="10" t="s">
        <v>52</v>
      </c>
      <c r="B134" s="10" t="s">
        <v>15</v>
      </c>
      <c r="C134" s="10" t="str">
        <f aca="true" t="shared" si="4" ref="C134:C197">VALUE(LEFT(RIGHT(A134,7),4))&amp;" "&amp;B134</f>
        <v>1979 I</v>
      </c>
      <c r="D134" s="10">
        <v>47.876</v>
      </c>
      <c r="E134" s="10">
        <f t="shared" si="3"/>
        <v>43.88307867166518</v>
      </c>
      <c r="H134" s="41"/>
    </row>
    <row r="135" spans="1:8" ht="12.75">
      <c r="A135" s="10" t="s">
        <v>52</v>
      </c>
      <c r="B135" s="10" t="s">
        <v>16</v>
      </c>
      <c r="C135" s="10" t="str">
        <f t="shared" si="4"/>
        <v>1979 II</v>
      </c>
      <c r="D135" s="10">
        <v>49.058</v>
      </c>
      <c r="E135" s="10">
        <f aca="true" t="shared" si="5" ref="E135:E198">(D135/$E$4)*100</f>
        <v>44.96649831804141</v>
      </c>
      <c r="H135" s="41"/>
    </row>
    <row r="136" spans="1:8" ht="12.75">
      <c r="A136" s="10" t="s">
        <v>52</v>
      </c>
      <c r="B136" s="10" t="s">
        <v>17</v>
      </c>
      <c r="C136" s="10" t="str">
        <f t="shared" si="4"/>
        <v>1979 III</v>
      </c>
      <c r="D136" s="10">
        <v>50.115</v>
      </c>
      <c r="E136" s="10">
        <f t="shared" si="5"/>
        <v>45.93534312871795</v>
      </c>
      <c r="H136" s="41"/>
    </row>
    <row r="137" spans="1:8" ht="12.75">
      <c r="A137" s="10" t="s">
        <v>52</v>
      </c>
      <c r="B137" s="10" t="s">
        <v>18</v>
      </c>
      <c r="C137" s="10" t="str">
        <f t="shared" si="4"/>
        <v>1979 IV</v>
      </c>
      <c r="D137" s="10">
        <v>51.117</v>
      </c>
      <c r="E137" s="10">
        <f t="shared" si="5"/>
        <v>46.85377501168663</v>
      </c>
      <c r="H137" s="41"/>
    </row>
    <row r="138" spans="1:8" ht="12.75">
      <c r="A138" s="10" t="s">
        <v>53</v>
      </c>
      <c r="B138" s="10" t="s">
        <v>15</v>
      </c>
      <c r="C138" s="10" t="str">
        <f t="shared" si="4"/>
        <v>1980 I</v>
      </c>
      <c r="D138" s="10">
        <v>52.195</v>
      </c>
      <c r="E138" s="10">
        <f t="shared" si="5"/>
        <v>47.84186839476072</v>
      </c>
      <c r="H138" s="41"/>
    </row>
    <row r="139" spans="1:8" ht="12.75">
      <c r="A139" s="10" t="s">
        <v>53</v>
      </c>
      <c r="B139" s="10" t="s">
        <v>16</v>
      </c>
      <c r="C139" s="10" t="str">
        <f t="shared" si="4"/>
        <v>1980 II</v>
      </c>
      <c r="D139" s="10">
        <v>53.349</v>
      </c>
      <c r="E139" s="10">
        <f t="shared" si="5"/>
        <v>48.899623277940215</v>
      </c>
      <c r="H139" s="41"/>
    </row>
    <row r="140" spans="1:8" ht="12.75">
      <c r="A140" s="10" t="s">
        <v>53</v>
      </c>
      <c r="B140" s="10" t="s">
        <v>17</v>
      </c>
      <c r="C140" s="10" t="str">
        <f t="shared" si="4"/>
        <v>1980 III</v>
      </c>
      <c r="D140" s="10">
        <v>54.56</v>
      </c>
      <c r="E140" s="10">
        <f t="shared" si="5"/>
        <v>50.00962428619877</v>
      </c>
      <c r="H140" s="41"/>
    </row>
    <row r="141" spans="1:8" ht="12.75">
      <c r="A141" s="10" t="s">
        <v>53</v>
      </c>
      <c r="B141" s="10" t="s">
        <v>18</v>
      </c>
      <c r="C141" s="10" t="str">
        <f t="shared" si="4"/>
        <v>1980 IV</v>
      </c>
      <c r="D141" s="10">
        <v>56.071</v>
      </c>
      <c r="E141" s="10">
        <f t="shared" si="5"/>
        <v>51.394604900136564</v>
      </c>
      <c r="H141" s="41"/>
    </row>
    <row r="142" spans="1:8" ht="12.75">
      <c r="A142" s="10" t="s">
        <v>54</v>
      </c>
      <c r="B142" s="10" t="s">
        <v>15</v>
      </c>
      <c r="C142" s="10" t="str">
        <f t="shared" si="4"/>
        <v>1981 I</v>
      </c>
      <c r="D142" s="10">
        <v>57.517</v>
      </c>
      <c r="E142" s="10">
        <f t="shared" si="5"/>
        <v>52.72000659951054</v>
      </c>
      <c r="H142" s="41"/>
    </row>
    <row r="143" spans="1:8" ht="12.75">
      <c r="A143" s="10" t="s">
        <v>54</v>
      </c>
      <c r="B143" s="10" t="s">
        <v>16</v>
      </c>
      <c r="C143" s="10" t="str">
        <f t="shared" si="4"/>
        <v>1981 II</v>
      </c>
      <c r="D143" s="10">
        <v>58.598</v>
      </c>
      <c r="E143" s="10">
        <f t="shared" si="5"/>
        <v>53.71084977864141</v>
      </c>
      <c r="H143" s="41"/>
    </row>
    <row r="144" spans="1:8" ht="12.75">
      <c r="A144" s="10" t="s">
        <v>54</v>
      </c>
      <c r="B144" s="10" t="s">
        <v>17</v>
      </c>
      <c r="C144" s="10" t="str">
        <f t="shared" si="4"/>
        <v>1981 III</v>
      </c>
      <c r="D144" s="10">
        <v>59.641</v>
      </c>
      <c r="E144" s="10">
        <f t="shared" si="5"/>
        <v>54.66686220771959</v>
      </c>
      <c r="H144" s="41"/>
    </row>
    <row r="145" spans="1:8" ht="12.75">
      <c r="A145" s="10" t="s">
        <v>54</v>
      </c>
      <c r="B145" s="10" t="s">
        <v>18</v>
      </c>
      <c r="C145" s="10" t="str">
        <f t="shared" si="4"/>
        <v>1981 IV</v>
      </c>
      <c r="D145" s="10">
        <v>60.729</v>
      </c>
      <c r="E145" s="10">
        <f t="shared" si="5"/>
        <v>55.66412157764965</v>
      </c>
      <c r="H145" s="41"/>
    </row>
    <row r="146" spans="1:8" ht="12.75">
      <c r="A146" s="10" t="s">
        <v>55</v>
      </c>
      <c r="B146" s="10" t="s">
        <v>15</v>
      </c>
      <c r="C146" s="10" t="str">
        <f t="shared" si="4"/>
        <v>1982 I</v>
      </c>
      <c r="D146" s="10">
        <v>61.555</v>
      </c>
      <c r="E146" s="10">
        <f t="shared" si="5"/>
        <v>56.42123209195318</v>
      </c>
      <c r="H146" s="41"/>
    </row>
    <row r="147" spans="1:8" ht="12.75">
      <c r="A147" s="10" t="s">
        <v>55</v>
      </c>
      <c r="B147" s="10" t="s">
        <v>16</v>
      </c>
      <c r="C147" s="10" t="str">
        <f t="shared" si="4"/>
        <v>1982 II</v>
      </c>
      <c r="D147" s="10">
        <v>62.302</v>
      </c>
      <c r="E147" s="10">
        <f t="shared" si="5"/>
        <v>57.105931310094505</v>
      </c>
      <c r="H147" s="41"/>
    </row>
    <row r="148" spans="1:8" ht="12.75">
      <c r="A148" s="10" t="s">
        <v>55</v>
      </c>
      <c r="B148" s="10" t="s">
        <v>17</v>
      </c>
      <c r="C148" s="10" t="str">
        <f t="shared" si="4"/>
        <v>1982 III</v>
      </c>
      <c r="D148" s="10">
        <v>63.182</v>
      </c>
      <c r="E148" s="10">
        <f t="shared" si="5"/>
        <v>57.91253815342029</v>
      </c>
      <c r="H148" s="41"/>
    </row>
    <row r="149" spans="1:8" ht="12.75">
      <c r="A149" s="10" t="s">
        <v>55</v>
      </c>
      <c r="B149" s="10" t="s">
        <v>18</v>
      </c>
      <c r="C149" s="10" t="str">
        <f t="shared" si="4"/>
        <v>1982 IV</v>
      </c>
      <c r="D149" s="10">
        <v>63.863</v>
      </c>
      <c r="E149" s="10">
        <f t="shared" si="5"/>
        <v>58.53674185831217</v>
      </c>
      <c r="H149" s="41"/>
    </row>
    <row r="150" spans="1:8" ht="12.75">
      <c r="A150" s="10" t="s">
        <v>56</v>
      </c>
      <c r="B150" s="10" t="s">
        <v>15</v>
      </c>
      <c r="C150" s="10" t="str">
        <f t="shared" si="4"/>
        <v>1983 I</v>
      </c>
      <c r="D150" s="10">
        <v>64.388</v>
      </c>
      <c r="E150" s="10">
        <f t="shared" si="5"/>
        <v>59.01795616825086</v>
      </c>
      <c r="H150" s="41"/>
    </row>
    <row r="151" spans="1:8" ht="12.75">
      <c r="A151" s="10" t="s">
        <v>56</v>
      </c>
      <c r="B151" s="10" t="s">
        <v>16</v>
      </c>
      <c r="C151" s="10" t="str">
        <f t="shared" si="4"/>
        <v>1983 II</v>
      </c>
      <c r="D151" s="10">
        <v>64.853</v>
      </c>
      <c r="E151" s="10">
        <f t="shared" si="5"/>
        <v>59.44417455705368</v>
      </c>
      <c r="H151" s="41"/>
    </row>
    <row r="152" spans="1:8" ht="12.75">
      <c r="A152" s="10" t="s">
        <v>56</v>
      </c>
      <c r="B152" s="10" t="s">
        <v>17</v>
      </c>
      <c r="C152" s="10" t="str">
        <f t="shared" si="4"/>
        <v>1983 III</v>
      </c>
      <c r="D152" s="10">
        <v>65.517</v>
      </c>
      <c r="E152" s="10">
        <f t="shared" si="5"/>
        <v>60.05279608429041</v>
      </c>
      <c r="H152" s="41"/>
    </row>
    <row r="153" spans="1:8" ht="12.75">
      <c r="A153" s="10" t="s">
        <v>56</v>
      </c>
      <c r="B153" s="10" t="s">
        <v>18</v>
      </c>
      <c r="C153" s="10" t="str">
        <f t="shared" si="4"/>
        <v>1983 IV</v>
      </c>
      <c r="D153" s="10">
        <v>66.012</v>
      </c>
      <c r="E153" s="10">
        <f t="shared" si="5"/>
        <v>60.506512433661165</v>
      </c>
      <c r="H153" s="41"/>
    </row>
    <row r="154" spans="1:8" ht="12.75">
      <c r="A154" s="10" t="s">
        <v>57</v>
      </c>
      <c r="B154" s="10" t="s">
        <v>15</v>
      </c>
      <c r="C154" s="10" t="str">
        <f t="shared" si="4"/>
        <v>1984 I</v>
      </c>
      <c r="D154" s="10">
        <v>66.837</v>
      </c>
      <c r="E154" s="10">
        <f t="shared" si="5"/>
        <v>61.26270634927909</v>
      </c>
      <c r="H154" s="41"/>
    </row>
    <row r="155" spans="1:8" ht="12.75">
      <c r="A155" s="10" t="s">
        <v>57</v>
      </c>
      <c r="B155" s="10" t="s">
        <v>16</v>
      </c>
      <c r="C155" s="10" t="str">
        <f t="shared" si="4"/>
        <v>1984 II</v>
      </c>
      <c r="D155" s="10">
        <v>67.414</v>
      </c>
      <c r="E155" s="10">
        <f t="shared" si="5"/>
        <v>61.79158379086884</v>
      </c>
      <c r="H155" s="41"/>
    </row>
    <row r="156" spans="1:8" ht="12.75">
      <c r="A156" s="10" t="s">
        <v>57</v>
      </c>
      <c r="B156" s="10" t="s">
        <v>17</v>
      </c>
      <c r="C156" s="10" t="str">
        <f t="shared" si="4"/>
        <v>1984 III</v>
      </c>
      <c r="D156" s="10">
        <v>67.953</v>
      </c>
      <c r="E156" s="10">
        <f t="shared" si="5"/>
        <v>62.285630482405885</v>
      </c>
      <c r="H156" s="41"/>
    </row>
    <row r="157" spans="1:8" ht="12.75">
      <c r="A157" s="10" t="s">
        <v>57</v>
      </c>
      <c r="B157" s="10" t="s">
        <v>18</v>
      </c>
      <c r="C157" s="10" t="str">
        <f t="shared" si="4"/>
        <v>1984 IV</v>
      </c>
      <c r="D157" s="10">
        <v>68.385</v>
      </c>
      <c r="E157" s="10">
        <f t="shared" si="5"/>
        <v>62.681601114584005</v>
      </c>
      <c r="H157" s="41"/>
    </row>
    <row r="158" spans="1:8" ht="12.75">
      <c r="A158" s="10" t="s">
        <v>58</v>
      </c>
      <c r="B158" s="10" t="s">
        <v>15</v>
      </c>
      <c r="C158" s="10" t="str">
        <f t="shared" si="4"/>
        <v>1985 I</v>
      </c>
      <c r="D158" s="10">
        <v>69.155</v>
      </c>
      <c r="E158" s="10">
        <f t="shared" si="5"/>
        <v>63.38738210249406</v>
      </c>
      <c r="H158" s="41"/>
    </row>
    <row r="159" spans="1:8" ht="12.75">
      <c r="A159" s="10" t="s">
        <v>58</v>
      </c>
      <c r="B159" s="10" t="s">
        <v>16</v>
      </c>
      <c r="C159" s="10" t="str">
        <f t="shared" si="4"/>
        <v>1985 II</v>
      </c>
      <c r="D159" s="10">
        <v>69.55</v>
      </c>
      <c r="E159" s="10">
        <f t="shared" si="5"/>
        <v>63.749438583305064</v>
      </c>
      <c r="H159" s="41"/>
    </row>
    <row r="160" spans="1:8" ht="12.75">
      <c r="A160" s="10" t="s">
        <v>58</v>
      </c>
      <c r="B160" s="10" t="s">
        <v>17</v>
      </c>
      <c r="C160" s="10" t="str">
        <f t="shared" si="4"/>
        <v>1985 III</v>
      </c>
      <c r="D160" s="10">
        <v>69.838</v>
      </c>
      <c r="E160" s="10">
        <f t="shared" si="5"/>
        <v>64.01341900475714</v>
      </c>
      <c r="H160" s="41"/>
    </row>
    <row r="161" spans="1:8" ht="12.75">
      <c r="A161" s="10" t="s">
        <v>58</v>
      </c>
      <c r="B161" s="10" t="s">
        <v>18</v>
      </c>
      <c r="C161" s="10" t="str">
        <f t="shared" si="4"/>
        <v>1985 IV</v>
      </c>
      <c r="D161" s="10">
        <v>70.289</v>
      </c>
      <c r="E161" s="10">
        <f t="shared" si="5"/>
        <v>64.4268050119616</v>
      </c>
      <c r="H161" s="41"/>
    </row>
    <row r="162" spans="1:8" ht="12.75">
      <c r="A162" s="10" t="s">
        <v>59</v>
      </c>
      <c r="B162" s="10" t="s">
        <v>15</v>
      </c>
      <c r="C162" s="10" t="str">
        <f t="shared" si="4"/>
        <v>1986 I</v>
      </c>
      <c r="D162" s="10">
        <v>70.652</v>
      </c>
      <c r="E162" s="10">
        <f t="shared" si="5"/>
        <v>64.7595303348335</v>
      </c>
      <c r="H162" s="41"/>
    </row>
    <row r="163" spans="1:8" ht="12.75">
      <c r="A163" s="10" t="s">
        <v>59</v>
      </c>
      <c r="B163" s="10" t="s">
        <v>16</v>
      </c>
      <c r="C163" s="10" t="str">
        <f t="shared" si="4"/>
        <v>1986 II</v>
      </c>
      <c r="D163" s="10">
        <v>71.015</v>
      </c>
      <c r="E163" s="10">
        <f t="shared" si="5"/>
        <v>65.0922556577054</v>
      </c>
      <c r="H163" s="41"/>
    </row>
    <row r="164" spans="1:8" ht="12.75">
      <c r="A164" s="10" t="s">
        <v>59</v>
      </c>
      <c r="B164" s="10" t="s">
        <v>17</v>
      </c>
      <c r="C164" s="10" t="str">
        <f t="shared" si="4"/>
        <v>1986 III</v>
      </c>
      <c r="D164" s="10">
        <v>71.426</v>
      </c>
      <c r="E164" s="10">
        <f t="shared" si="5"/>
        <v>65.46897771748596</v>
      </c>
      <c r="H164" s="41"/>
    </row>
    <row r="165" spans="1:8" ht="12.75">
      <c r="A165" s="10" t="s">
        <v>59</v>
      </c>
      <c r="B165" s="10" t="s">
        <v>18</v>
      </c>
      <c r="C165" s="10" t="str">
        <f t="shared" si="4"/>
        <v>1986 IV</v>
      </c>
      <c r="D165" s="10">
        <v>71.893</v>
      </c>
      <c r="E165" s="10">
        <f t="shared" si="5"/>
        <v>65.89702930365998</v>
      </c>
      <c r="H165" s="41"/>
    </row>
    <row r="166" spans="1:8" ht="12.75">
      <c r="A166" s="10" t="s">
        <v>60</v>
      </c>
      <c r="B166" s="10" t="s">
        <v>15</v>
      </c>
      <c r="C166" s="10" t="str">
        <f t="shared" si="4"/>
        <v>1987 I</v>
      </c>
      <c r="D166" s="10">
        <v>72.487</v>
      </c>
      <c r="E166" s="10">
        <f t="shared" si="5"/>
        <v>66.44148892290488</v>
      </c>
      <c r="H166" s="41"/>
    </row>
    <row r="167" spans="1:8" ht="12.75">
      <c r="A167" s="10" t="s">
        <v>60</v>
      </c>
      <c r="B167" s="10" t="s">
        <v>16</v>
      </c>
      <c r="C167" s="10" t="str">
        <f t="shared" si="4"/>
        <v>1987 II</v>
      </c>
      <c r="D167" s="10">
        <v>72.882</v>
      </c>
      <c r="E167" s="10">
        <f t="shared" si="5"/>
        <v>66.80354540371589</v>
      </c>
      <c r="H167" s="41"/>
    </row>
    <row r="168" spans="1:8" ht="12.75">
      <c r="A168" s="10" t="s">
        <v>60</v>
      </c>
      <c r="B168" s="10" t="s">
        <v>17</v>
      </c>
      <c r="C168" s="10" t="str">
        <f t="shared" si="4"/>
        <v>1987 III</v>
      </c>
      <c r="D168" s="10">
        <v>73.425</v>
      </c>
      <c r="E168" s="10">
        <f t="shared" si="5"/>
        <v>67.30125848999532</v>
      </c>
      <c r="H168" s="41"/>
    </row>
    <row r="169" spans="1:8" ht="12.75">
      <c r="A169" s="10" t="s">
        <v>60</v>
      </c>
      <c r="B169" s="10" t="s">
        <v>18</v>
      </c>
      <c r="C169" s="10" t="str">
        <f t="shared" si="4"/>
        <v>1987 IV</v>
      </c>
      <c r="D169" s="10">
        <v>73.958</v>
      </c>
      <c r="E169" s="10">
        <f t="shared" si="5"/>
        <v>67.78980558941879</v>
      </c>
      <c r="H169" s="41"/>
    </row>
    <row r="170" spans="1:8" ht="12.75">
      <c r="A170" s="10" t="s">
        <v>61</v>
      </c>
      <c r="B170" s="10" t="s">
        <v>15</v>
      </c>
      <c r="C170" s="10" t="str">
        <f t="shared" si="4"/>
        <v>1988 I</v>
      </c>
      <c r="D170" s="10">
        <v>74.587</v>
      </c>
      <c r="E170" s="10">
        <f t="shared" si="5"/>
        <v>68.36634616265961</v>
      </c>
      <c r="H170" s="41"/>
    </row>
    <row r="171" spans="1:8" ht="12.75">
      <c r="A171" s="10" t="s">
        <v>61</v>
      </c>
      <c r="B171" s="10" t="s">
        <v>16</v>
      </c>
      <c r="C171" s="10" t="str">
        <f t="shared" si="4"/>
        <v>1988 II</v>
      </c>
      <c r="D171" s="10">
        <v>75.3</v>
      </c>
      <c r="E171" s="10">
        <f t="shared" si="5"/>
        <v>69.0198810254906</v>
      </c>
      <c r="H171" s="41"/>
    </row>
    <row r="172" spans="1:8" ht="12.75">
      <c r="A172" s="10" t="s">
        <v>61</v>
      </c>
      <c r="B172" s="10" t="s">
        <v>17</v>
      </c>
      <c r="C172" s="10" t="str">
        <f t="shared" si="4"/>
        <v>1988 III</v>
      </c>
      <c r="D172" s="10">
        <v>76.141</v>
      </c>
      <c r="E172" s="10">
        <f t="shared" si="5"/>
        <v>69.7907405200781</v>
      </c>
      <c r="H172" s="41"/>
    </row>
    <row r="173" spans="1:8" ht="12.75">
      <c r="A173" s="10" t="s">
        <v>61</v>
      </c>
      <c r="B173" s="10" t="s">
        <v>18</v>
      </c>
      <c r="C173" s="10" t="str">
        <f t="shared" si="4"/>
        <v>1988 IV</v>
      </c>
      <c r="D173" s="10">
        <v>76.712</v>
      </c>
      <c r="E173" s="10">
        <f t="shared" si="5"/>
        <v>70.31411836955425</v>
      </c>
      <c r="H173" s="41"/>
    </row>
    <row r="174" spans="1:8" ht="12.75">
      <c r="A174" s="10" t="s">
        <v>62</v>
      </c>
      <c r="B174" s="10" t="s">
        <v>15</v>
      </c>
      <c r="C174" s="10" t="str">
        <f t="shared" si="4"/>
        <v>1989 I</v>
      </c>
      <c r="D174" s="10">
        <v>77.58</v>
      </c>
      <c r="E174" s="10">
        <f t="shared" si="5"/>
        <v>71.10972602865287</v>
      </c>
      <c r="H174" s="41"/>
    </row>
    <row r="175" spans="1:8" ht="12.75">
      <c r="A175" s="10" t="s">
        <v>62</v>
      </c>
      <c r="B175" s="10" t="s">
        <v>16</v>
      </c>
      <c r="C175" s="10" t="str">
        <f t="shared" si="4"/>
        <v>1989 II</v>
      </c>
      <c r="D175" s="10">
        <v>78.324</v>
      </c>
      <c r="E175" s="10">
        <f t="shared" si="5"/>
        <v>71.7916754507374</v>
      </c>
      <c r="H175" s="41"/>
    </row>
    <row r="176" spans="1:8" ht="12.75">
      <c r="A176" s="10" t="s">
        <v>62</v>
      </c>
      <c r="B176" s="10" t="s">
        <v>17</v>
      </c>
      <c r="C176" s="10" t="str">
        <f t="shared" si="4"/>
        <v>1989 III</v>
      </c>
      <c r="D176" s="10">
        <v>78.879</v>
      </c>
      <c r="E176" s="10">
        <f t="shared" si="5"/>
        <v>72.30038772124401</v>
      </c>
      <c r="H176" s="41"/>
    </row>
    <row r="177" spans="1:8" ht="12.75">
      <c r="A177" s="10" t="s">
        <v>62</v>
      </c>
      <c r="B177" s="10" t="s">
        <v>18</v>
      </c>
      <c r="C177" s="10" t="str">
        <f t="shared" si="4"/>
        <v>1989 IV</v>
      </c>
      <c r="D177" s="10">
        <v>79.425</v>
      </c>
      <c r="E177" s="10">
        <f t="shared" si="5"/>
        <v>72.80085060358023</v>
      </c>
      <c r="H177" s="41"/>
    </row>
    <row r="178" spans="1:8" ht="12.75">
      <c r="A178" s="10" t="s">
        <v>63</v>
      </c>
      <c r="B178" s="10" t="s">
        <v>15</v>
      </c>
      <c r="C178" s="10" t="str">
        <f t="shared" si="4"/>
        <v>1990 I</v>
      </c>
      <c r="D178" s="10">
        <v>80.375</v>
      </c>
      <c r="E178" s="10">
        <f t="shared" si="5"/>
        <v>73.67161935489784</v>
      </c>
      <c r="H178" s="41"/>
    </row>
    <row r="179" spans="1:8" ht="12.75">
      <c r="A179" s="10" t="s">
        <v>63</v>
      </c>
      <c r="B179" s="10" t="s">
        <v>16</v>
      </c>
      <c r="C179" s="10" t="str">
        <f t="shared" si="4"/>
        <v>1990 II</v>
      </c>
      <c r="D179" s="10">
        <v>81.311</v>
      </c>
      <c r="E179" s="10">
        <f t="shared" si="5"/>
        <v>74.5295557246171</v>
      </c>
      <c r="H179" s="41"/>
    </row>
    <row r="180" spans="1:8" ht="12.75">
      <c r="A180" s="10" t="s">
        <v>63</v>
      </c>
      <c r="B180" s="10" t="s">
        <v>17</v>
      </c>
      <c r="C180" s="10" t="str">
        <f t="shared" si="4"/>
        <v>1990 III</v>
      </c>
      <c r="D180" s="10">
        <v>82.031</v>
      </c>
      <c r="E180" s="10">
        <f t="shared" si="5"/>
        <v>75.18950677824728</v>
      </c>
      <c r="H180" s="41"/>
    </row>
    <row r="181" spans="1:8" ht="12.75">
      <c r="A181" s="10" t="s">
        <v>63</v>
      </c>
      <c r="B181" s="10" t="s">
        <v>18</v>
      </c>
      <c r="C181" s="10" t="str">
        <f t="shared" si="4"/>
        <v>1990 IV</v>
      </c>
      <c r="D181" s="10">
        <v>82.646</v>
      </c>
      <c r="E181" s="10">
        <f t="shared" si="5"/>
        <v>75.75321496988973</v>
      </c>
      <c r="H181" s="41"/>
    </row>
    <row r="182" spans="1:8" ht="12.75">
      <c r="A182" s="10" t="s">
        <v>64</v>
      </c>
      <c r="B182" s="10" t="s">
        <v>15</v>
      </c>
      <c r="C182" s="10" t="str">
        <f t="shared" si="4"/>
        <v>1991 I</v>
      </c>
      <c r="D182" s="10">
        <v>83.626</v>
      </c>
      <c r="E182" s="10">
        <f t="shared" si="5"/>
        <v>76.65148168177527</v>
      </c>
      <c r="H182" s="41"/>
    </row>
    <row r="183" spans="1:8" ht="12.75">
      <c r="A183" s="10" t="s">
        <v>64</v>
      </c>
      <c r="B183" s="10" t="s">
        <v>16</v>
      </c>
      <c r="C183" s="10" t="str">
        <f t="shared" si="4"/>
        <v>1991 II</v>
      </c>
      <c r="D183" s="10">
        <v>84.165</v>
      </c>
      <c r="E183" s="10">
        <f t="shared" si="5"/>
        <v>77.14552837331232</v>
      </c>
      <c r="H183" s="41"/>
    </row>
    <row r="184" spans="1:8" ht="12.75">
      <c r="A184" s="10" t="s">
        <v>64</v>
      </c>
      <c r="B184" s="10" t="s">
        <v>17</v>
      </c>
      <c r="C184" s="10" t="str">
        <f t="shared" si="4"/>
        <v>1991 III</v>
      </c>
      <c r="D184" s="10">
        <v>84.762</v>
      </c>
      <c r="E184" s="10">
        <f t="shared" si="5"/>
        <v>77.69273778861401</v>
      </c>
      <c r="H184" s="41"/>
    </row>
    <row r="185" spans="1:8" ht="12.75">
      <c r="A185" s="10" t="s">
        <v>64</v>
      </c>
      <c r="B185" s="10" t="s">
        <v>18</v>
      </c>
      <c r="C185" s="10" t="str">
        <f t="shared" si="4"/>
        <v>1991 IV</v>
      </c>
      <c r="D185" s="10">
        <v>85.206</v>
      </c>
      <c r="E185" s="10">
        <f t="shared" si="5"/>
        <v>78.09970760501929</v>
      </c>
      <c r="H185" s="41"/>
    </row>
    <row r="186" spans="1:8" ht="12.75">
      <c r="A186" s="10" t="s">
        <v>65</v>
      </c>
      <c r="B186" s="10" t="s">
        <v>15</v>
      </c>
      <c r="C186" s="10" t="str">
        <f t="shared" si="4"/>
        <v>1992 I</v>
      </c>
      <c r="D186" s="10">
        <v>85.721</v>
      </c>
      <c r="E186" s="10">
        <f t="shared" si="5"/>
        <v>78.57175592810201</v>
      </c>
      <c r="H186" s="41"/>
    </row>
    <row r="187" spans="1:8" ht="12.75">
      <c r="A187" s="10" t="s">
        <v>65</v>
      </c>
      <c r="B187" s="10" t="s">
        <v>16</v>
      </c>
      <c r="C187" s="10" t="str">
        <f t="shared" si="4"/>
        <v>1992 II</v>
      </c>
      <c r="D187" s="10">
        <v>86.19</v>
      </c>
      <c r="E187" s="10">
        <f t="shared" si="5"/>
        <v>79.00164071164721</v>
      </c>
      <c r="H187" s="41"/>
    </row>
    <row r="188" spans="1:8" ht="12.75">
      <c r="A188" s="10" t="s">
        <v>65</v>
      </c>
      <c r="B188" s="10" t="s">
        <v>17</v>
      </c>
      <c r="C188" s="10" t="str">
        <f t="shared" si="4"/>
        <v>1992 III</v>
      </c>
      <c r="D188" s="10">
        <v>86.58</v>
      </c>
      <c r="E188" s="10">
        <f t="shared" si="5"/>
        <v>79.35911419903023</v>
      </c>
      <c r="H188" s="41"/>
    </row>
    <row r="189" spans="1:8" ht="12.75">
      <c r="A189" s="10" t="s">
        <v>65</v>
      </c>
      <c r="B189" s="10" t="s">
        <v>18</v>
      </c>
      <c r="C189" s="10" t="str">
        <f t="shared" si="4"/>
        <v>1992 IV</v>
      </c>
      <c r="D189" s="10">
        <v>87.029</v>
      </c>
      <c r="E189" s="10">
        <f t="shared" si="5"/>
        <v>79.77066700886351</v>
      </c>
      <c r="H189" s="41"/>
    </row>
    <row r="190" spans="1:8" ht="12.75">
      <c r="A190" s="10" t="s">
        <v>66</v>
      </c>
      <c r="B190" s="10" t="s">
        <v>15</v>
      </c>
      <c r="C190" s="10" t="str">
        <f t="shared" si="4"/>
        <v>1993 I</v>
      </c>
      <c r="D190" s="10">
        <v>87.707</v>
      </c>
      <c r="E190" s="10">
        <f t="shared" si="5"/>
        <v>80.39212091769859</v>
      </c>
      <c r="H190" s="41"/>
    </row>
    <row r="191" spans="1:8" ht="12.75">
      <c r="A191" s="10" t="s">
        <v>66</v>
      </c>
      <c r="B191" s="10" t="s">
        <v>16</v>
      </c>
      <c r="C191" s="10" t="str">
        <f t="shared" si="4"/>
        <v>1993 II</v>
      </c>
      <c r="D191" s="10">
        <v>88.19</v>
      </c>
      <c r="E191" s="10">
        <f t="shared" si="5"/>
        <v>80.83483808284218</v>
      </c>
      <c r="H191" s="41"/>
    </row>
    <row r="192" spans="1:8" ht="12.75">
      <c r="A192" s="10" t="s">
        <v>66</v>
      </c>
      <c r="B192" s="10" t="s">
        <v>17</v>
      </c>
      <c r="C192" s="10" t="str">
        <f t="shared" si="4"/>
        <v>1993 III</v>
      </c>
      <c r="D192" s="10">
        <v>88.57</v>
      </c>
      <c r="E192" s="10">
        <f t="shared" si="5"/>
        <v>81.18314558336922</v>
      </c>
      <c r="H192" s="41"/>
    </row>
    <row r="193" spans="1:8" ht="12.75">
      <c r="A193" s="10" t="s">
        <v>66</v>
      </c>
      <c r="B193" s="10" t="s">
        <v>18</v>
      </c>
      <c r="C193" s="10" t="str">
        <f t="shared" si="4"/>
        <v>1993 IV</v>
      </c>
      <c r="D193" s="10">
        <v>89.038</v>
      </c>
      <c r="E193" s="10">
        <f t="shared" si="5"/>
        <v>81.61211376822885</v>
      </c>
      <c r="H193" s="41"/>
    </row>
    <row r="194" spans="1:8" ht="12.75">
      <c r="A194" s="10" t="s">
        <v>67</v>
      </c>
      <c r="B194" s="10" t="s">
        <v>15</v>
      </c>
      <c r="C194" s="10" t="str">
        <f t="shared" si="4"/>
        <v>1994 I</v>
      </c>
      <c r="D194" s="10">
        <v>89.578</v>
      </c>
      <c r="E194" s="10">
        <f t="shared" si="5"/>
        <v>82.1070770584515</v>
      </c>
      <c r="H194" s="41"/>
    </row>
    <row r="195" spans="1:8" ht="12.75">
      <c r="A195" s="10" t="s">
        <v>67</v>
      </c>
      <c r="B195" s="10" t="s">
        <v>16</v>
      </c>
      <c r="C195" s="10" t="str">
        <f t="shared" si="4"/>
        <v>1994 II</v>
      </c>
      <c r="D195" s="10">
        <v>89.954</v>
      </c>
      <c r="E195" s="10">
        <f t="shared" si="5"/>
        <v>82.45171816423614</v>
      </c>
      <c r="H195" s="41"/>
    </row>
    <row r="196" spans="1:8" ht="12.75">
      <c r="A196" s="10" t="s">
        <v>67</v>
      </c>
      <c r="B196" s="10" t="s">
        <v>17</v>
      </c>
      <c r="C196" s="10" t="str">
        <f t="shared" si="4"/>
        <v>1994 III</v>
      </c>
      <c r="D196" s="10">
        <v>90.53</v>
      </c>
      <c r="E196" s="10">
        <f t="shared" si="5"/>
        <v>82.9796790071403</v>
      </c>
      <c r="H196" s="41"/>
    </row>
    <row r="197" spans="1:8" ht="12.75">
      <c r="A197" s="10" t="s">
        <v>67</v>
      </c>
      <c r="B197" s="10" t="s">
        <v>18</v>
      </c>
      <c r="C197" s="10" t="str">
        <f t="shared" si="4"/>
        <v>1994 IV</v>
      </c>
      <c r="D197" s="10">
        <v>90.952</v>
      </c>
      <c r="E197" s="10">
        <f t="shared" si="5"/>
        <v>83.36648365246245</v>
      </c>
      <c r="H197" s="41"/>
    </row>
    <row r="198" spans="1:8" ht="12.75">
      <c r="A198" s="10" t="s">
        <v>68</v>
      </c>
      <c r="B198" s="10" t="s">
        <v>15</v>
      </c>
      <c r="C198" s="10" t="str">
        <f aca="true" t="shared" si="6" ref="C198:C237">VALUE(LEFT(RIGHT(A198,7),4))&amp;" "&amp;B198</f>
        <v>1995 I</v>
      </c>
      <c r="D198" s="10">
        <v>91.53</v>
      </c>
      <c r="E198" s="10">
        <f t="shared" si="5"/>
        <v>83.89627769273778</v>
      </c>
      <c r="H198" s="41"/>
    </row>
    <row r="199" spans="1:8" ht="12.75">
      <c r="A199" s="10" t="s">
        <v>68</v>
      </c>
      <c r="B199" s="10" t="s">
        <v>16</v>
      </c>
      <c r="C199" s="10" t="str">
        <f t="shared" si="6"/>
        <v>1995 II</v>
      </c>
      <c r="D199" s="10">
        <v>91.859</v>
      </c>
      <c r="E199" s="10">
        <f aca="true" t="shared" si="7" ref="E199:E247">(D199/$E$4)*100</f>
        <v>84.19783866029935</v>
      </c>
      <c r="H199" s="41"/>
    </row>
    <row r="200" spans="1:8" ht="12.75">
      <c r="A200" s="10" t="s">
        <v>68</v>
      </c>
      <c r="B200" s="10" t="s">
        <v>17</v>
      </c>
      <c r="C200" s="10" t="str">
        <f t="shared" si="6"/>
        <v>1995 III</v>
      </c>
      <c r="D200" s="10">
        <v>92.289</v>
      </c>
      <c r="E200" s="10">
        <f t="shared" si="7"/>
        <v>84.59197609510628</v>
      </c>
      <c r="H200" s="41"/>
    </row>
    <row r="201" spans="1:8" ht="12.75">
      <c r="A201" s="10" t="s">
        <v>68</v>
      </c>
      <c r="B201" s="10" t="s">
        <v>18</v>
      </c>
      <c r="C201" s="10" t="str">
        <f t="shared" si="6"/>
        <v>1995 IV</v>
      </c>
      <c r="D201" s="10">
        <v>92.733</v>
      </c>
      <c r="E201" s="10">
        <f t="shared" si="7"/>
        <v>84.99894591151156</v>
      </c>
      <c r="H201" s="41"/>
    </row>
    <row r="202" spans="1:8" ht="12.75">
      <c r="A202" s="10" t="s">
        <v>69</v>
      </c>
      <c r="B202" s="10" t="s">
        <v>15</v>
      </c>
      <c r="C202" s="10" t="str">
        <f t="shared" si="6"/>
        <v>1996 I</v>
      </c>
      <c r="D202" s="10">
        <v>93.328</v>
      </c>
      <c r="E202" s="10">
        <f t="shared" si="7"/>
        <v>85.54432212944207</v>
      </c>
      <c r="H202" s="41"/>
    </row>
    <row r="203" spans="1:8" ht="12.75">
      <c r="A203" s="10" t="s">
        <v>69</v>
      </c>
      <c r="B203" s="10" t="s">
        <v>16</v>
      </c>
      <c r="C203" s="10" t="str">
        <f t="shared" si="6"/>
        <v>1996 II</v>
      </c>
      <c r="D203" s="10">
        <v>93.659</v>
      </c>
      <c r="E203" s="10">
        <f t="shared" si="7"/>
        <v>85.84771629437483</v>
      </c>
      <c r="H203" s="41"/>
    </row>
    <row r="204" spans="1:8" ht="12.75">
      <c r="A204" s="10" t="s">
        <v>69</v>
      </c>
      <c r="B204" s="10" t="s">
        <v>17</v>
      </c>
      <c r="C204" s="10" t="str">
        <f t="shared" si="6"/>
        <v>1996 III</v>
      </c>
      <c r="D204" s="10">
        <v>93.951</v>
      </c>
      <c r="E204" s="10">
        <f t="shared" si="7"/>
        <v>86.11536311056929</v>
      </c>
      <c r="H204" s="41"/>
    </row>
    <row r="205" spans="1:8" ht="12.75">
      <c r="A205" s="10" t="s">
        <v>69</v>
      </c>
      <c r="B205" s="10" t="s">
        <v>18</v>
      </c>
      <c r="C205" s="10" t="str">
        <f t="shared" si="6"/>
        <v>1996 IV</v>
      </c>
      <c r="D205" s="10">
        <v>94.45</v>
      </c>
      <c r="E205" s="10">
        <f t="shared" si="7"/>
        <v>86.57274585468244</v>
      </c>
      <c r="H205" s="41"/>
    </row>
    <row r="206" spans="1:8" ht="12.75">
      <c r="A206" s="10" t="s">
        <v>70</v>
      </c>
      <c r="B206" s="10" t="s">
        <v>15</v>
      </c>
      <c r="C206" s="10" t="str">
        <f t="shared" si="6"/>
        <v>1997 I</v>
      </c>
      <c r="D206" s="10">
        <v>95.054</v>
      </c>
      <c r="E206" s="10">
        <f t="shared" si="7"/>
        <v>87.12637146078333</v>
      </c>
      <c r="H206" s="41"/>
    </row>
    <row r="207" spans="1:8" ht="12.75">
      <c r="A207" s="10" t="s">
        <v>70</v>
      </c>
      <c r="B207" s="10" t="s">
        <v>16</v>
      </c>
      <c r="C207" s="10" t="str">
        <f t="shared" si="6"/>
        <v>1997 II</v>
      </c>
      <c r="D207" s="10">
        <v>95.206</v>
      </c>
      <c r="E207" s="10">
        <f t="shared" si="7"/>
        <v>87.26569446099415</v>
      </c>
      <c r="H207" s="41"/>
    </row>
    <row r="208" spans="1:8" ht="12.75">
      <c r="A208" s="10" t="s">
        <v>70</v>
      </c>
      <c r="B208" s="10" t="s">
        <v>17</v>
      </c>
      <c r="C208" s="10" t="str">
        <f t="shared" si="6"/>
        <v>1997 III</v>
      </c>
      <c r="D208" s="10">
        <v>95.534</v>
      </c>
      <c r="E208" s="10">
        <f t="shared" si="7"/>
        <v>87.56633882987012</v>
      </c>
      <c r="H208" s="41"/>
    </row>
    <row r="209" spans="1:8" ht="12.75">
      <c r="A209" s="10" t="s">
        <v>70</v>
      </c>
      <c r="B209" s="10" t="s">
        <v>18</v>
      </c>
      <c r="C209" s="10" t="str">
        <f t="shared" si="6"/>
        <v>1997 IV</v>
      </c>
      <c r="D209" s="10">
        <v>95.846</v>
      </c>
      <c r="E209" s="10">
        <f t="shared" si="7"/>
        <v>87.85231761977653</v>
      </c>
      <c r="H209" s="41"/>
    </row>
    <row r="210" spans="1:8" ht="12.75">
      <c r="A210" s="10" t="s">
        <v>71</v>
      </c>
      <c r="B210" s="10" t="s">
        <v>15</v>
      </c>
      <c r="C210" s="10" t="str">
        <f t="shared" si="6"/>
        <v>1998 I</v>
      </c>
      <c r="D210" s="10">
        <v>96.089</v>
      </c>
      <c r="E210" s="10">
        <f t="shared" si="7"/>
        <v>88.07505110037673</v>
      </c>
      <c r="H210" s="41"/>
    </row>
    <row r="211" spans="1:8" ht="12.75">
      <c r="A211" s="10" t="s">
        <v>71</v>
      </c>
      <c r="B211" s="10" t="s">
        <v>16</v>
      </c>
      <c r="C211" s="10" t="str">
        <f t="shared" si="6"/>
        <v>1998 II</v>
      </c>
      <c r="D211" s="10">
        <v>96.249</v>
      </c>
      <c r="E211" s="10">
        <f t="shared" si="7"/>
        <v>88.22170689007231</v>
      </c>
      <c r="H211" s="41"/>
    </row>
    <row r="212" spans="1:8" ht="12.75">
      <c r="A212" s="10" t="s">
        <v>71</v>
      </c>
      <c r="B212" s="10" t="s">
        <v>17</v>
      </c>
      <c r="C212" s="10" t="str">
        <f t="shared" si="6"/>
        <v>1998 III</v>
      </c>
      <c r="D212" s="10">
        <v>96.6</v>
      </c>
      <c r="E212" s="10">
        <f t="shared" si="7"/>
        <v>88.54343302871703</v>
      </c>
      <c r="H212" s="41"/>
    </row>
    <row r="213" spans="1:8" ht="12.75">
      <c r="A213" s="10" t="s">
        <v>71</v>
      </c>
      <c r="B213" s="10" t="s">
        <v>18</v>
      </c>
      <c r="C213" s="10" t="str">
        <f t="shared" si="6"/>
        <v>1998 IV</v>
      </c>
      <c r="D213" s="10">
        <v>96.934</v>
      </c>
      <c r="E213" s="10">
        <f t="shared" si="7"/>
        <v>88.84957698970659</v>
      </c>
      <c r="H213" s="41"/>
    </row>
    <row r="214" spans="1:8" ht="12.75">
      <c r="A214" s="10" t="s">
        <v>72</v>
      </c>
      <c r="B214" s="10" t="s">
        <v>15</v>
      </c>
      <c r="C214" s="10" t="str">
        <f t="shared" si="6"/>
        <v>1999 I</v>
      </c>
      <c r="D214" s="10">
        <v>97.328</v>
      </c>
      <c r="E214" s="10">
        <f t="shared" si="7"/>
        <v>89.210716871832</v>
      </c>
      <c r="H214" s="41"/>
    </row>
    <row r="215" spans="1:8" ht="12.75">
      <c r="A215" s="10" t="s">
        <v>72</v>
      </c>
      <c r="B215" s="10" t="s">
        <v>16</v>
      </c>
      <c r="C215" s="10" t="str">
        <f t="shared" si="6"/>
        <v>1999 II</v>
      </c>
      <c r="D215" s="10">
        <v>97.674</v>
      </c>
      <c r="E215" s="10">
        <f t="shared" si="7"/>
        <v>89.52786001704874</v>
      </c>
      <c r="H215" s="41"/>
    </row>
    <row r="216" spans="1:8" ht="12.75">
      <c r="A216" s="10" t="s">
        <v>72</v>
      </c>
      <c r="B216" s="10" t="s">
        <v>17</v>
      </c>
      <c r="C216" s="10" t="str">
        <f t="shared" si="6"/>
        <v>1999 III</v>
      </c>
      <c r="D216" s="10">
        <v>98.013</v>
      </c>
      <c r="E216" s="10">
        <f t="shared" si="7"/>
        <v>89.83858697146628</v>
      </c>
      <c r="H216" s="41"/>
    </row>
    <row r="217" spans="1:8" ht="12.75">
      <c r="A217" s="10" t="s">
        <v>72</v>
      </c>
      <c r="B217" s="10" t="s">
        <v>18</v>
      </c>
      <c r="C217" s="10" t="str">
        <f t="shared" si="6"/>
        <v>1999 IV</v>
      </c>
      <c r="D217" s="10">
        <v>98.432</v>
      </c>
      <c r="E217" s="10">
        <f t="shared" si="7"/>
        <v>90.22264182073162</v>
      </c>
      <c r="H217" s="41"/>
    </row>
    <row r="218" spans="1:8" ht="12.75">
      <c r="A218" s="10" t="s">
        <v>73</v>
      </c>
      <c r="B218" s="10" t="s">
        <v>15</v>
      </c>
      <c r="C218" s="10" t="str">
        <f t="shared" si="6"/>
        <v>2000 I</v>
      </c>
      <c r="D218" s="10">
        <v>99.317</v>
      </c>
      <c r="E218" s="10">
        <f t="shared" si="7"/>
        <v>91.0338316574854</v>
      </c>
      <c r="H218" s="41"/>
    </row>
    <row r="219" spans="1:8" ht="12.75">
      <c r="A219" s="10" t="s">
        <v>73</v>
      </c>
      <c r="B219" s="10" t="s">
        <v>16</v>
      </c>
      <c r="C219" s="10" t="str">
        <f t="shared" si="6"/>
        <v>2000 II</v>
      </c>
      <c r="D219" s="10">
        <v>99.745</v>
      </c>
      <c r="E219" s="10">
        <f t="shared" si="7"/>
        <v>91.42613589492112</v>
      </c>
      <c r="H219" s="41"/>
    </row>
    <row r="220" spans="1:8" ht="12.75">
      <c r="A220" s="10" t="s">
        <v>73</v>
      </c>
      <c r="B220" s="10" t="s">
        <v>17</v>
      </c>
      <c r="C220" s="10" t="str">
        <f t="shared" si="6"/>
        <v>2000 III</v>
      </c>
      <c r="D220" s="10">
        <v>100.259</v>
      </c>
      <c r="E220" s="10">
        <f t="shared" si="7"/>
        <v>91.89726761931823</v>
      </c>
      <c r="H220" s="41"/>
    </row>
    <row r="221" spans="1:8" ht="12.75">
      <c r="A221" s="10" t="s">
        <v>73</v>
      </c>
      <c r="B221" s="10" t="s">
        <v>18</v>
      </c>
      <c r="C221" s="10" t="str">
        <f t="shared" si="6"/>
        <v>2000 IV</v>
      </c>
      <c r="D221" s="10">
        <v>100.666</v>
      </c>
      <c r="E221" s="10">
        <f t="shared" si="7"/>
        <v>92.27032328435641</v>
      </c>
      <c r="H221" s="41"/>
    </row>
    <row r="222" spans="1:8" ht="12.75">
      <c r="A222" s="10" t="s">
        <v>74</v>
      </c>
      <c r="B222" s="10" t="s">
        <v>15</v>
      </c>
      <c r="C222" s="10" t="str">
        <f t="shared" si="6"/>
        <v>2001 I</v>
      </c>
      <c r="D222" s="10">
        <v>101.478</v>
      </c>
      <c r="E222" s="10">
        <f t="shared" si="7"/>
        <v>93.01460141706156</v>
      </c>
      <c r="H222" s="41"/>
    </row>
    <row r="223" spans="1:8" ht="12.75">
      <c r="A223" s="10" t="s">
        <v>74</v>
      </c>
      <c r="B223" s="10" t="s">
        <v>16</v>
      </c>
      <c r="C223" s="10" t="str">
        <f t="shared" si="6"/>
        <v>2001 II</v>
      </c>
      <c r="D223" s="10">
        <v>102.252</v>
      </c>
      <c r="E223" s="10">
        <f t="shared" si="7"/>
        <v>93.72404879971401</v>
      </c>
      <c r="H223" s="41"/>
    </row>
    <row r="224" spans="1:8" ht="12.75">
      <c r="A224" s="10" t="s">
        <v>74</v>
      </c>
      <c r="B224" s="10" t="s">
        <v>17</v>
      </c>
      <c r="C224" s="10" t="str">
        <f t="shared" si="6"/>
        <v>2001 III</v>
      </c>
      <c r="D224" s="10">
        <v>102.675</v>
      </c>
      <c r="E224" s="10">
        <f t="shared" si="7"/>
        <v>94.11177004372175</v>
      </c>
      <c r="H224" s="41"/>
    </row>
    <row r="225" spans="1:8" ht="12.75">
      <c r="A225" s="10" t="s">
        <v>74</v>
      </c>
      <c r="B225" s="10" t="s">
        <v>18</v>
      </c>
      <c r="C225" s="10" t="str">
        <f t="shared" si="6"/>
        <v>2001 IV</v>
      </c>
      <c r="D225" s="10">
        <v>103.191</v>
      </c>
      <c r="E225" s="10">
        <f t="shared" si="7"/>
        <v>94.58473496549006</v>
      </c>
      <c r="H225" s="41"/>
    </row>
    <row r="226" spans="1:8" ht="12.75">
      <c r="A226" s="10" t="s">
        <v>75</v>
      </c>
      <c r="B226" s="10" t="s">
        <v>15</v>
      </c>
      <c r="C226" s="10" t="str">
        <f t="shared" si="6"/>
        <v>2002 I</v>
      </c>
      <c r="D226" s="10">
        <v>103.568</v>
      </c>
      <c r="E226" s="10">
        <f t="shared" si="7"/>
        <v>94.93029266996031</v>
      </c>
      <c r="H226" s="41"/>
    </row>
    <row r="227" spans="1:8" ht="12.75">
      <c r="A227" s="10" t="s">
        <v>75</v>
      </c>
      <c r="B227" s="10" t="s">
        <v>16</v>
      </c>
      <c r="C227" s="10" t="str">
        <f t="shared" si="6"/>
        <v>2002 II</v>
      </c>
      <c r="D227" s="10">
        <v>103.938</v>
      </c>
      <c r="E227" s="10">
        <f t="shared" si="7"/>
        <v>95.26943418363138</v>
      </c>
      <c r="H227" s="41"/>
    </row>
    <row r="228" spans="1:8" ht="12.75">
      <c r="A228" s="10" t="s">
        <v>75</v>
      </c>
      <c r="B228" s="10" t="s">
        <v>17</v>
      </c>
      <c r="C228" s="10" t="str">
        <f t="shared" si="6"/>
        <v>2002 III</v>
      </c>
      <c r="D228" s="10">
        <v>104.328</v>
      </c>
      <c r="E228" s="10">
        <f t="shared" si="7"/>
        <v>95.6269076710144</v>
      </c>
      <c r="H228" s="41"/>
    </row>
    <row r="229" spans="1:8" ht="12.75">
      <c r="A229" s="10" t="s">
        <v>75</v>
      </c>
      <c r="B229" s="10" t="s">
        <v>18</v>
      </c>
      <c r="C229" s="10" t="str">
        <f t="shared" si="6"/>
        <v>2002 IV</v>
      </c>
      <c r="D229" s="10">
        <v>104.907</v>
      </c>
      <c r="E229" s="10">
        <f t="shared" si="7"/>
        <v>96.15761830997533</v>
      </c>
      <c r="H229" s="41"/>
    </row>
    <row r="230" spans="1:8" ht="12.75">
      <c r="A230" s="10" t="s">
        <v>76</v>
      </c>
      <c r="B230" s="10" t="s">
        <v>15</v>
      </c>
      <c r="C230" s="10" t="str">
        <f t="shared" si="6"/>
        <v>2003 I</v>
      </c>
      <c r="D230" s="10">
        <v>105.724</v>
      </c>
      <c r="E230" s="10">
        <f t="shared" si="7"/>
        <v>96.90647943610848</v>
      </c>
      <c r="H230" s="41"/>
    </row>
    <row r="231" spans="1:8" ht="12.75">
      <c r="A231" s="10" t="s">
        <v>76</v>
      </c>
      <c r="B231" s="10" t="s">
        <v>16</v>
      </c>
      <c r="C231" s="10" t="str">
        <f t="shared" si="6"/>
        <v>2003 II</v>
      </c>
      <c r="D231" s="10">
        <v>106.062</v>
      </c>
      <c r="E231" s="10">
        <f t="shared" si="7"/>
        <v>97.21628979184044</v>
      </c>
      <c r="H231" s="41"/>
    </row>
    <row r="232" spans="1:8" ht="12.75">
      <c r="A232" s="10" t="s">
        <v>76</v>
      </c>
      <c r="B232" s="10" t="s">
        <v>17</v>
      </c>
      <c r="C232" s="10" t="str">
        <f t="shared" si="6"/>
        <v>2003 III</v>
      </c>
      <c r="D232" s="10">
        <v>106.611</v>
      </c>
      <c r="E232" s="10">
        <f t="shared" si="7"/>
        <v>97.71950247023345</v>
      </c>
      <c r="H232" s="41"/>
    </row>
    <row r="233" spans="1:8" ht="12.75">
      <c r="A233" s="10" t="s">
        <v>76</v>
      </c>
      <c r="B233" s="10" t="s">
        <v>18</v>
      </c>
      <c r="C233" s="10" t="str">
        <f t="shared" si="6"/>
        <v>2003 IV</v>
      </c>
      <c r="D233" s="10">
        <v>107.19</v>
      </c>
      <c r="E233" s="10">
        <f t="shared" si="7"/>
        <v>98.25021310919439</v>
      </c>
      <c r="H233" s="41"/>
    </row>
    <row r="234" spans="1:8" ht="12.75">
      <c r="A234" s="10" t="s">
        <v>77</v>
      </c>
      <c r="B234" s="10" t="s">
        <v>15</v>
      </c>
      <c r="C234" s="10" t="str">
        <f t="shared" si="6"/>
        <v>2004 I</v>
      </c>
      <c r="D234" s="10">
        <v>108.183</v>
      </c>
      <c r="E234" s="10">
        <f t="shared" si="7"/>
        <v>99.1603956039927</v>
      </c>
      <c r="H234" s="41"/>
    </row>
    <row r="235" spans="1:8" ht="12.75">
      <c r="A235" s="10" t="s">
        <v>77</v>
      </c>
      <c r="B235" s="10" t="s">
        <v>16</v>
      </c>
      <c r="C235" s="10" t="str">
        <f t="shared" si="6"/>
        <v>2004 II</v>
      </c>
      <c r="D235" s="10">
        <v>109.162</v>
      </c>
      <c r="E235" s="10">
        <f t="shared" si="7"/>
        <v>100.05774571719263</v>
      </c>
      <c r="H235" s="41"/>
    </row>
    <row r="236" spans="1:8" ht="12.75">
      <c r="A236" s="10" t="s">
        <v>77</v>
      </c>
      <c r="B236" s="10" t="s">
        <v>17</v>
      </c>
      <c r="C236" s="10" t="str">
        <f t="shared" si="6"/>
        <v>2004 III</v>
      </c>
      <c r="D236" s="10">
        <v>109.728</v>
      </c>
      <c r="E236" s="10">
        <f t="shared" si="7"/>
        <v>100.57654057324082</v>
      </c>
      <c r="H236" s="41"/>
    </row>
    <row r="237" spans="1:8" ht="12.75">
      <c r="A237" s="10" t="s">
        <v>77</v>
      </c>
      <c r="B237" s="10" t="s">
        <v>18</v>
      </c>
      <c r="C237" s="10" t="str">
        <f t="shared" si="6"/>
        <v>2004 IV</v>
      </c>
      <c r="D237" s="10">
        <v>110.601</v>
      </c>
      <c r="E237" s="10">
        <f t="shared" si="7"/>
        <v>101.37673122576743</v>
      </c>
      <c r="H237" s="41"/>
    </row>
    <row r="238" spans="1:8" ht="12.75">
      <c r="A238" s="10">
        <v>2005</v>
      </c>
      <c r="B238" s="10" t="s">
        <v>15</v>
      </c>
      <c r="C238" s="10" t="str">
        <f aca="true" t="shared" si="8" ref="C238:C245">VALUE(LEFT(RIGHT(A238,7),4))&amp;" "&amp;B238</f>
        <v>2005 I</v>
      </c>
      <c r="D238" s="10">
        <v>111.539</v>
      </c>
      <c r="E238" s="10">
        <f t="shared" si="7"/>
        <v>102.23650079285787</v>
      </c>
      <c r="F238" s="38"/>
      <c r="H238" s="44"/>
    </row>
    <row r="239" spans="1:8" ht="12.75">
      <c r="A239" s="10">
        <v>2005</v>
      </c>
      <c r="B239" s="10" t="s">
        <v>16</v>
      </c>
      <c r="C239" s="10" t="str">
        <f t="shared" si="8"/>
        <v>2005 II</v>
      </c>
      <c r="D239" s="10">
        <v>112.219</v>
      </c>
      <c r="E239" s="10">
        <f t="shared" si="7"/>
        <v>102.85978789906413</v>
      </c>
      <c r="H239" s="41"/>
    </row>
    <row r="240" spans="1:5" ht="12.75">
      <c r="A240" s="10">
        <v>2005</v>
      </c>
      <c r="B240" s="10" t="s">
        <v>17</v>
      </c>
      <c r="C240" s="10" t="str">
        <f t="shared" si="8"/>
        <v>2005 III</v>
      </c>
      <c r="D240" s="10">
        <v>113.121</v>
      </c>
      <c r="E240" s="10">
        <f t="shared" si="7"/>
        <v>103.68655991347309</v>
      </c>
    </row>
    <row r="241" spans="1:5" ht="12.75">
      <c r="A241" s="10">
        <v>2005</v>
      </c>
      <c r="B241" s="10" t="s">
        <v>18</v>
      </c>
      <c r="C241" s="10" t="str">
        <f t="shared" si="8"/>
        <v>2005 IV</v>
      </c>
      <c r="D241" s="10">
        <v>114.034</v>
      </c>
      <c r="E241" s="10">
        <f t="shared" si="7"/>
        <v>104.5234145134236</v>
      </c>
    </row>
    <row r="242" spans="1:5" ht="12.75">
      <c r="A242" s="10">
        <v>2006</v>
      </c>
      <c r="B242" s="10" t="s">
        <v>18</v>
      </c>
      <c r="C242" s="10" t="str">
        <f t="shared" si="8"/>
        <v>2006 IV</v>
      </c>
      <c r="D242" s="10">
        <v>114.951</v>
      </c>
      <c r="E242" s="10">
        <f t="shared" si="7"/>
        <v>105.36393550811647</v>
      </c>
    </row>
    <row r="243" spans="1:5" ht="12.75">
      <c r="A243" s="10">
        <v>2006</v>
      </c>
      <c r="B243" s="10" t="s">
        <v>15</v>
      </c>
      <c r="C243" s="10" t="str">
        <f t="shared" si="8"/>
        <v>2006 I</v>
      </c>
      <c r="D243" s="10">
        <v>114.951</v>
      </c>
      <c r="E243" s="10">
        <f t="shared" si="7"/>
        <v>105.36393550811647</v>
      </c>
    </row>
    <row r="244" spans="1:5" ht="12.75">
      <c r="A244" s="10">
        <v>2006</v>
      </c>
      <c r="B244" s="10" t="s">
        <v>16</v>
      </c>
      <c r="C244" s="10" t="str">
        <f t="shared" si="8"/>
        <v>2006 II</v>
      </c>
      <c r="D244" s="10">
        <v>115.887</v>
      </c>
      <c r="E244" s="10">
        <f t="shared" si="7"/>
        <v>106.22187187783571</v>
      </c>
    </row>
    <row r="245" spans="1:5" ht="12.75">
      <c r="A245" s="10">
        <v>2006</v>
      </c>
      <c r="B245" s="10" t="s">
        <v>17</v>
      </c>
      <c r="C245" s="10" t="str">
        <f t="shared" si="8"/>
        <v>2006 III</v>
      </c>
      <c r="D245" s="10">
        <v>116.42</v>
      </c>
      <c r="E245" s="10">
        <f t="shared" si="7"/>
        <v>106.7104189772592</v>
      </c>
    </row>
    <row r="246" spans="1:5" ht="12.75">
      <c r="A246" s="10">
        <v>2006</v>
      </c>
      <c r="B246" s="30" t="s">
        <v>18</v>
      </c>
      <c r="C246" s="10" t="str">
        <f>VALUE(LEFT(RIGHT(A246,7),4))&amp;" "&amp;B246</f>
        <v>2006 IV</v>
      </c>
      <c r="D246">
        <v>116.895</v>
      </c>
      <c r="E246" s="10">
        <f t="shared" si="7"/>
        <v>107.145803352918</v>
      </c>
    </row>
    <row r="247" spans="1:5" ht="12.75">
      <c r="A247" s="10">
        <v>2007</v>
      </c>
      <c r="B247" s="30" t="s">
        <v>15</v>
      </c>
      <c r="C247" s="10" t="str">
        <f>VALUE(LEFT(RIGHT(A247,7),4))&amp;" "&amp;B247</f>
        <v>2007 I</v>
      </c>
      <c r="D247" s="10">
        <v>118.049</v>
      </c>
      <c r="E247" s="10">
        <f t="shared" si="7"/>
        <v>108.20355823609748</v>
      </c>
    </row>
  </sheetData>
  <hyperlinks>
    <hyperlink ref="A2" r:id="rId1" display="http://www.bea.gov/bea/dn/nipaweb/TableView.asp?SelectedTable=13&amp;FirstYear=2002&amp;LastYear=2004&amp;Freq=Qtr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s="17">
        <v>1</v>
      </c>
      <c r="B1" s="18" t="s">
        <v>15</v>
      </c>
    </row>
    <row r="2" spans="1:2" ht="12.75">
      <c r="A2" s="17">
        <v>2</v>
      </c>
      <c r="B2" s="18" t="s">
        <v>15</v>
      </c>
    </row>
    <row r="3" spans="1:2" ht="12.75">
      <c r="A3" s="17">
        <v>3</v>
      </c>
      <c r="B3" s="18" t="s">
        <v>15</v>
      </c>
    </row>
    <row r="4" spans="1:2" ht="12.75">
      <c r="A4" s="17">
        <v>4</v>
      </c>
      <c r="B4" s="18" t="s">
        <v>16</v>
      </c>
    </row>
    <row r="5" spans="1:2" ht="12.75">
      <c r="A5" s="17">
        <v>5</v>
      </c>
      <c r="B5" s="18" t="s">
        <v>16</v>
      </c>
    </row>
    <row r="6" spans="1:2" ht="12.75">
      <c r="A6" s="17">
        <v>6</v>
      </c>
      <c r="B6" s="18" t="s">
        <v>16</v>
      </c>
    </row>
    <row r="7" spans="1:2" ht="12.75">
      <c r="A7" s="17">
        <v>7</v>
      </c>
      <c r="B7" s="17" t="s">
        <v>17</v>
      </c>
    </row>
    <row r="8" spans="1:2" ht="12.75">
      <c r="A8" s="17">
        <v>8</v>
      </c>
      <c r="B8" s="17" t="s">
        <v>17</v>
      </c>
    </row>
    <row r="9" spans="1:2" ht="12.75">
      <c r="A9" s="17">
        <v>9</v>
      </c>
      <c r="B9" s="17" t="s">
        <v>17</v>
      </c>
    </row>
    <row r="10" spans="1:2" ht="12.75">
      <c r="A10" s="17">
        <v>10</v>
      </c>
      <c r="B10" s="17" t="s">
        <v>18</v>
      </c>
    </row>
    <row r="11" spans="1:2" ht="12.75">
      <c r="A11" s="17">
        <v>11</v>
      </c>
      <c r="B11" s="17" t="s">
        <v>18</v>
      </c>
    </row>
    <row r="12" spans="1:2" ht="12.75">
      <c r="A12" s="17">
        <v>12</v>
      </c>
      <c r="B12" s="17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SLA</cp:lastModifiedBy>
  <cp:lastPrinted>2005-06-02T19:51:55Z</cp:lastPrinted>
  <dcterms:created xsi:type="dcterms:W3CDTF">1997-09-30T19:30:05Z</dcterms:created>
  <dcterms:modified xsi:type="dcterms:W3CDTF">2007-06-26T19:00:47Z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