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105" windowWidth="12120" windowHeight="8190" activeTab="0"/>
  </bookViews>
  <sheets>
    <sheet name="1A" sheetId="1" r:id="rId1"/>
    <sheet name="1B" sheetId="2" r:id="rId2"/>
    <sheet name="1C" sheetId="3" r:id="rId3"/>
    <sheet name="1D" sheetId="4" r:id="rId4"/>
    <sheet name="1E" sheetId="5" r:id="rId5"/>
    <sheet name="2" sheetId="6" r:id="rId6"/>
    <sheet name="3" sheetId="7" r:id="rId7"/>
    <sheet name="4A" sheetId="8" r:id="rId8"/>
    <sheet name="4B" sheetId="9" r:id="rId9"/>
    <sheet name="5A" sheetId="10" r:id="rId10"/>
    <sheet name="5B" sheetId="11" r:id="rId11"/>
    <sheet name="6A" sheetId="12" r:id="rId12"/>
    <sheet name="6B" sheetId="13" r:id="rId13"/>
  </sheets>
  <externalReferences>
    <externalReference r:id="rId16"/>
  </externalReferences>
  <definedNames>
    <definedName name="AgeGrp">#REF!</definedName>
    <definedName name="County60Plus">#REF!</definedName>
    <definedName name="County60PlusTotals">'[1]County60PlusTotals'!#REF!</definedName>
    <definedName name="County60PlusTotals_1">#REF!</definedName>
    <definedName name="County60PlusTotals_2">#REF!</definedName>
    <definedName name="County60PlusTotals_3">#REF!</definedName>
    <definedName name="County60PlusTotals_4">#REF!</definedName>
    <definedName name="County65PlusByAgeGroup">#REF!</definedName>
    <definedName name="FieldCodes">#REF!</definedName>
    <definedName name="FieldCodes2">#REF!</definedName>
  </definedNames>
  <calcPr fullCalcOnLoad="1"/>
</workbook>
</file>

<file path=xl/sharedStrings.xml><?xml version="1.0" encoding="utf-8"?>
<sst xmlns="http://schemas.openxmlformats.org/spreadsheetml/2006/main" count="368" uniqueCount="219">
  <si>
    <t>SE</t>
  </si>
  <si>
    <t>Total Older Population</t>
  </si>
  <si>
    <t>Non-Hispanic White Alone</t>
  </si>
  <si>
    <t>Black Alone</t>
  </si>
  <si>
    <t>Asian Alone</t>
  </si>
  <si>
    <t>TABLE 2 l POPULATION AGE 65 AND OVER, BY RACE AND HISPANIC ORIGIN, 2004 AND</t>
  </si>
  <si>
    <t>Source:  U.S. Census Bureau, Current Population Survey, Annual Social and Economic Supplement, 2005.</t>
  </si>
  <si>
    <t>RACE AND HISPANIC ORIGIN, 2004</t>
  </si>
  <si>
    <t>YEARS 1970-2004</t>
  </si>
  <si>
    <t>NOTE:</t>
  </si>
  <si>
    <t>Due to its size, Table 1e, Number and Percentage of the Population Age 65 and over, by County, 2004, is presented in a separate Excel workbook, CB1e.xls  -- see the link from the previous menu.</t>
  </si>
  <si>
    <t xml:space="preserve">TABLE 1b l PERCENTAGE OF THE POPULATION AGE 65 AND OVER AND 85 AND OVER, SELECTED YEARS 1900-2000 </t>
  </si>
  <si>
    <t>All other races alone or in combination</t>
  </si>
  <si>
    <t>Married</t>
  </si>
  <si>
    <t>Widowed</t>
  </si>
  <si>
    <t>Divorced</t>
  </si>
  <si>
    <t>Never married</t>
  </si>
  <si>
    <t>Men</t>
  </si>
  <si>
    <t>Women</t>
  </si>
  <si>
    <t>Black alone</t>
  </si>
  <si>
    <t>Asian alone</t>
  </si>
  <si>
    <t>Hispanic (of any race)</t>
  </si>
  <si>
    <t>With spouse</t>
  </si>
  <si>
    <t>With other relatives</t>
  </si>
  <si>
    <t>With non-relatives</t>
  </si>
  <si>
    <t>Alone</t>
  </si>
  <si>
    <t>75 and over</t>
  </si>
  <si>
    <t xml:space="preserve">TABLE 6a l PERCENTAGE OF MEN AGE 65 AND OVER WHO ARE VETERANS, BY AGE GROUP, </t>
  </si>
  <si>
    <t>UNITED STATES AND PUERTO RICO, 1990 AND 2000</t>
  </si>
  <si>
    <t>Year</t>
  </si>
  <si>
    <t>65 and over</t>
  </si>
  <si>
    <t>65-74</t>
  </si>
  <si>
    <t>75-84</t>
  </si>
  <si>
    <t>85 and over</t>
  </si>
  <si>
    <t>Reference population: These data refer to the resident population of the United States and Puerto Rico.</t>
  </si>
  <si>
    <t>Source: U.S. Census Bureau, Decennial Census.</t>
  </si>
  <si>
    <t xml:space="preserve"> 85 and over</t>
  </si>
  <si>
    <t>1950, U.S. Census Bureau, 1953, Table 38; 1960, U.S. Census Bureau, 1964, Table 155;</t>
  </si>
  <si>
    <t>1990, U.S. Census Bureau, 1991, 1990 Summary Table File 1; 2000, U.S. Census Bureau,</t>
  </si>
  <si>
    <t>2001, Census 2000 Summary File 1; 2010 to 2050, International Programs Center,</t>
  </si>
  <si>
    <t>International Data Base, 2004.</t>
  </si>
  <si>
    <t xml:space="preserve"> </t>
  </si>
  <si>
    <t>Region or country</t>
  </si>
  <si>
    <t>Total</t>
  </si>
  <si>
    <t>Percent</t>
  </si>
  <si>
    <t>Georgia</t>
  </si>
  <si>
    <t>United States</t>
  </si>
  <si>
    <t>Alabama</t>
  </si>
  <si>
    <t>Florida</t>
  </si>
  <si>
    <t>Alaska</t>
  </si>
  <si>
    <t>Pennsylvania</t>
  </si>
  <si>
    <t>Arizona</t>
  </si>
  <si>
    <t>West Virginia</t>
  </si>
  <si>
    <t>Arkansas</t>
  </si>
  <si>
    <t>North Dakota</t>
  </si>
  <si>
    <t>California</t>
  </si>
  <si>
    <t>Iowa</t>
  </si>
  <si>
    <t>Colorado</t>
  </si>
  <si>
    <t>Maine</t>
  </si>
  <si>
    <t>Connecticut</t>
  </si>
  <si>
    <t>South Dakota</t>
  </si>
  <si>
    <t>Delaware</t>
  </si>
  <si>
    <t>Rhode Island</t>
  </si>
  <si>
    <t>District of Columbia</t>
  </si>
  <si>
    <t>Montana</t>
  </si>
  <si>
    <t>Hawaii</t>
  </si>
  <si>
    <t>Nebraska</t>
  </si>
  <si>
    <t>Idaho</t>
  </si>
  <si>
    <t>Illinois</t>
  </si>
  <si>
    <t>Missouri</t>
  </si>
  <si>
    <t>Indiana</t>
  </si>
  <si>
    <t>Massachusetts</t>
  </si>
  <si>
    <t>Ohio</t>
  </si>
  <si>
    <t>Kansas</t>
  </si>
  <si>
    <t>Oklahoma</t>
  </si>
  <si>
    <t>Kentucky</t>
  </si>
  <si>
    <t>Louisiana</t>
  </si>
  <si>
    <t>New Jersey</t>
  </si>
  <si>
    <t>Maryland</t>
  </si>
  <si>
    <t>Wisconsin</t>
  </si>
  <si>
    <t>Michigan</t>
  </si>
  <si>
    <t>New York</t>
  </si>
  <si>
    <t>Minnesota</t>
  </si>
  <si>
    <t>Mississippi</t>
  </si>
  <si>
    <t>Vermont</t>
  </si>
  <si>
    <t>Oregon</t>
  </si>
  <si>
    <t>Tennessee</t>
  </si>
  <si>
    <t>Nevada</t>
  </si>
  <si>
    <t>New Hampshire</t>
  </si>
  <si>
    <t>South Carolina</t>
  </si>
  <si>
    <t>New Mexico</t>
  </si>
  <si>
    <t>North Carolina</t>
  </si>
  <si>
    <t>Wyoming</t>
  </si>
  <si>
    <t>Virginia</t>
  </si>
  <si>
    <t>Texas</t>
  </si>
  <si>
    <t>Washington</t>
  </si>
  <si>
    <t>Utah</t>
  </si>
  <si>
    <t>State</t>
  </si>
  <si>
    <t>Source: U.S. Census Bureau, Current Population Survey, Annual Social and Economic Supplement.</t>
  </si>
  <si>
    <t>Social and Economic Supplement.</t>
  </si>
  <si>
    <t>Percent 65 and over</t>
  </si>
  <si>
    <t>Table 1-RES: Estimates of the Resident Population by Selected Age Groups for the United States and States and for Puerto Rico: July 1, 2004 (SC-EST2004-01-RES)</t>
  </si>
  <si>
    <t>Release Date: February 25, 2005</t>
  </si>
  <si>
    <t>Source: U.S. Census Bureau, Population Division, July 1, 2004 Population Estimates.</t>
  </si>
  <si>
    <t>TABLE 1d l PERCENTAGE OF THE POPULATION AGE 65 AND OVER, BY STATE, 2004</t>
  </si>
  <si>
    <t>TABLE 4a | EDUCATIONAL ATTAINMENT OF THE POPULATION AGE 65 AND OVER, SELECTED YEARS 1965-2004</t>
  </si>
  <si>
    <t>TABLE 1a l NUMBER OF PEOPLE AGE 65 AND OVER AND 85 AND OVER, SELECTED YEARS 1900-2000</t>
  </si>
  <si>
    <t>AND PROJECTED 2010-2050</t>
  </si>
  <si>
    <t>Estimates</t>
  </si>
  <si>
    <t>In millions</t>
  </si>
  <si>
    <t>Projections</t>
  </si>
  <si>
    <t>Reference Population: These data refer to the resident population.</t>
  </si>
  <si>
    <t>Source:  U.S. Census Bureau, 1900 to 1940, 1970, and 1980, U.S. Census Bureau, 1983, Table 42;</t>
  </si>
  <si>
    <t>PROJECTED 2050</t>
  </si>
  <si>
    <t>Race and Hispanic origin</t>
  </si>
  <si>
    <t>2003 estimates</t>
  </si>
  <si>
    <t>2050 projections</t>
  </si>
  <si>
    <t>Non-Hispanic white alone</t>
  </si>
  <si>
    <t xml:space="preserve">Note: The term "non-Hispanic white alone" is used to refer to people who reported being white and no other race and who are not Hispanic. The term "black alone" is used to </t>
  </si>
  <si>
    <t>TABLE 6b l ESTIMATED AND PROJECTED NUMBER OF MALE VETERANS</t>
  </si>
  <si>
    <t>AND TOTAL VETERANS AGE 65 AND OVER, BY AGE GROUP,</t>
  </si>
  <si>
    <t>Projected**</t>
  </si>
  <si>
    <t>*Updated May 2005</t>
  </si>
  <si>
    <t>**As of Sep. 30 of each year shown.</t>
  </si>
  <si>
    <t xml:space="preserve">Sources: 1990 and 2000, Decennial Censuses; </t>
  </si>
  <si>
    <t>2005-2020, VA Office of the Actuary, VetPop2004, December 2004.</t>
  </si>
  <si>
    <t>UNITED STATES AND PUERTO RICO, 1990, 2000 AND PROJECTED 2005-2020</t>
  </si>
  <si>
    <t>refer to people who reported being black or African American and no other race, and the term "Asian alone" is used to refer to people who reported only Asian as their race.</t>
  </si>
  <si>
    <t>The use of single-race populations in this report does not imply that this is the preferred method</t>
  </si>
  <si>
    <t>of presenting or analyzing data. The U.S. Census Bureau uses a variety of approaches.</t>
  </si>
  <si>
    <t xml:space="preserve">The race group "All other races alone or in combination" includes American Indian and Alaska Native, alone; Native Hawaiian and Other Pacific Islander, </t>
  </si>
  <si>
    <t>alone; and all people who reported two or more races.</t>
  </si>
  <si>
    <t>Source:  U.S. Census Bureau, Population Estimates and Projections, 2004.</t>
  </si>
  <si>
    <t xml:space="preserve">TABLE 3 l MARITAL STATUS OF THE POPULATION AGE 65 AND OVER, BY AGE GROUP AND SEX, </t>
  </si>
  <si>
    <t>Selected characteristic</t>
  </si>
  <si>
    <t>Both sexes</t>
  </si>
  <si>
    <t>Note: Married includes married, spouse present; married, spouse absent; and separated.</t>
  </si>
  <si>
    <t>Reference population: These data refer to the civilian noninstitutionalized population.</t>
  </si>
  <si>
    <t>Educational attainment</t>
  </si>
  <si>
    <t>High school graduate or more</t>
  </si>
  <si>
    <t>Bachelor's degree or more</t>
  </si>
  <si>
    <t xml:space="preserve">Note: A single question which asks for the highest grade or degree completed is now used to determine </t>
  </si>
  <si>
    <t xml:space="preserve">educational attainment. Prior to 1990, educational attainment was measured using data on years of school </t>
  </si>
  <si>
    <t>completed.</t>
  </si>
  <si>
    <t>Reference population: Data for 2003 refer to the civilian noninstitutionalized population. Data for</t>
  </si>
  <si>
    <t>other years refer to the resident population.</t>
  </si>
  <si>
    <t xml:space="preserve">Source:  U.S. Census Bureau, Decennial Census, 1950-2000; Current Population Survey, Annual </t>
  </si>
  <si>
    <t>TABLE 4b l EDUCATIONAL ATTAINMENT OF THE POPULATION AGE 65 AND OVER, BY RACE AND</t>
  </si>
  <si>
    <t>TABLE 5a l LIVING ARRANGEMENTS OF THE POPULATION AGE 65 AND OVER, BY SEX AND</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</si>
  <si>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</si>
  <si>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</si>
  <si>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</si>
  <si>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</si>
  <si>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</si>
  <si>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TABLE 5b l POPULATION AGE 65 AND OVER LIVING ALONE, BY AGE GROUP AND SEX, SELECTED</t>
  </si>
  <si>
    <t xml:space="preserve">Men  </t>
  </si>
  <si>
    <t xml:space="preserve">Women  </t>
  </si>
  <si>
    <t>HISPANIC ORIGIN, 2004</t>
  </si>
  <si>
    <t xml:space="preserve">Note:  The term "non-Hispanic white alone" is used to refer to people who reported being white and no other race and who are not Hispanic. The term "black alone" is used to </t>
  </si>
  <si>
    <t>Male</t>
  </si>
  <si>
    <t>Number in thousands</t>
  </si>
  <si>
    <t>Number</t>
  </si>
  <si>
    <t>Macedonia</t>
  </si>
  <si>
    <t>(Ranked alphabetically)</t>
  </si>
  <si>
    <t>(Ranked by percentage)</t>
  </si>
  <si>
    <t>Reference population: These data refer to the resident population.</t>
  </si>
  <si>
    <t>Japan</t>
  </si>
  <si>
    <t>Italy</t>
  </si>
  <si>
    <t>Germany</t>
  </si>
  <si>
    <t>Greece</t>
  </si>
  <si>
    <t>Spain</t>
  </si>
  <si>
    <t>Sweden</t>
  </si>
  <si>
    <t>Belgium</t>
  </si>
  <si>
    <t>Bulgaria</t>
  </si>
  <si>
    <t>Estonia</t>
  </si>
  <si>
    <t>Portugal</t>
  </si>
  <si>
    <t>Austria</t>
  </si>
  <si>
    <t>Croatia</t>
  </si>
  <si>
    <t>France</t>
  </si>
  <si>
    <t>Latvia</t>
  </si>
  <si>
    <t>Ukraine</t>
  </si>
  <si>
    <t>Finland</t>
  </si>
  <si>
    <t>United Kingdom</t>
  </si>
  <si>
    <t>Slovenia</t>
  </si>
  <si>
    <t>Switzerland</t>
  </si>
  <si>
    <t>Lithuania</t>
  </si>
  <si>
    <t>Denmark</t>
  </si>
  <si>
    <t>Hungary</t>
  </si>
  <si>
    <t>Serbia</t>
  </si>
  <si>
    <t>Belarus</t>
  </si>
  <si>
    <t>Norway</t>
  </si>
  <si>
    <t>Romania</t>
  </si>
  <si>
    <t>Luxembourg</t>
  </si>
  <si>
    <t>Czech Republic</t>
  </si>
  <si>
    <t>Bosnia and Herzegovina</t>
  </si>
  <si>
    <t>Netherlands</t>
  </si>
  <si>
    <t>Russia</t>
  </si>
  <si>
    <t>Malta</t>
  </si>
  <si>
    <t>Montenegro</t>
  </si>
  <si>
    <t>Canada</t>
  </si>
  <si>
    <t>Poland</t>
  </si>
  <si>
    <t>Uruguay</t>
  </si>
  <si>
    <t>Australia</t>
  </si>
  <si>
    <t>Hong Kong S.A.R.</t>
  </si>
  <si>
    <t>Puerto Rico</t>
  </si>
  <si>
    <t>Slovakia</t>
  </si>
  <si>
    <t>New Zealand</t>
  </si>
  <si>
    <t>Iceland</t>
  </si>
  <si>
    <t>Cyprus</t>
  </si>
  <si>
    <t>Ireland</t>
  </si>
  <si>
    <t>Virgin Islands (U.S.)</t>
  </si>
  <si>
    <t>Armenia</t>
  </si>
  <si>
    <t>Moldova</t>
  </si>
  <si>
    <t>Argentina</t>
  </si>
  <si>
    <t>Cuba</t>
  </si>
  <si>
    <t>Martinique</t>
  </si>
  <si>
    <t>Note:  Table excludes countries and territories with less than 100,000 total population.</t>
  </si>
  <si>
    <t>Source:  U.S. Census Bureau, International Data Base, 2007.</t>
  </si>
  <si>
    <t>TABLE 1c l POPULATION OF COUNTRIES WITH AT LEAST 10 PERCENT OF THEIR POPULATION AGE 65 AND OVER, 2006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</si>
</sst>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00"/>
    <numFmt numFmtId="167" formatCode="_(* #,##0_);_(* \(#,##0\);_(* &quot;-&quot;??_);_(@_)"/>
    <numFmt numFmtId="168" formatCode="#,##0.0"/>
    <numFmt numFmtId="169" formatCode="\-\4\1\5\8"/>
    <numFmt numFmtId="170" formatCode="0_);\(0\)"/>
    <numFmt numFmtId="171" formatCode="&quot;Yes&quot;;&quot;Yes&quot;;&quot;No&quot;"/>
    <numFmt numFmtId="172" formatCode="&quot;True&quot;;&quot;True&quot;;&quot;False&quot;"/>
    <numFmt numFmtId="173" formatCode="&quot;On&quot;;&quot;On&quot;;&quot;Off&quot;"/>
    <numFmt numFmtId="174" formatCode="[$€-2]\ #,##0.00_);[Red]\([$€-2]\ #,##0.00\)"/>
    <numFmt numFmtId="175" formatCode="#,##0.#####"/>
    <numFmt numFmtId="176" formatCode="###0"/>
    <numFmt numFmtId="177" formatCode="_([$€-2]* #,##0.00_);_([$€-2]* \(#,##0.00\);_([$€-2]* &quot;-&quot;??_)"/>
    <numFmt numFmtId="178" formatCode="0.0%"/>
  </numFmts>
  <fonts count="15">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0"/>
    </font>
    <font>
      <b/>
      <sz val="10"/>
      <color indexed="8"/>
      <name val="Arial"/>
      <family val="2"/>
    </font>
    <font>
      <sz val="10"/>
      <color indexed="8"/>
      <name val="Arial"/>
      <family val="2"/>
    </font>
    <font>
      <b/>
      <u val="single"/>
      <sz val="10"/>
      <color indexed="8"/>
      <name val="Arial"/>
      <family val="2"/>
    </font>
    <font>
      <b/>
      <sz val="10"/>
      <name val="MS Sans Serif"/>
      <family val="2"/>
    </font>
    <font>
      <sz val="10"/>
      <color indexed="8"/>
      <name val="MS Sans Serif"/>
      <family val="2"/>
    </font>
    <font>
      <sz val="9"/>
      <color indexed="8"/>
      <name val="Arial"/>
      <family val="2"/>
    </font>
    <font>
      <sz val="10"/>
      <color indexed="8"/>
      <name val="Tahoma"/>
      <family val="2"/>
    </font>
    <font>
      <b/>
      <sz val="10"/>
      <color indexed="8"/>
      <name val="Arial Unicode MS"/>
      <family val="0"/>
    </font>
    <font>
      <sz val="10"/>
      <color indexed="8"/>
      <name val="Arial Unicode MS"/>
      <family val="0"/>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Border="1" applyAlignment="1">
      <alignment/>
    </xf>
    <xf numFmtId="164"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4" fillId="0" borderId="0" xfId="0" applyFont="1" applyBorder="1" applyAlignment="1">
      <alignment/>
    </xf>
    <xf numFmtId="0" fontId="5" fillId="0" borderId="0" xfId="0" applyFont="1" applyAlignment="1">
      <alignment horizontal="right"/>
    </xf>
    <xf numFmtId="164" fontId="5" fillId="0" borderId="0" xfId="0" applyNumberFormat="1" applyFont="1" applyAlignment="1">
      <alignment horizontal="right"/>
    </xf>
    <xf numFmtId="0" fontId="4" fillId="0" borderId="0" xfId="0" applyFont="1" applyAlignment="1">
      <alignment horizontal="right"/>
    </xf>
    <xf numFmtId="167" fontId="5" fillId="0" borderId="0" xfId="15" applyNumberFormat="1" applyFont="1" applyAlignment="1">
      <alignment horizontal="right"/>
    </xf>
    <xf numFmtId="167" fontId="5" fillId="0" borderId="0" xfId="15" applyNumberFormat="1" applyFont="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Alignment="1">
      <alignment horizontal="right"/>
    </xf>
    <xf numFmtId="0" fontId="7" fillId="0" borderId="0" xfId="0" applyFont="1" applyAlignment="1">
      <alignment/>
    </xf>
    <xf numFmtId="0" fontId="6" fillId="0" borderId="0" xfId="0" applyFont="1" applyAlignment="1">
      <alignment/>
    </xf>
    <xf numFmtId="0" fontId="7" fillId="0" borderId="1" xfId="0" applyFont="1" applyBorder="1" applyAlignment="1">
      <alignment/>
    </xf>
    <xf numFmtId="164" fontId="7" fillId="0" borderId="0" xfId="0" applyNumberFormat="1" applyFont="1" applyAlignment="1">
      <alignment/>
    </xf>
    <xf numFmtId="164" fontId="7" fillId="0" borderId="0" xfId="0" applyNumberFormat="1" applyFont="1" applyBorder="1" applyAlignment="1" applyProtection="1">
      <alignment horizontal="right"/>
      <protection locked="0"/>
    </xf>
    <xf numFmtId="0" fontId="7" fillId="0" borderId="2" xfId="0" applyFont="1" applyBorder="1" applyAlignment="1">
      <alignment/>
    </xf>
    <xf numFmtId="164" fontId="7" fillId="0" borderId="2" xfId="0" applyNumberFormat="1" applyFont="1" applyBorder="1" applyAlignment="1">
      <alignment/>
    </xf>
    <xf numFmtId="0" fontId="7" fillId="0" borderId="0" xfId="0" applyFont="1" applyAlignment="1">
      <alignment horizontal="left"/>
    </xf>
    <xf numFmtId="164" fontId="7" fillId="0" borderId="2" xfId="0" applyNumberFormat="1" applyFont="1" applyBorder="1" applyAlignment="1" applyProtection="1">
      <alignment horizontal="right"/>
      <protection locked="0"/>
    </xf>
    <xf numFmtId="0" fontId="7" fillId="0" borderId="0" xfId="0" applyFont="1" applyBorder="1" applyAlignment="1">
      <alignment/>
    </xf>
    <xf numFmtId="0" fontId="7" fillId="0" borderId="0" xfId="0" applyFont="1" applyAlignment="1">
      <alignment horizontal="right"/>
    </xf>
    <xf numFmtId="0" fontId="6" fillId="0" borderId="3" xfId="0" applyFont="1" applyBorder="1" applyAlignment="1">
      <alignment horizontal="center"/>
    </xf>
    <xf numFmtId="0" fontId="7" fillId="0" borderId="3" xfId="0" applyFont="1" applyBorder="1" applyAlignment="1">
      <alignment horizontal="right"/>
    </xf>
    <xf numFmtId="0" fontId="6" fillId="0" borderId="2" xfId="0" applyFont="1" applyBorder="1" applyAlignment="1">
      <alignment horizontal="center"/>
    </xf>
    <xf numFmtId="164" fontId="7" fillId="0" borderId="2" xfId="0" applyNumberFormat="1" applyFont="1" applyBorder="1" applyAlignment="1">
      <alignment horizontal="right"/>
    </xf>
    <xf numFmtId="0" fontId="7" fillId="0" borderId="0" xfId="0" applyFont="1" applyBorder="1" applyAlignment="1">
      <alignment horizontal="left"/>
    </xf>
    <xf numFmtId="164" fontId="7" fillId="0" borderId="0" xfId="0" applyNumberFormat="1" applyFont="1" applyBorder="1" applyAlignment="1">
      <alignment/>
    </xf>
    <xf numFmtId="164" fontId="7" fillId="0" borderId="0" xfId="0" applyNumberFormat="1" applyFont="1" applyBorder="1" applyAlignment="1">
      <alignment horizontal="right"/>
    </xf>
    <xf numFmtId="0" fontId="10" fillId="0" borderId="0" xfId="0" applyNumberFormat="1" applyFont="1" applyBorder="1" applyAlignment="1" applyProtection="1">
      <alignment horizontal="left"/>
      <protection locked="0"/>
    </xf>
    <xf numFmtId="0" fontId="10" fillId="0" borderId="2" xfId="0" applyNumberFormat="1" applyFont="1" applyBorder="1" applyAlignment="1" applyProtection="1">
      <alignment horizontal="left"/>
      <protection locked="0"/>
    </xf>
    <xf numFmtId="164" fontId="7" fillId="0" borderId="2" xfId="0" applyNumberFormat="1" applyFont="1" applyBorder="1" applyAlignment="1">
      <alignment/>
    </xf>
    <xf numFmtId="0" fontId="9" fillId="0" borderId="0" xfId="0" applyNumberFormat="1" applyFont="1" applyBorder="1" applyAlignment="1" applyProtection="1">
      <alignment horizontal="left" indent="1"/>
      <protection locked="0"/>
    </xf>
    <xf numFmtId="0" fontId="1" fillId="0" borderId="2" xfId="0" applyFont="1" applyBorder="1" applyAlignment="1">
      <alignment/>
    </xf>
    <xf numFmtId="0" fontId="7" fillId="0" borderId="0" xfId="0" applyFont="1" applyAlignment="1">
      <alignment/>
    </xf>
    <xf numFmtId="0" fontId="7" fillId="0" borderId="0" xfId="0" applyFont="1" applyAlignment="1">
      <alignment horizontal="right"/>
    </xf>
    <xf numFmtId="3" fontId="0" fillId="0" borderId="4" xfId="0" applyNumberFormat="1" applyFont="1" applyBorder="1" applyAlignment="1" applyProtection="1" quotePrefix="1">
      <alignment horizontal="right"/>
      <protection locked="0"/>
    </xf>
    <xf numFmtId="164" fontId="0" fillId="0" borderId="0" xfId="0" applyNumberFormat="1" applyAlignment="1">
      <alignment/>
    </xf>
    <xf numFmtId="0" fontId="7" fillId="0" borderId="1" xfId="0" applyFont="1" applyBorder="1" applyAlignment="1">
      <alignment horizontal="center"/>
    </xf>
    <xf numFmtId="0" fontId="6" fillId="0" borderId="0" xfId="0" applyFont="1" applyAlignment="1">
      <alignment/>
    </xf>
    <xf numFmtId="167" fontId="7" fillId="0" borderId="0" xfId="15" applyNumberFormat="1" applyFont="1" applyAlignment="1">
      <alignment horizontal="center"/>
    </xf>
    <xf numFmtId="0" fontId="7" fillId="0" borderId="0" xfId="0" applyFont="1" applyAlignment="1">
      <alignment horizontal="center"/>
    </xf>
    <xf numFmtId="0" fontId="7" fillId="0" borderId="2" xfId="0" applyFont="1" applyBorder="1" applyAlignment="1">
      <alignment/>
    </xf>
    <xf numFmtId="167" fontId="7" fillId="0" borderId="0" xfId="15" applyNumberFormat="1" applyFont="1" applyAlignment="1">
      <alignment horizontal="right"/>
    </xf>
    <xf numFmtId="164" fontId="7" fillId="0" borderId="0" xfId="0" applyNumberFormat="1" applyFont="1" applyAlignment="1">
      <alignment horizontal="right"/>
    </xf>
    <xf numFmtId="167" fontId="7" fillId="0" borderId="2" xfId="15" applyNumberFormat="1" applyFont="1" applyBorder="1" applyAlignment="1">
      <alignment horizontal="right"/>
    </xf>
    <xf numFmtId="3" fontId="0" fillId="0" borderId="5" xfId="0" applyNumberFormat="1" applyFont="1" applyBorder="1" applyAlignment="1" applyProtection="1" quotePrefix="1">
      <alignment horizontal="right"/>
      <protection locked="0"/>
    </xf>
    <xf numFmtId="164" fontId="0" fillId="0" borderId="6" xfId="0" applyNumberFormat="1" applyBorder="1" applyAlignment="1">
      <alignment/>
    </xf>
    <xf numFmtId="0" fontId="1" fillId="0" borderId="0" xfId="0" applyFont="1" applyAlignment="1">
      <alignment/>
    </xf>
    <xf numFmtId="0" fontId="1" fillId="0" borderId="0" xfId="0" applyFont="1" applyAlignment="1">
      <alignment horizontal="left"/>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1" fillId="0" borderId="0" xfId="0" applyFont="1" applyAlignment="1">
      <alignment horizontal="center"/>
    </xf>
    <xf numFmtId="0" fontId="1" fillId="0" borderId="0" xfId="0" applyFont="1" applyBorder="1" applyAlignment="1">
      <alignment/>
    </xf>
    <xf numFmtId="164" fontId="0" fillId="0" borderId="0" xfId="0" applyNumberFormat="1" applyFont="1" applyAlignment="1">
      <alignment horizontal="right"/>
    </xf>
    <xf numFmtId="164" fontId="0" fillId="0" borderId="0" xfId="0" applyNumberFormat="1" applyAlignment="1">
      <alignment horizontal="right"/>
    </xf>
    <xf numFmtId="164" fontId="0" fillId="0" borderId="0" xfId="0" applyNumberFormat="1" applyBorder="1" applyAlignment="1">
      <alignment horizontal="right"/>
    </xf>
    <xf numFmtId="164" fontId="1" fillId="0" borderId="0" xfId="0" applyNumberFormat="1" applyFont="1" applyAlignment="1">
      <alignment horizontal="right"/>
    </xf>
    <xf numFmtId="0" fontId="0" fillId="0" borderId="2" xfId="0" applyFont="1" applyBorder="1" applyAlignment="1">
      <alignment/>
    </xf>
    <xf numFmtId="164" fontId="0" fillId="0" borderId="2" xfId="0" applyNumberFormat="1" applyBorder="1" applyAlignment="1">
      <alignment horizontal="right"/>
    </xf>
    <xf numFmtId="0" fontId="0" fillId="0" borderId="0" xfId="0" applyAlignment="1">
      <alignment horizontal="center"/>
    </xf>
    <xf numFmtId="0" fontId="6" fillId="0" borderId="0" xfId="0" applyFont="1" applyAlignment="1">
      <alignment horizontal="left"/>
    </xf>
    <xf numFmtId="0" fontId="7" fillId="0" borderId="0" xfId="0" applyFont="1" applyAlignment="1">
      <alignment/>
    </xf>
    <xf numFmtId="0" fontId="6" fillId="0" borderId="1" xfId="0" applyFont="1" applyBorder="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Border="1" applyAlignment="1">
      <alignment horizontal="left"/>
    </xf>
    <xf numFmtId="164" fontId="7" fillId="0" borderId="0" xfId="0" applyNumberFormat="1" applyFont="1" applyAlignment="1">
      <alignment/>
    </xf>
    <xf numFmtId="165" fontId="7" fillId="0" borderId="0" xfId="0" applyNumberFormat="1" applyFont="1" applyAlignment="1">
      <alignment/>
    </xf>
    <xf numFmtId="0" fontId="7" fillId="0" borderId="2" xfId="0" applyFont="1" applyBorder="1" applyAlignment="1">
      <alignment horizontal="left"/>
    </xf>
    <xf numFmtId="165" fontId="7" fillId="0" borderId="2" xfId="0" applyNumberFormat="1" applyFont="1" applyBorder="1" applyAlignment="1">
      <alignment/>
    </xf>
    <xf numFmtId="166" fontId="7" fillId="0" borderId="0" xfId="0" applyNumberFormat="1" applyFont="1" applyAlignment="1">
      <alignment/>
    </xf>
    <xf numFmtId="43" fontId="7"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left"/>
    </xf>
    <xf numFmtId="3" fontId="7" fillId="0" borderId="4" xfId="0" applyNumberFormat="1" applyFont="1" applyBorder="1" applyAlignment="1">
      <alignment/>
    </xf>
    <xf numFmtId="1" fontId="7" fillId="0" borderId="0" xfId="0" applyNumberFormat="1" applyFont="1" applyAlignment="1">
      <alignment/>
    </xf>
    <xf numFmtId="0" fontId="7" fillId="0" borderId="0" xfId="0" applyFont="1" applyAlignment="1" quotePrefix="1">
      <alignment horizontal="left"/>
    </xf>
    <xf numFmtId="0" fontId="11" fillId="0" borderId="0" xfId="0" applyFont="1" applyAlignment="1">
      <alignment/>
    </xf>
    <xf numFmtId="16" fontId="7" fillId="0" borderId="0" xfId="0" applyNumberFormat="1" applyFont="1" applyAlignment="1" quotePrefix="1">
      <alignment horizontal="left"/>
    </xf>
    <xf numFmtId="167" fontId="7" fillId="0" borderId="0" xfId="15" applyNumberFormat="1" applyFont="1" applyAlignment="1">
      <alignment/>
    </xf>
    <xf numFmtId="49" fontId="7" fillId="0" borderId="0" xfId="0" applyNumberFormat="1" applyFont="1" applyBorder="1" applyAlignment="1">
      <alignment/>
    </xf>
    <xf numFmtId="168" fontId="7" fillId="0" borderId="0" xfId="0" applyNumberFormat="1" applyFont="1" applyBorder="1" applyAlignment="1">
      <alignment/>
    </xf>
    <xf numFmtId="0" fontId="7" fillId="0" borderId="1" xfId="0" applyFont="1" applyBorder="1" applyAlignment="1">
      <alignment horizontal="center"/>
    </xf>
    <xf numFmtId="164" fontId="7" fillId="0" borderId="0" xfId="0" applyNumberFormat="1" applyFont="1" applyAlignment="1">
      <alignment horizontal="center"/>
    </xf>
    <xf numFmtId="164" fontId="7" fillId="0" borderId="2" xfId="0" applyNumberFormat="1" applyFont="1" applyBorder="1" applyAlignment="1">
      <alignment horizontal="center"/>
    </xf>
    <xf numFmtId="0" fontId="1" fillId="0" borderId="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1" fillId="0" borderId="0" xfId="0" applyFont="1" applyBorder="1" applyAlignment="1">
      <alignment horizontal="center"/>
    </xf>
    <xf numFmtId="164" fontId="0" fillId="0" borderId="0" xfId="0" applyNumberFormat="1" applyFont="1" applyAlignment="1">
      <alignment horizontal="center"/>
    </xf>
    <xf numFmtId="164" fontId="0" fillId="0" borderId="0" xfId="0" applyNumberFormat="1" applyAlignment="1">
      <alignment horizontal="center"/>
    </xf>
    <xf numFmtId="164" fontId="0" fillId="0" borderId="2" xfId="0" applyNumberFormat="1" applyBorder="1" applyAlignment="1">
      <alignment horizontal="center"/>
    </xf>
    <xf numFmtId="164" fontId="0" fillId="0" borderId="2" xfId="0" applyNumberFormat="1" applyFont="1" applyBorder="1" applyAlignment="1">
      <alignment horizontal="center"/>
    </xf>
    <xf numFmtId="0" fontId="0" fillId="0" borderId="3" xfId="0" applyBorder="1" applyAlignment="1">
      <alignment horizontal="left"/>
    </xf>
    <xf numFmtId="0" fontId="0" fillId="0" borderId="2" xfId="0" applyBorder="1" applyAlignment="1">
      <alignment horizontal="left"/>
    </xf>
    <xf numFmtId="0" fontId="0" fillId="0" borderId="2" xfId="0" applyFont="1" applyBorder="1" applyAlignment="1">
      <alignment horizontal="center"/>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horizontal="left"/>
    </xf>
    <xf numFmtId="164" fontId="0" fillId="0" borderId="0" xfId="0" applyNumberFormat="1" applyBorder="1" applyAlignment="1">
      <alignment horizontal="center"/>
    </xf>
    <xf numFmtId="0" fontId="1" fillId="0" borderId="2" xfId="0" applyFont="1" applyBorder="1" applyAlignment="1">
      <alignment horizontal="right"/>
    </xf>
    <xf numFmtId="0" fontId="7" fillId="0" borderId="1" xfId="0"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left"/>
    </xf>
    <xf numFmtId="0" fontId="7" fillId="0" borderId="0" xfId="0" applyFont="1" applyBorder="1" applyAlignment="1">
      <alignment horizontal="center"/>
    </xf>
    <xf numFmtId="0" fontId="7" fillId="0" borderId="7" xfId="0" applyFont="1" applyBorder="1" applyAlignment="1">
      <alignment horizontal="left"/>
    </xf>
    <xf numFmtId="3" fontId="7" fillId="0" borderId="7" xfId="0" applyNumberFormat="1" applyFont="1" applyBorder="1" applyAlignment="1">
      <alignment horizontal="right"/>
    </xf>
    <xf numFmtId="3" fontId="7" fillId="0" borderId="0" xfId="0" applyNumberFormat="1" applyFont="1" applyBorder="1" applyAlignment="1">
      <alignment horizontal="right"/>
    </xf>
    <xf numFmtId="0" fontId="7" fillId="0" borderId="8" xfId="0" applyFont="1" applyBorder="1" applyAlignment="1">
      <alignment horizontal="left"/>
    </xf>
    <xf numFmtId="3" fontId="7" fillId="0" borderId="8" xfId="0" applyNumberFormat="1" applyFont="1" applyBorder="1" applyAlignment="1">
      <alignment horizontal="right"/>
    </xf>
    <xf numFmtId="0" fontId="12" fillId="0" borderId="0" xfId="0" applyFont="1" applyAlignment="1">
      <alignment/>
    </xf>
    <xf numFmtId="3" fontId="12" fillId="0" borderId="0" xfId="0" applyNumberFormat="1" applyFont="1" applyAlignment="1">
      <alignment/>
    </xf>
    <xf numFmtId="3" fontId="7" fillId="0" borderId="0" xfId="0" applyNumberFormat="1" applyFont="1" applyAlignment="1">
      <alignment/>
    </xf>
    <xf numFmtId="0" fontId="0" fillId="0" borderId="1" xfId="0" applyFont="1" applyBorder="1" applyAlignment="1">
      <alignment/>
    </xf>
    <xf numFmtId="0" fontId="13" fillId="0" borderId="0" xfId="0" applyFont="1"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7" fillId="0" borderId="0" xfId="0" applyFont="1" applyAlignment="1">
      <alignment horizontal="center"/>
    </xf>
    <xf numFmtId="0" fontId="7" fillId="0" borderId="1" xfId="0" applyFont="1" applyBorder="1" applyAlignment="1">
      <alignment horizontal="center"/>
    </xf>
    <xf numFmtId="0" fontId="7" fillId="0" borderId="1" xfId="0" applyFont="1" applyBorder="1" applyAlignment="1">
      <alignment horizontal="center"/>
    </xf>
    <xf numFmtId="0" fontId="7" fillId="0" borderId="0" xfId="0" applyFont="1" applyAlignment="1">
      <alignment wrapText="1"/>
    </xf>
    <xf numFmtId="0" fontId="0" fillId="0" borderId="0" xfId="0" applyAlignment="1">
      <alignment wrapText="1"/>
    </xf>
    <xf numFmtId="0" fontId="0" fillId="0" borderId="3" xfId="0" applyFont="1" applyBorder="1" applyAlignment="1">
      <alignment horizontal="center"/>
    </xf>
    <xf numFmtId="0" fontId="7" fillId="0" borderId="3"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3" fontId="7" fillId="0" borderId="0" xfId="15" applyNumberFormat="1" applyFont="1" applyAlignment="1">
      <alignment horizontal="right"/>
    </xf>
    <xf numFmtId="3" fontId="7" fillId="0" borderId="2" xfId="15" applyNumberFormat="1" applyFont="1" applyBorder="1" applyAlignment="1">
      <alignment horizontal="right"/>
    </xf>
    <xf numFmtId="3" fontId="7" fillId="0" borderId="0" xfId="0" applyNumberFormat="1" applyFont="1" applyAlignment="1">
      <alignment horizontal="right"/>
    </xf>
    <xf numFmtId="0" fontId="14" fillId="0" borderId="0" xfId="0" applyFont="1" applyBorder="1" applyAlignment="1">
      <alignment/>
    </xf>
    <xf numFmtId="3" fontId="7" fillId="0" borderId="0" xfId="15" applyNumberFormat="1" applyFont="1" applyBorder="1" applyAlignment="1">
      <alignment horizontal="right"/>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E\Stats\County2004\2004-County-State-Pop-Estimates-with%20Race-Ethnicity-Detail-1118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y-State-Aging-Pop-Estimate"/>
      <sheetName val="County60+RaceEthnicity"/>
      <sheetName val="County60+RaceEthnicity%"/>
      <sheetName val="County65+RaceEthnicity"/>
      <sheetName val="County65+RaceEthnicity%"/>
      <sheetName val="County60PlusByAgeGroup"/>
      <sheetName val="County60PlusTotals"/>
      <sheetName val="County60+Detailed Race Data"/>
      <sheetName val="County65PlusTotals"/>
      <sheetName val="County65+Detailed Race Data"/>
      <sheetName val="Data Source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504"/>
  <sheetViews>
    <sheetView tabSelected="1" workbookViewId="0" topLeftCell="A1">
      <selection activeCell="A1" sqref="A1"/>
    </sheetView>
  </sheetViews>
  <sheetFormatPr defaultColWidth="9.140625" defaultRowHeight="12.75"/>
  <cols>
    <col min="1" max="1" width="10.7109375" style="23" customWidth="1"/>
    <col min="2" max="2" width="11.8515625" style="68" customWidth="1"/>
    <col min="3" max="3" width="12.7109375" style="68" customWidth="1"/>
    <col min="4" max="16384" width="9.140625" style="16" customWidth="1"/>
  </cols>
  <sheetData>
    <row r="1" ht="12.75">
      <c r="A1" s="67" t="s">
        <v>106</v>
      </c>
    </row>
    <row r="2" ht="12.75">
      <c r="A2" s="67" t="s">
        <v>107</v>
      </c>
    </row>
    <row r="4" spans="1:3" ht="12.75">
      <c r="A4" s="69" t="s">
        <v>29</v>
      </c>
      <c r="B4" s="69" t="s">
        <v>30</v>
      </c>
      <c r="C4" s="69" t="s">
        <v>36</v>
      </c>
    </row>
    <row r="5" spans="1:3" ht="12.75">
      <c r="A5" s="67"/>
      <c r="B5" s="70"/>
      <c r="C5" s="70"/>
    </row>
    <row r="6" spans="1:3" ht="12.75">
      <c r="A6" s="23" t="s">
        <v>108</v>
      </c>
      <c r="B6" s="125" t="s">
        <v>109</v>
      </c>
      <c r="C6" s="125"/>
    </row>
    <row r="7" spans="1:3" ht="12.75">
      <c r="A7" s="72">
        <v>1900</v>
      </c>
      <c r="B7" s="73">
        <v>3.080498</v>
      </c>
      <c r="C7" s="73">
        <v>0.122362</v>
      </c>
    </row>
    <row r="8" spans="1:3" ht="12.75">
      <c r="A8" s="72">
        <v>1910</v>
      </c>
      <c r="B8" s="73">
        <v>3.949524</v>
      </c>
      <c r="C8" s="73">
        <v>0.167237</v>
      </c>
    </row>
    <row r="9" spans="1:3" ht="12.75">
      <c r="A9" s="72">
        <v>1920</v>
      </c>
      <c r="B9" s="73">
        <v>4.933215000000001</v>
      </c>
      <c r="C9" s="73">
        <v>0.210365</v>
      </c>
    </row>
    <row r="10" spans="1:3" ht="12.75">
      <c r="A10" s="72">
        <v>1930</v>
      </c>
      <c r="B10" s="73">
        <v>6.633805000000001</v>
      </c>
      <c r="C10" s="73">
        <v>0.27213</v>
      </c>
    </row>
    <row r="11" spans="1:3" ht="12.75">
      <c r="A11" s="72">
        <v>1940</v>
      </c>
      <c r="B11" s="73">
        <v>9.019314</v>
      </c>
      <c r="C11" s="73">
        <v>0.364752</v>
      </c>
    </row>
    <row r="12" spans="1:3" ht="12.75">
      <c r="A12" s="72">
        <v>1950</v>
      </c>
      <c r="B12" s="73">
        <v>12.269537</v>
      </c>
      <c r="C12" s="73">
        <v>0.576901</v>
      </c>
    </row>
    <row r="13" spans="1:3" ht="12.75">
      <c r="A13" s="72">
        <v>1960</v>
      </c>
      <c r="B13" s="73">
        <v>16.207237</v>
      </c>
      <c r="C13" s="73">
        <v>0.8637849999999999</v>
      </c>
    </row>
    <row r="14" spans="1:3" ht="12.75">
      <c r="A14" s="72">
        <v>1970</v>
      </c>
      <c r="B14" s="73">
        <v>20.065502000000002</v>
      </c>
      <c r="C14" s="73">
        <v>1.510901</v>
      </c>
    </row>
    <row r="15" spans="1:3" ht="12.75">
      <c r="A15" s="72">
        <v>1980</v>
      </c>
      <c r="B15" s="73">
        <v>25.549427</v>
      </c>
      <c r="C15" s="73">
        <v>2.240067</v>
      </c>
    </row>
    <row r="16" spans="1:3" ht="12.75">
      <c r="A16" s="72">
        <v>1990</v>
      </c>
      <c r="B16" s="73">
        <v>31.242</v>
      </c>
      <c r="C16" s="73">
        <v>3.08</v>
      </c>
    </row>
    <row r="17" spans="1:3" ht="12.75">
      <c r="A17" s="72">
        <v>2000</v>
      </c>
      <c r="B17" s="73">
        <v>34.992</v>
      </c>
      <c r="C17" s="73">
        <v>4.24</v>
      </c>
    </row>
    <row r="18" spans="1:3" ht="12.75">
      <c r="A18" s="72"/>
      <c r="B18" s="73"/>
      <c r="C18" s="73"/>
    </row>
    <row r="19" spans="1:3" ht="12.75">
      <c r="A19" s="72" t="s">
        <v>110</v>
      </c>
      <c r="B19" s="73"/>
      <c r="C19" s="73"/>
    </row>
    <row r="20" spans="1:3" ht="12.75">
      <c r="A20" s="23">
        <v>2010</v>
      </c>
      <c r="B20" s="74">
        <v>40.2</v>
      </c>
      <c r="C20" s="74">
        <v>6.123458</v>
      </c>
    </row>
    <row r="21" spans="1:3" ht="12.75">
      <c r="A21" s="23">
        <v>2020</v>
      </c>
      <c r="B21" s="74">
        <v>54.631891</v>
      </c>
      <c r="C21" s="74">
        <v>7.268908</v>
      </c>
    </row>
    <row r="22" spans="1:3" ht="12.75">
      <c r="A22" s="23">
        <v>2030</v>
      </c>
      <c r="B22" s="74">
        <v>71.453471</v>
      </c>
      <c r="C22" s="74">
        <v>9.603034</v>
      </c>
    </row>
    <row r="23" spans="1:3" ht="12.75">
      <c r="A23" s="23">
        <v>2040</v>
      </c>
      <c r="B23" s="74">
        <v>80.049634</v>
      </c>
      <c r="C23" s="74">
        <v>15.409176</v>
      </c>
    </row>
    <row r="24" spans="1:3" ht="12.75">
      <c r="A24" s="75">
        <v>2050</v>
      </c>
      <c r="B24" s="76">
        <v>86.705637</v>
      </c>
      <c r="C24" s="76">
        <v>20.861454</v>
      </c>
    </row>
    <row r="25" spans="1:3" ht="12.75">
      <c r="A25" s="72"/>
      <c r="B25" s="73"/>
      <c r="C25" s="77"/>
    </row>
    <row r="26" spans="1:3" ht="12.75">
      <c r="A26" s="72" t="s">
        <v>111</v>
      </c>
      <c r="B26" s="73"/>
      <c r="C26" s="77"/>
    </row>
    <row r="28" ht="12.75">
      <c r="A28" s="23" t="s">
        <v>112</v>
      </c>
    </row>
    <row r="29" ht="12.75">
      <c r="A29" s="23" t="s">
        <v>37</v>
      </c>
    </row>
    <row r="30" ht="12.75">
      <c r="A30" s="23" t="s">
        <v>38</v>
      </c>
    </row>
    <row r="31" ht="12.75">
      <c r="A31" s="23" t="s">
        <v>39</v>
      </c>
    </row>
    <row r="32" ht="12.75">
      <c r="A32" s="23" t="s">
        <v>40</v>
      </c>
    </row>
    <row r="36" ht="12.75">
      <c r="A36" s="23" t="s">
        <v>41</v>
      </c>
    </row>
    <row r="37" ht="12.75">
      <c r="A37" s="67"/>
    </row>
    <row r="38" ht="12.75">
      <c r="A38" s="67"/>
    </row>
    <row r="39" ht="12.75">
      <c r="A39" s="67"/>
    </row>
    <row r="42" spans="2:3" ht="12.75">
      <c r="B42" s="78"/>
      <c r="C42" s="78"/>
    </row>
    <row r="43" spans="2:3" ht="12.75">
      <c r="B43" s="78"/>
      <c r="C43" s="78"/>
    </row>
    <row r="44" spans="2:3" ht="12.75">
      <c r="B44" s="78"/>
      <c r="C44" s="78"/>
    </row>
    <row r="45" spans="2:3" ht="12.75">
      <c r="B45" s="78"/>
      <c r="C45" s="78"/>
    </row>
    <row r="46" spans="2:3" ht="12.75">
      <c r="B46" s="78"/>
      <c r="C46" s="78"/>
    </row>
    <row r="47" spans="2:3" ht="12.75">
      <c r="B47" s="78"/>
      <c r="C47" s="78"/>
    </row>
    <row r="53" ht="12.75">
      <c r="A53" s="67"/>
    </row>
    <row r="58" ht="12.75">
      <c r="B58" s="73"/>
    </row>
    <row r="59" ht="12.75">
      <c r="B59" s="73"/>
    </row>
    <row r="60" ht="12.75">
      <c r="B60" s="73"/>
    </row>
    <row r="61" ht="12.75">
      <c r="B61" s="73"/>
    </row>
    <row r="62" ht="12.75">
      <c r="B62" s="73"/>
    </row>
    <row r="63" ht="12.75">
      <c r="B63" s="73"/>
    </row>
    <row r="69" ht="12.75">
      <c r="A69" s="67"/>
    </row>
    <row r="72" ht="12.75">
      <c r="B72" s="73"/>
    </row>
    <row r="73" ht="12.75">
      <c r="B73" s="73"/>
    </row>
    <row r="74" ht="12.75">
      <c r="B74" s="73"/>
    </row>
    <row r="75" ht="12.75">
      <c r="B75" s="73"/>
    </row>
    <row r="76" ht="12.75">
      <c r="B76" s="73"/>
    </row>
    <row r="77" ht="12.75">
      <c r="B77" s="73"/>
    </row>
    <row r="78" ht="12.75">
      <c r="B78" s="73"/>
    </row>
    <row r="79" ht="12.75">
      <c r="B79" s="73"/>
    </row>
    <row r="80" ht="12.75">
      <c r="B80" s="73"/>
    </row>
    <row r="81" ht="12.75">
      <c r="B81" s="73"/>
    </row>
    <row r="82" spans="2:3" ht="12.75">
      <c r="B82" s="73"/>
      <c r="C82" s="79"/>
    </row>
    <row r="83" spans="2:3" ht="12.75">
      <c r="B83" s="73"/>
      <c r="C83" s="79"/>
    </row>
    <row r="84" spans="2:3" ht="12.75">
      <c r="B84" s="73"/>
      <c r="C84" s="79"/>
    </row>
    <row r="85" spans="2:3" ht="12.75">
      <c r="B85" s="73"/>
      <c r="C85" s="79"/>
    </row>
    <row r="86" spans="2:3" ht="12.75">
      <c r="B86" s="73"/>
      <c r="C86" s="79"/>
    </row>
    <row r="87" spans="2:3" ht="12.75">
      <c r="B87" s="73"/>
      <c r="C87" s="79"/>
    </row>
    <row r="88" ht="12.75">
      <c r="C88" s="79"/>
    </row>
    <row r="89" spans="1:3" ht="12.75">
      <c r="A89" s="80"/>
      <c r="B89" s="79"/>
      <c r="C89" s="79"/>
    </row>
    <row r="90" spans="1:3" ht="12.75">
      <c r="A90" s="80"/>
      <c r="B90" s="81"/>
      <c r="C90" s="79"/>
    </row>
    <row r="91" spans="1:3" ht="12.75">
      <c r="A91" s="80"/>
      <c r="B91" s="79"/>
      <c r="C91" s="79"/>
    </row>
    <row r="92" spans="1:3" ht="12.75">
      <c r="A92" s="80"/>
      <c r="B92" s="79"/>
      <c r="C92" s="79"/>
    </row>
    <row r="96" ht="12.75">
      <c r="A96" s="67"/>
    </row>
    <row r="100" spans="2:3" ht="12.75">
      <c r="B100" s="82"/>
      <c r="C100" s="82"/>
    </row>
    <row r="101" spans="2:3" ht="12.75">
      <c r="B101" s="82"/>
      <c r="C101" s="82"/>
    </row>
    <row r="102" spans="2:3" ht="12.75">
      <c r="B102" s="82"/>
      <c r="C102" s="82"/>
    </row>
    <row r="103" spans="2:3" ht="12.75">
      <c r="B103" s="82"/>
      <c r="C103" s="82"/>
    </row>
    <row r="104" spans="2:3" ht="12.75">
      <c r="B104" s="82"/>
      <c r="C104" s="82"/>
    </row>
    <row r="105" spans="2:3" ht="12.75">
      <c r="B105" s="82"/>
      <c r="C105" s="82"/>
    </row>
    <row r="106" spans="2:3" ht="12.75">
      <c r="B106" s="82"/>
      <c r="C106" s="82"/>
    </row>
    <row r="107" spans="2:3" ht="12.75">
      <c r="B107" s="82"/>
      <c r="C107" s="82"/>
    </row>
    <row r="108" spans="2:3" ht="12.75">
      <c r="B108" s="82"/>
      <c r="C108" s="82"/>
    </row>
    <row r="109" spans="2:3" ht="12.75">
      <c r="B109" s="82"/>
      <c r="C109" s="82"/>
    </row>
    <row r="110" spans="2:3" ht="12.75">
      <c r="B110" s="82"/>
      <c r="C110" s="82"/>
    </row>
    <row r="111" spans="2:3" ht="12.75">
      <c r="B111" s="82"/>
      <c r="C111" s="82"/>
    </row>
    <row r="112" spans="2:3" ht="12.75">
      <c r="B112" s="82"/>
      <c r="C112" s="82"/>
    </row>
    <row r="113" spans="2:3" ht="12.75">
      <c r="B113" s="82"/>
      <c r="C113" s="82"/>
    </row>
    <row r="114" spans="2:3" ht="12.75">
      <c r="B114" s="82"/>
      <c r="C114" s="82"/>
    </row>
    <row r="115" spans="2:3" ht="12.75">
      <c r="B115" s="82"/>
      <c r="C115" s="82"/>
    </row>
    <row r="116" spans="2:3" ht="12.75">
      <c r="B116" s="82"/>
      <c r="C116" s="82"/>
    </row>
    <row r="117" spans="2:3" ht="12.75">
      <c r="B117" s="82"/>
      <c r="C117" s="82"/>
    </row>
    <row r="121" ht="12.75">
      <c r="A121" s="67"/>
    </row>
    <row r="125" spans="1:3" ht="12.75">
      <c r="A125" s="83"/>
      <c r="B125" s="84"/>
      <c r="C125" s="84"/>
    </row>
    <row r="126" spans="1:3" ht="12.75">
      <c r="A126" s="85"/>
      <c r="B126" s="84"/>
      <c r="C126" s="84"/>
    </row>
    <row r="127" spans="1:3" ht="12.75">
      <c r="A127" s="83"/>
      <c r="B127" s="84"/>
      <c r="C127" s="84"/>
    </row>
    <row r="128" spans="1:3" ht="12.75">
      <c r="A128" s="83"/>
      <c r="B128" s="84"/>
      <c r="C128" s="84"/>
    </row>
    <row r="129" spans="1:3" ht="12.75">
      <c r="A129" s="83"/>
      <c r="B129" s="84"/>
      <c r="C129" s="84"/>
    </row>
    <row r="130" spans="1:3" ht="12.75">
      <c r="A130" s="83"/>
      <c r="B130" s="84"/>
      <c r="C130" s="84"/>
    </row>
    <row r="131" spans="1:3" ht="12.75">
      <c r="A131" s="83"/>
      <c r="B131" s="84"/>
      <c r="C131" s="84"/>
    </row>
    <row r="132" spans="1:3" ht="12.75">
      <c r="A132" s="83"/>
      <c r="B132" s="84"/>
      <c r="C132" s="84"/>
    </row>
    <row r="133" spans="1:3" ht="12.75">
      <c r="A133" s="83"/>
      <c r="B133" s="84"/>
      <c r="C133" s="84"/>
    </row>
    <row r="134" spans="1:3" ht="12.75">
      <c r="A134" s="83"/>
      <c r="B134" s="84"/>
      <c r="C134" s="84"/>
    </row>
    <row r="135" spans="1:3" ht="12.75">
      <c r="A135" s="83"/>
      <c r="B135" s="84"/>
      <c r="C135" s="84"/>
    </row>
    <row r="136" spans="1:3" ht="12.75">
      <c r="A136" s="83"/>
      <c r="B136" s="84"/>
      <c r="C136" s="84"/>
    </row>
    <row r="137" spans="1:3" ht="12.75">
      <c r="A137" s="83"/>
      <c r="B137" s="84"/>
      <c r="C137" s="84"/>
    </row>
    <row r="138" spans="1:3" ht="12.75">
      <c r="A138" s="83"/>
      <c r="B138" s="84"/>
      <c r="C138" s="84"/>
    </row>
    <row r="139" spans="1:3" ht="12.75">
      <c r="A139" s="83"/>
      <c r="B139" s="84"/>
      <c r="C139" s="84"/>
    </row>
    <row r="140" spans="1:3" ht="12.75">
      <c r="A140" s="83"/>
      <c r="B140" s="84"/>
      <c r="C140" s="84"/>
    </row>
    <row r="141" spans="1:3" ht="12.75">
      <c r="A141" s="83"/>
      <c r="B141" s="84"/>
      <c r="C141" s="84"/>
    </row>
    <row r="142" spans="2:3" ht="12.75">
      <c r="B142" s="84"/>
      <c r="C142" s="84"/>
    </row>
    <row r="147" ht="12.75">
      <c r="A147" s="67"/>
    </row>
    <row r="173" ht="12.75">
      <c r="A173" s="67"/>
    </row>
    <row r="200" ht="12.75">
      <c r="A200" s="67"/>
    </row>
    <row r="204" ht="12.75">
      <c r="A204" s="83"/>
    </row>
    <row r="205" ht="12.75">
      <c r="A205" s="85"/>
    </row>
    <row r="206" ht="12.75">
      <c r="A206" s="85"/>
    </row>
    <row r="223" ht="12.75">
      <c r="A223" s="67"/>
    </row>
    <row r="226" spans="1:3" ht="12.75">
      <c r="A226" s="83"/>
      <c r="B226" s="86"/>
      <c r="C226" s="86"/>
    </row>
    <row r="227" spans="1:3" ht="12.75">
      <c r="A227" s="85"/>
      <c r="B227" s="86"/>
      <c r="C227" s="86"/>
    </row>
    <row r="228" spans="1:3" ht="12.75">
      <c r="A228" s="85"/>
      <c r="B228" s="86"/>
      <c r="C228" s="86"/>
    </row>
    <row r="229" spans="2:3" ht="12.75">
      <c r="B229" s="86"/>
      <c r="C229" s="86"/>
    </row>
    <row r="230" spans="2:3" ht="12.75">
      <c r="B230" s="86"/>
      <c r="C230" s="86"/>
    </row>
    <row r="231" spans="2:3" ht="12.75">
      <c r="B231" s="86"/>
      <c r="C231" s="86"/>
    </row>
    <row r="232" spans="2:3" ht="12.75">
      <c r="B232" s="86"/>
      <c r="C232" s="86"/>
    </row>
    <row r="233" spans="2:3" ht="12.75">
      <c r="B233" s="86"/>
      <c r="C233" s="86"/>
    </row>
    <row r="234" spans="2:3" ht="12.75">
      <c r="B234" s="86"/>
      <c r="C234" s="86"/>
    </row>
    <row r="235" spans="2:3" ht="12.75">
      <c r="B235" s="86"/>
      <c r="C235" s="86"/>
    </row>
    <row r="236" spans="2:3" ht="12.75">
      <c r="B236" s="86"/>
      <c r="C236" s="86"/>
    </row>
    <row r="237" spans="2:3" ht="12.75">
      <c r="B237" s="86"/>
      <c r="C237" s="86"/>
    </row>
    <row r="238" spans="2:3" ht="12.75">
      <c r="B238" s="86"/>
      <c r="C238" s="86"/>
    </row>
    <row r="239" spans="2:3" ht="12.75">
      <c r="B239" s="86"/>
      <c r="C239" s="86"/>
    </row>
    <row r="240" spans="2:3" ht="12.75">
      <c r="B240" s="86"/>
      <c r="C240" s="86"/>
    </row>
    <row r="241" spans="2:3" ht="12.75">
      <c r="B241" s="86"/>
      <c r="C241" s="86"/>
    </row>
    <row r="242" spans="2:3" ht="12.75">
      <c r="B242" s="86"/>
      <c r="C242" s="86"/>
    </row>
    <row r="243" spans="2:3" ht="12.75">
      <c r="B243" s="86"/>
      <c r="C243" s="86"/>
    </row>
    <row r="248" ht="12.75">
      <c r="A248" s="67"/>
    </row>
    <row r="251" ht="12.75">
      <c r="A251" s="83"/>
    </row>
    <row r="252" ht="12.75">
      <c r="A252" s="85"/>
    </row>
    <row r="253" ht="12.75">
      <c r="A253" s="85"/>
    </row>
    <row r="271" ht="12.75">
      <c r="A271" s="67"/>
    </row>
    <row r="294" ht="12.75">
      <c r="A294" s="67"/>
    </row>
    <row r="295" ht="12.75">
      <c r="A295" s="67"/>
    </row>
    <row r="298" spans="1:3" ht="12.75">
      <c r="A298" s="80"/>
      <c r="B298" s="79"/>
      <c r="C298" s="79"/>
    </row>
    <row r="299" spans="1:3" ht="12.75">
      <c r="A299" s="80"/>
      <c r="B299" s="79"/>
      <c r="C299" s="79"/>
    </row>
    <row r="300" spans="1:3" ht="12.75">
      <c r="A300" s="80"/>
      <c r="B300" s="79"/>
      <c r="C300" s="79"/>
    </row>
    <row r="301" spans="2:3" ht="12.75">
      <c r="B301" s="79"/>
      <c r="C301" s="79"/>
    </row>
    <row r="302" spans="1:3" ht="12.75">
      <c r="A302" s="80"/>
      <c r="B302" s="79"/>
      <c r="C302" s="79"/>
    </row>
    <row r="303" spans="2:3" ht="12.75">
      <c r="B303" s="79"/>
      <c r="C303" s="79"/>
    </row>
    <row r="304" spans="1:3" ht="12.75">
      <c r="A304" s="80"/>
      <c r="B304" s="79"/>
      <c r="C304" s="79"/>
    </row>
    <row r="305" spans="1:3" ht="12.75">
      <c r="A305" s="80"/>
      <c r="B305" s="81"/>
      <c r="C305" s="79"/>
    </row>
    <row r="306" spans="1:3" ht="12.75">
      <c r="A306" s="80"/>
      <c r="B306" s="79"/>
      <c r="C306" s="79"/>
    </row>
    <row r="314" ht="12.75">
      <c r="A314" s="67"/>
    </row>
    <row r="317" spans="1:3" ht="12.75">
      <c r="A317" s="80"/>
      <c r="B317" s="87"/>
      <c r="C317" s="79"/>
    </row>
    <row r="318" spans="1:3" ht="12.75">
      <c r="A318" s="80"/>
      <c r="B318" s="88"/>
      <c r="C318" s="88"/>
    </row>
    <row r="319" spans="1:3" ht="12.75">
      <c r="A319" s="80"/>
      <c r="B319" s="88"/>
      <c r="C319" s="88"/>
    </row>
    <row r="320" spans="1:3" ht="12.75">
      <c r="A320" s="80"/>
      <c r="B320" s="88"/>
      <c r="C320" s="88"/>
    </row>
    <row r="321" spans="1:3" ht="12.75">
      <c r="A321" s="80"/>
      <c r="B321" s="88"/>
      <c r="C321" s="88"/>
    </row>
    <row r="322" spans="1:3" ht="12.75">
      <c r="A322" s="80"/>
      <c r="B322" s="88"/>
      <c r="C322" s="88"/>
    </row>
    <row r="323" spans="1:3" ht="12.75">
      <c r="A323" s="80"/>
      <c r="B323" s="88"/>
      <c r="C323" s="88"/>
    </row>
    <row r="331" ht="12.75">
      <c r="A331" s="67"/>
    </row>
    <row r="336" ht="12.75">
      <c r="B336" s="73"/>
    </row>
    <row r="337" ht="12.75">
      <c r="B337" s="73"/>
    </row>
    <row r="338" ht="12.75">
      <c r="B338" s="73"/>
    </row>
    <row r="339" ht="12.75">
      <c r="B339" s="73"/>
    </row>
    <row r="340" ht="12.75">
      <c r="B340" s="73"/>
    </row>
    <row r="341" ht="12.75">
      <c r="B341" s="73"/>
    </row>
    <row r="342" ht="12.75">
      <c r="B342" s="73"/>
    </row>
    <row r="343" ht="12.75">
      <c r="B343" s="73"/>
    </row>
    <row r="344" ht="12.75">
      <c r="B344" s="73"/>
    </row>
    <row r="353" ht="12.75">
      <c r="A353" s="67"/>
    </row>
    <row r="372" ht="12.75">
      <c r="A372" s="67"/>
    </row>
    <row r="391" ht="12.75">
      <c r="A391" s="67"/>
    </row>
    <row r="416" ht="12.75">
      <c r="A416" s="67"/>
    </row>
    <row r="422" spans="2:3" ht="12.75">
      <c r="B422" s="73"/>
      <c r="C422" s="73"/>
    </row>
    <row r="423" spans="2:3" ht="12.75">
      <c r="B423" s="73"/>
      <c r="C423" s="73"/>
    </row>
    <row r="424" spans="2:3" ht="12.75">
      <c r="B424" s="73"/>
      <c r="C424" s="73"/>
    </row>
    <row r="425" spans="2:3" ht="12.75">
      <c r="B425" s="73"/>
      <c r="C425" s="73"/>
    </row>
    <row r="426" spans="2:3" ht="12.75">
      <c r="B426" s="73"/>
      <c r="C426" s="73"/>
    </row>
    <row r="427" spans="2:3" ht="12.75">
      <c r="B427" s="73"/>
      <c r="C427" s="73"/>
    </row>
    <row r="428" spans="2:3" ht="12.75">
      <c r="B428" s="73"/>
      <c r="C428" s="73"/>
    </row>
    <row r="429" spans="2:3" ht="12.75">
      <c r="B429" s="73"/>
      <c r="C429" s="73"/>
    </row>
    <row r="430" spans="2:3" ht="12.75">
      <c r="B430" s="73"/>
      <c r="C430" s="73"/>
    </row>
    <row r="438" ht="12.75">
      <c r="A438" s="67"/>
    </row>
    <row r="442" ht="12.75">
      <c r="B442" s="82"/>
    </row>
    <row r="443" ht="12.75">
      <c r="B443" s="82"/>
    </row>
    <row r="444" ht="12.75">
      <c r="B444" s="82"/>
    </row>
    <row r="445" ht="12.75">
      <c r="B445" s="82"/>
    </row>
    <row r="446" ht="12.75">
      <c r="B446" s="82"/>
    </row>
    <row r="447" ht="12.75">
      <c r="B447" s="82"/>
    </row>
    <row r="448" ht="12.75">
      <c r="B448" s="82"/>
    </row>
    <row r="449" ht="12.75">
      <c r="B449" s="82"/>
    </row>
    <row r="450" ht="12.75">
      <c r="B450" s="82"/>
    </row>
    <row r="451" ht="12.75">
      <c r="B451" s="82"/>
    </row>
    <row r="452" ht="12.75">
      <c r="B452" s="82"/>
    </row>
    <row r="459" ht="12.75">
      <c r="A459" s="67"/>
    </row>
    <row r="465" ht="12.75">
      <c r="B465" s="73"/>
    </row>
    <row r="466" ht="12.75">
      <c r="B466" s="73"/>
    </row>
    <row r="467" ht="12.75">
      <c r="B467" s="73"/>
    </row>
    <row r="468" ht="12.75">
      <c r="B468" s="73"/>
    </row>
    <row r="469" ht="12.75">
      <c r="B469" s="73"/>
    </row>
    <row r="470" ht="12.75">
      <c r="B470" s="73"/>
    </row>
    <row r="471" ht="12.75">
      <c r="B471" s="73"/>
    </row>
    <row r="472" ht="12.75">
      <c r="B472" s="73"/>
    </row>
    <row r="473" ht="12.75">
      <c r="B473" s="73"/>
    </row>
    <row r="482" ht="12.75">
      <c r="A482" s="67"/>
    </row>
    <row r="504" ht="12.75">
      <c r="A504" s="67"/>
    </row>
  </sheetData>
  <mergeCells count="1">
    <mergeCell ref="B6:C6"/>
  </mergeCells>
  <printOptions/>
  <pageMargins left="0.75" right="0.75" top="1" bottom="1" header="0.5" footer="0.5"/>
  <pageSetup fitToHeight="1" fitToWidth="1" horizontalDpi="600" verticalDpi="600" orientation="portrait" scale="16" r:id="rId1"/>
</worksheet>
</file>

<file path=xl/worksheets/sheet10.xml><?xml version="1.0" encoding="utf-8"?>
<worksheet xmlns="http://schemas.openxmlformats.org/spreadsheetml/2006/main" xmlns:r="http://schemas.openxmlformats.org/officeDocument/2006/relationships">
  <sheetPr codeName="Sheet10"/>
  <dimension ref="A1:K30"/>
  <sheetViews>
    <sheetView workbookViewId="0" topLeftCell="A1">
      <selection activeCell="A1" sqref="A1"/>
    </sheetView>
  </sheetViews>
  <sheetFormatPr defaultColWidth="9.140625" defaultRowHeight="12.75"/>
  <cols>
    <col min="1" max="1" width="24.28125" style="0" customWidth="1"/>
    <col min="2" max="2" width="10.7109375" style="0" customWidth="1"/>
    <col min="3" max="3" width="5.7109375" style="0" customWidth="1"/>
    <col min="4" max="4" width="10.7109375" style="0" customWidth="1"/>
    <col min="5" max="5" width="5.7109375" style="0" customWidth="1"/>
    <col min="6" max="6" width="10.7109375" style="0" customWidth="1"/>
    <col min="7" max="7" width="5.7109375" style="0" customWidth="1"/>
    <col min="8" max="8" width="10.7109375" style="0" customWidth="1"/>
    <col min="9" max="9" width="5.7109375" style="0" customWidth="1"/>
  </cols>
  <sheetData>
    <row r="1" ht="12.75">
      <c r="A1" s="53" t="s">
        <v>148</v>
      </c>
    </row>
    <row r="2" ht="12.75">
      <c r="A2" s="53" t="s">
        <v>7</v>
      </c>
    </row>
    <row r="4" spans="1:9" ht="12.75">
      <c r="A4" s="55" t="s">
        <v>134</v>
      </c>
      <c r="B4" s="56" t="s">
        <v>22</v>
      </c>
      <c r="C4" s="92"/>
      <c r="D4" s="56" t="s">
        <v>23</v>
      </c>
      <c r="E4" s="92"/>
      <c r="F4" s="56" t="s">
        <v>24</v>
      </c>
      <c r="G4" s="92"/>
      <c r="H4" s="56" t="s">
        <v>25</v>
      </c>
      <c r="I4" s="92"/>
    </row>
    <row r="5" spans="1:11" ht="12.75">
      <c r="A5" s="1"/>
      <c r="B5" s="130" t="s">
        <v>44</v>
      </c>
      <c r="C5" s="130"/>
      <c r="D5" s="130"/>
      <c r="E5" s="130"/>
      <c r="F5" s="130"/>
      <c r="G5" s="130"/>
      <c r="H5" s="130"/>
      <c r="I5" s="93"/>
      <c r="K5" s="1"/>
    </row>
    <row r="6" spans="1:9" ht="12.75">
      <c r="A6" s="94" t="s">
        <v>17</v>
      </c>
      <c r="B6" s="93"/>
      <c r="C6" s="95" t="s">
        <v>0</v>
      </c>
      <c r="D6" s="95"/>
      <c r="E6" s="95" t="s">
        <v>0</v>
      </c>
      <c r="F6" s="95"/>
      <c r="G6" s="95" t="s">
        <v>0</v>
      </c>
      <c r="H6" s="95"/>
      <c r="I6" s="95" t="s">
        <v>0</v>
      </c>
    </row>
    <row r="7" spans="1:10" ht="12.75">
      <c r="A7" s="57" t="s">
        <v>43</v>
      </c>
      <c r="B7" s="96">
        <v>72.4</v>
      </c>
      <c r="C7" s="96">
        <v>0.984574</v>
      </c>
      <c r="D7" s="96">
        <v>6.1</v>
      </c>
      <c r="E7" s="96">
        <v>0.5271355</v>
      </c>
      <c r="F7" s="96">
        <v>2.7</v>
      </c>
      <c r="G7" s="96">
        <v>0.3569956</v>
      </c>
      <c r="H7" s="96">
        <v>18.8</v>
      </c>
      <c r="I7" s="96">
        <v>0.8605606</v>
      </c>
      <c r="J7" s="42"/>
    </row>
    <row r="8" spans="1:10" ht="12.75">
      <c r="A8" s="57" t="s">
        <v>117</v>
      </c>
      <c r="B8" s="97">
        <v>74.3</v>
      </c>
      <c r="C8" s="97">
        <v>1.0602151</v>
      </c>
      <c r="D8" s="97">
        <v>4.5</v>
      </c>
      <c r="E8" s="97">
        <v>0.5029687</v>
      </c>
      <c r="F8" s="97">
        <v>2.4</v>
      </c>
      <c r="G8" s="97">
        <v>0.371333</v>
      </c>
      <c r="H8" s="97">
        <v>18.7</v>
      </c>
      <c r="I8" s="97">
        <v>0.9460173</v>
      </c>
      <c r="J8" s="42"/>
    </row>
    <row r="9" spans="1:10" ht="12.75">
      <c r="A9" s="57" t="s">
        <v>19</v>
      </c>
      <c r="B9" s="97">
        <v>55.6</v>
      </c>
      <c r="C9" s="97">
        <v>4.8029992</v>
      </c>
      <c r="D9" s="97">
        <v>13</v>
      </c>
      <c r="E9" s="97">
        <v>3.2509848</v>
      </c>
      <c r="F9" s="97">
        <v>4.9</v>
      </c>
      <c r="G9" s="97">
        <v>2.0867572</v>
      </c>
      <c r="H9" s="97">
        <v>26.6</v>
      </c>
      <c r="I9" s="97">
        <v>4.271422</v>
      </c>
      <c r="J9" s="42"/>
    </row>
    <row r="10" spans="1:10" ht="12.75">
      <c r="A10" s="57" t="s">
        <v>20</v>
      </c>
      <c r="B10" s="97">
        <v>77</v>
      </c>
      <c r="C10" s="97">
        <v>6.2057103</v>
      </c>
      <c r="D10" s="97">
        <v>12</v>
      </c>
      <c r="E10" s="97">
        <v>4.791971</v>
      </c>
      <c r="F10" s="97">
        <v>1.1</v>
      </c>
      <c r="G10" s="97">
        <v>1.5380721</v>
      </c>
      <c r="H10" s="97">
        <v>9.9</v>
      </c>
      <c r="I10" s="97">
        <v>4.4041511</v>
      </c>
      <c r="J10" s="42"/>
    </row>
    <row r="11" spans="1:10" ht="12.75">
      <c r="A11" s="57" t="s">
        <v>21</v>
      </c>
      <c r="B11" s="97">
        <v>64.4</v>
      </c>
      <c r="C11" s="97">
        <v>5.1820069</v>
      </c>
      <c r="D11" s="97">
        <v>16.3</v>
      </c>
      <c r="E11" s="97">
        <v>3.9974826</v>
      </c>
      <c r="F11" s="97">
        <v>3.6</v>
      </c>
      <c r="G11" s="97">
        <v>2.016136</v>
      </c>
      <c r="H11" s="97">
        <v>15.7</v>
      </c>
      <c r="I11" s="97">
        <v>3.9372561</v>
      </c>
      <c r="J11" s="42"/>
    </row>
    <row r="12" spans="1:10" ht="12.75">
      <c r="A12" s="57"/>
      <c r="B12" s="97"/>
      <c r="C12" s="97"/>
      <c r="D12" s="97"/>
      <c r="E12" s="97"/>
      <c r="F12" s="97"/>
      <c r="G12" s="97"/>
      <c r="H12" s="97"/>
      <c r="I12" s="97"/>
      <c r="J12" s="42"/>
    </row>
    <row r="13" spans="1:10" ht="12.75">
      <c r="A13" s="57" t="s">
        <v>18</v>
      </c>
      <c r="B13" s="97"/>
      <c r="C13" s="97"/>
      <c r="D13" s="97"/>
      <c r="E13" s="97"/>
      <c r="F13" s="97"/>
      <c r="G13" s="97"/>
      <c r="H13" s="97"/>
      <c r="I13" s="97"/>
      <c r="J13" s="42"/>
    </row>
    <row r="14" spans="1:10" ht="12.75">
      <c r="A14" s="57" t="s">
        <v>43</v>
      </c>
      <c r="B14" s="97">
        <v>41.6</v>
      </c>
      <c r="C14" s="97">
        <v>0.9372562</v>
      </c>
      <c r="D14" s="97">
        <v>16.8</v>
      </c>
      <c r="E14" s="97">
        <v>0.7109213</v>
      </c>
      <c r="F14" s="97">
        <v>1.9</v>
      </c>
      <c r="G14" s="97">
        <v>0.2596071</v>
      </c>
      <c r="H14" s="97">
        <v>39.7</v>
      </c>
      <c r="I14" s="97">
        <v>0.9309774</v>
      </c>
      <c r="J14" s="42"/>
    </row>
    <row r="15" spans="1:10" ht="12.75">
      <c r="A15" s="57" t="s">
        <v>117</v>
      </c>
      <c r="B15" s="97">
        <v>43.7</v>
      </c>
      <c r="C15" s="97">
        <v>1.0463675</v>
      </c>
      <c r="D15" s="97">
        <v>13.3</v>
      </c>
      <c r="E15" s="97">
        <v>0.7163491</v>
      </c>
      <c r="F15" s="97">
        <v>1.9</v>
      </c>
      <c r="G15" s="97">
        <v>0.2880054</v>
      </c>
      <c r="H15" s="97">
        <v>41.1</v>
      </c>
      <c r="I15" s="97">
        <v>1.0379296</v>
      </c>
      <c r="J15" s="42"/>
    </row>
    <row r="16" spans="1:10" ht="12.75">
      <c r="A16" s="57" t="s">
        <v>19</v>
      </c>
      <c r="B16" s="97">
        <v>23.9</v>
      </c>
      <c r="C16" s="97">
        <v>3.255358</v>
      </c>
      <c r="D16" s="97">
        <v>32.6</v>
      </c>
      <c r="E16" s="97">
        <v>3.5780485</v>
      </c>
      <c r="F16" s="97">
        <v>2.2</v>
      </c>
      <c r="G16" s="97">
        <v>1.1196654</v>
      </c>
      <c r="H16" s="97">
        <v>41.4</v>
      </c>
      <c r="I16" s="97">
        <v>3.7597282</v>
      </c>
      <c r="J16" s="42"/>
    </row>
    <row r="17" spans="1:10" ht="12.75">
      <c r="A17" s="57" t="s">
        <v>20</v>
      </c>
      <c r="B17" s="97">
        <v>47.1</v>
      </c>
      <c r="C17" s="97">
        <v>6.6714736</v>
      </c>
      <c r="D17" s="97">
        <v>24.8</v>
      </c>
      <c r="E17" s="97">
        <v>5.7718926</v>
      </c>
      <c r="F17" s="97">
        <v>1.7</v>
      </c>
      <c r="G17" s="97">
        <v>1.7277651</v>
      </c>
      <c r="H17" s="97">
        <v>26.7</v>
      </c>
      <c r="I17" s="97">
        <v>5.9127716</v>
      </c>
      <c r="J17" s="42"/>
    </row>
    <row r="18" spans="1:10" ht="12.75">
      <c r="A18" s="64" t="s">
        <v>21</v>
      </c>
      <c r="B18" s="98">
        <v>37.1</v>
      </c>
      <c r="C18" s="98">
        <v>4.4770613</v>
      </c>
      <c r="D18" s="98">
        <v>36</v>
      </c>
      <c r="E18" s="98">
        <v>4.4485861</v>
      </c>
      <c r="F18" s="98">
        <v>2.1</v>
      </c>
      <c r="G18" s="98">
        <v>1.3288677</v>
      </c>
      <c r="H18" s="98">
        <v>24.8</v>
      </c>
      <c r="I18" s="99">
        <v>4.0023543</v>
      </c>
      <c r="J18" s="42"/>
    </row>
    <row r="20" spans="1:9" ht="12.75">
      <c r="A20" s="57" t="s">
        <v>149</v>
      </c>
      <c r="B20" s="57"/>
      <c r="C20" s="57"/>
      <c r="D20" s="57"/>
      <c r="E20" s="57"/>
      <c r="F20" s="57"/>
      <c r="G20" s="57"/>
      <c r="H20" s="57"/>
      <c r="I20" s="57"/>
    </row>
    <row r="21" spans="1:9" ht="12.75">
      <c r="A21" s="57" t="s">
        <v>150</v>
      </c>
      <c r="B21" s="57"/>
      <c r="C21" s="57"/>
      <c r="D21" s="57"/>
      <c r="E21" s="57"/>
      <c r="F21" s="57"/>
      <c r="G21" s="57"/>
      <c r="H21" s="57"/>
      <c r="I21" s="57"/>
    </row>
    <row r="22" spans="1:9" ht="12.75">
      <c r="A22" t="s">
        <v>151</v>
      </c>
      <c r="B22" s="57"/>
      <c r="C22" s="57"/>
      <c r="D22" s="57"/>
      <c r="E22" s="57"/>
      <c r="F22" s="57"/>
      <c r="G22" s="57"/>
      <c r="H22" s="57"/>
      <c r="I22" s="57"/>
    </row>
    <row r="23" spans="1:9" ht="12.75">
      <c r="A23" t="s">
        <v>152</v>
      </c>
      <c r="B23" s="57"/>
      <c r="C23" s="57"/>
      <c r="D23" s="57"/>
      <c r="E23" s="57"/>
      <c r="F23" s="57"/>
      <c r="G23" s="57"/>
      <c r="H23" s="57"/>
      <c r="I23" s="57"/>
    </row>
    <row r="24" spans="1:9" ht="12.75">
      <c r="A24" t="s">
        <v>153</v>
      </c>
      <c r="B24" s="57"/>
      <c r="C24" s="57"/>
      <c r="D24" s="57"/>
      <c r="E24" s="57"/>
      <c r="F24" s="57"/>
      <c r="G24" s="57"/>
      <c r="H24" s="57"/>
      <c r="I24" s="57"/>
    </row>
    <row r="25" ht="12.75">
      <c r="A25" t="s">
        <v>128</v>
      </c>
    </row>
    <row r="26" ht="12.75">
      <c r="A26" t="s">
        <v>129</v>
      </c>
    </row>
    <row r="28" ht="12.75">
      <c r="A28" s="57" t="s">
        <v>137</v>
      </c>
    </row>
    <row r="30" ht="12.75">
      <c r="A30" s="57" t="s">
        <v>6</v>
      </c>
    </row>
  </sheetData>
  <mergeCells count="1">
    <mergeCell ref="B5:H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E17"/>
  <sheetViews>
    <sheetView workbookViewId="0" topLeftCell="A1">
      <selection activeCell="A1" sqref="A1"/>
    </sheetView>
  </sheetViews>
  <sheetFormatPr defaultColWidth="9.140625" defaultRowHeight="12.75"/>
  <cols>
    <col min="1" max="1" width="4.8515625" style="103" customWidth="1"/>
    <col min="2" max="2" width="12.7109375" style="0" customWidth="1"/>
    <col min="3" max="3" width="10.8515625" style="0" customWidth="1"/>
    <col min="4" max="4" width="11.140625" style="0" customWidth="1"/>
    <col min="5" max="5" width="13.28125" style="0" customWidth="1"/>
  </cols>
  <sheetData>
    <row r="1" ht="12.75">
      <c r="A1" s="54" t="s">
        <v>154</v>
      </c>
    </row>
    <row r="2" ht="12.75">
      <c r="A2" s="54" t="s">
        <v>8</v>
      </c>
    </row>
    <row r="3" ht="12.75">
      <c r="A3" s="54"/>
    </row>
    <row r="4" spans="1:5" ht="12.75">
      <c r="A4" s="100"/>
      <c r="B4" s="132" t="s">
        <v>155</v>
      </c>
      <c r="C4" s="132"/>
      <c r="D4" s="132" t="s">
        <v>156</v>
      </c>
      <c r="E4" s="132"/>
    </row>
    <row r="5" spans="1:5" ht="12.75">
      <c r="A5" s="101" t="s">
        <v>29</v>
      </c>
      <c r="B5" s="102" t="s">
        <v>31</v>
      </c>
      <c r="C5" s="102" t="s">
        <v>26</v>
      </c>
      <c r="D5" s="102" t="s">
        <v>31</v>
      </c>
      <c r="E5" s="102" t="s">
        <v>26</v>
      </c>
    </row>
    <row r="6" spans="2:5" ht="12.75">
      <c r="B6" s="133" t="s">
        <v>44</v>
      </c>
      <c r="C6" s="133"/>
      <c r="D6" s="133"/>
      <c r="E6" s="133"/>
    </row>
    <row r="7" spans="1:5" ht="12.75">
      <c r="A7" s="104">
        <v>1970</v>
      </c>
      <c r="B7" s="97">
        <v>11.3</v>
      </c>
      <c r="C7" s="97">
        <v>19.1</v>
      </c>
      <c r="D7" s="66">
        <v>31.7</v>
      </c>
      <c r="E7" s="97">
        <v>37</v>
      </c>
    </row>
    <row r="8" spans="1:5" ht="12.75">
      <c r="A8" s="104">
        <v>1980</v>
      </c>
      <c r="B8" s="97">
        <v>11.6</v>
      </c>
      <c r="C8" s="97">
        <v>21.6</v>
      </c>
      <c r="D8" s="66">
        <v>35.6</v>
      </c>
      <c r="E8" s="97">
        <v>49.4</v>
      </c>
    </row>
    <row r="9" spans="1:5" ht="12.75">
      <c r="A9" s="104">
        <v>1990</v>
      </c>
      <c r="B9" s="97">
        <v>13</v>
      </c>
      <c r="C9" s="97">
        <v>20.9</v>
      </c>
      <c r="D9" s="66">
        <v>33.2</v>
      </c>
      <c r="E9" s="97">
        <v>54</v>
      </c>
    </row>
    <row r="10" spans="1:5" ht="12.75">
      <c r="A10" s="104">
        <v>2000</v>
      </c>
      <c r="B10" s="97">
        <v>13.8</v>
      </c>
      <c r="C10" s="97">
        <v>21.4</v>
      </c>
      <c r="D10" s="66">
        <v>30.6</v>
      </c>
      <c r="E10" s="97">
        <v>49.5</v>
      </c>
    </row>
    <row r="11" spans="1:5" ht="12.75">
      <c r="A11" s="104">
        <v>2003</v>
      </c>
      <c r="B11" s="97">
        <v>15.6</v>
      </c>
      <c r="C11" s="97">
        <v>22.9</v>
      </c>
      <c r="D11" s="66">
        <v>29.6</v>
      </c>
      <c r="E11" s="97">
        <v>49.8</v>
      </c>
    </row>
    <row r="12" spans="1:5" ht="12.75">
      <c r="A12" s="105">
        <v>2004</v>
      </c>
      <c r="B12" s="106">
        <v>15.48</v>
      </c>
      <c r="C12" s="106">
        <v>23.14</v>
      </c>
      <c r="D12" s="106">
        <v>29.4</v>
      </c>
      <c r="E12" s="106">
        <v>49.85</v>
      </c>
    </row>
    <row r="13" spans="1:5" ht="12.75">
      <c r="A13" s="107" t="s">
        <v>0</v>
      </c>
      <c r="B13" s="98">
        <v>1.060207</v>
      </c>
      <c r="C13" s="98">
        <v>1.407731</v>
      </c>
      <c r="D13" s="98">
        <v>1.227972</v>
      </c>
      <c r="E13" s="98">
        <v>1.341513</v>
      </c>
    </row>
    <row r="15" ht="12.75">
      <c r="A15" s="103" t="s">
        <v>137</v>
      </c>
    </row>
    <row r="17" ht="12.75">
      <c r="A17" s="103" t="s">
        <v>6</v>
      </c>
    </row>
  </sheetData>
  <mergeCells count="3">
    <mergeCell ref="B4:C4"/>
    <mergeCell ref="D4:E4"/>
    <mergeCell ref="B6:E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F10"/>
  <sheetViews>
    <sheetView workbookViewId="0" topLeftCell="A1">
      <selection activeCell="A1" sqref="A1"/>
    </sheetView>
  </sheetViews>
  <sheetFormatPr defaultColWidth="9.140625" defaultRowHeight="12.75"/>
  <cols>
    <col min="1" max="1" width="5.28125" style="23" customWidth="1"/>
    <col min="2" max="2" width="10.00390625" style="16" customWidth="1"/>
    <col min="3" max="4" width="9.140625" style="16" customWidth="1"/>
    <col min="5" max="5" width="10.421875" style="16" customWidth="1"/>
    <col min="6" max="16384" width="9.140625" style="16" customWidth="1"/>
  </cols>
  <sheetData>
    <row r="1" ht="12.75">
      <c r="A1" s="67" t="s">
        <v>27</v>
      </c>
    </row>
    <row r="2" ht="12.75">
      <c r="A2" s="67" t="s">
        <v>28</v>
      </c>
    </row>
    <row r="4" spans="1:6" ht="12.75">
      <c r="A4" s="108" t="s">
        <v>29</v>
      </c>
      <c r="B4" s="89" t="s">
        <v>30</v>
      </c>
      <c r="C4" s="89" t="s">
        <v>31</v>
      </c>
      <c r="D4" s="89" t="s">
        <v>32</v>
      </c>
      <c r="E4" s="89" t="s">
        <v>33</v>
      </c>
      <c r="F4" s="71"/>
    </row>
    <row r="5" spans="1:6" ht="12.75">
      <c r="A5" s="23">
        <v>1990</v>
      </c>
      <c r="B5" s="71">
        <v>54.2</v>
      </c>
      <c r="C5" s="71">
        <v>69.7</v>
      </c>
      <c r="D5" s="90">
        <v>30</v>
      </c>
      <c r="E5" s="71">
        <v>16.6</v>
      </c>
      <c r="F5" s="71"/>
    </row>
    <row r="6" spans="1:6" ht="12.75">
      <c r="A6" s="75">
        <v>2000</v>
      </c>
      <c r="B6" s="109">
        <v>64.9</v>
      </c>
      <c r="C6" s="109">
        <v>66.3</v>
      </c>
      <c r="D6" s="109">
        <v>70.7</v>
      </c>
      <c r="E6" s="109">
        <v>32.3</v>
      </c>
      <c r="F6" s="71"/>
    </row>
    <row r="8" ht="12.75">
      <c r="A8" s="23" t="s">
        <v>34</v>
      </c>
    </row>
    <row r="10" ht="12.75">
      <c r="A10" s="23" t="s">
        <v>35</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1:K34"/>
  <sheetViews>
    <sheetView workbookViewId="0" topLeftCell="A1">
      <selection activeCell="A1" sqref="A1"/>
    </sheetView>
  </sheetViews>
  <sheetFormatPr defaultColWidth="9.140625" defaultRowHeight="12.75"/>
  <cols>
    <col min="1" max="1" width="9.140625" style="23" customWidth="1"/>
    <col min="2" max="8" width="9.140625" style="16" customWidth="1"/>
    <col min="9" max="10" width="10.421875" style="16" customWidth="1"/>
    <col min="11" max="11" width="10.7109375" style="16" customWidth="1"/>
    <col min="12" max="16384" width="9.140625" style="16" customWidth="1"/>
  </cols>
  <sheetData>
    <row r="1" spans="1:8" ht="12.75">
      <c r="A1" s="67" t="s">
        <v>119</v>
      </c>
      <c r="B1" s="17"/>
      <c r="C1" s="17"/>
      <c r="D1" s="17"/>
      <c r="E1" s="17"/>
      <c r="F1" s="17"/>
      <c r="G1" s="17"/>
      <c r="H1" s="17"/>
    </row>
    <row r="2" spans="1:8" ht="12.75">
      <c r="A2" s="67" t="s">
        <v>120</v>
      </c>
      <c r="B2" s="17"/>
      <c r="C2" s="17"/>
      <c r="D2" s="17"/>
      <c r="E2" s="17"/>
      <c r="F2" s="17"/>
      <c r="G2" s="17"/>
      <c r="H2" s="17"/>
    </row>
    <row r="3" spans="1:8" ht="12.75">
      <c r="A3" s="67" t="s">
        <v>126</v>
      </c>
      <c r="B3" s="17"/>
      <c r="C3" s="17"/>
      <c r="D3" s="17"/>
      <c r="E3" s="17"/>
      <c r="F3" s="17"/>
      <c r="G3" s="17"/>
      <c r="H3" s="17"/>
    </row>
    <row r="5" spans="1:9" ht="12.75">
      <c r="A5" s="110"/>
      <c r="B5" s="126" t="s">
        <v>30</v>
      </c>
      <c r="C5" s="126"/>
      <c r="D5" s="126" t="s">
        <v>31</v>
      </c>
      <c r="E5" s="126"/>
      <c r="F5" s="126" t="s">
        <v>32</v>
      </c>
      <c r="G5" s="126"/>
      <c r="H5" s="126" t="s">
        <v>33</v>
      </c>
      <c r="I5" s="126"/>
    </row>
    <row r="6" spans="1:9" ht="12.75">
      <c r="A6" s="75" t="s">
        <v>29</v>
      </c>
      <c r="B6" s="109" t="s">
        <v>159</v>
      </c>
      <c r="C6" s="109" t="s">
        <v>43</v>
      </c>
      <c r="D6" s="109" t="s">
        <v>159</v>
      </c>
      <c r="E6" s="109" t="s">
        <v>43</v>
      </c>
      <c r="F6" s="109" t="s">
        <v>159</v>
      </c>
      <c r="G6" s="109" t="s">
        <v>43</v>
      </c>
      <c r="H6" s="109" t="s">
        <v>159</v>
      </c>
      <c r="I6" s="109" t="s">
        <v>43</v>
      </c>
    </row>
    <row r="7" spans="1:9" ht="12.75">
      <c r="A7" s="72"/>
      <c r="B7" s="131" t="s">
        <v>160</v>
      </c>
      <c r="C7" s="131"/>
      <c r="D7" s="131"/>
      <c r="E7" s="131"/>
      <c r="F7" s="131"/>
      <c r="G7" s="131"/>
      <c r="H7" s="131"/>
      <c r="I7" s="131"/>
    </row>
    <row r="8" spans="1:9" ht="13.5" thickBot="1">
      <c r="A8" s="72" t="s">
        <v>108</v>
      </c>
      <c r="B8" s="111"/>
      <c r="C8" s="111"/>
      <c r="D8" s="111"/>
      <c r="E8" s="111"/>
      <c r="F8" s="111"/>
      <c r="G8" s="111"/>
      <c r="H8" s="111"/>
      <c r="I8" s="111"/>
    </row>
    <row r="9" spans="1:9" ht="12.75">
      <c r="A9" s="112">
        <v>1990</v>
      </c>
      <c r="B9" s="113">
        <v>6860</v>
      </c>
      <c r="C9" s="113">
        <v>7190</v>
      </c>
      <c r="D9" s="113">
        <v>5579</v>
      </c>
      <c r="E9" s="113">
        <v>5836</v>
      </c>
      <c r="F9" s="113">
        <v>1140</v>
      </c>
      <c r="G9" s="113">
        <v>1200</v>
      </c>
      <c r="H9" s="113">
        <v>142</v>
      </c>
      <c r="I9" s="113">
        <v>154</v>
      </c>
    </row>
    <row r="10" spans="1:9" ht="12.75">
      <c r="A10" s="72">
        <v>2000</v>
      </c>
      <c r="B10" s="114">
        <v>9455</v>
      </c>
      <c r="C10" s="114">
        <v>9808</v>
      </c>
      <c r="D10" s="114">
        <v>5569</v>
      </c>
      <c r="E10" s="114">
        <v>5683</v>
      </c>
      <c r="F10" s="114">
        <v>3486</v>
      </c>
      <c r="G10" s="114">
        <v>3695</v>
      </c>
      <c r="H10" s="114">
        <v>400</v>
      </c>
      <c r="I10" s="114">
        <v>431</v>
      </c>
    </row>
    <row r="11" spans="1:9" ht="12.75">
      <c r="A11" s="72" t="s">
        <v>121</v>
      </c>
      <c r="B11" s="114"/>
      <c r="C11" s="114"/>
      <c r="D11" s="114"/>
      <c r="E11" s="114"/>
      <c r="F11" s="114"/>
      <c r="G11" s="114"/>
      <c r="H11" s="114"/>
      <c r="I11" s="114"/>
    </row>
    <row r="12" spans="1:9" ht="12.75">
      <c r="A12" s="72">
        <v>2005</v>
      </c>
      <c r="B12" s="114">
        <v>8977</v>
      </c>
      <c r="C12" s="114">
        <v>9298</v>
      </c>
      <c r="D12" s="114">
        <v>4371</v>
      </c>
      <c r="E12" s="114">
        <v>4483</v>
      </c>
      <c r="F12" s="114">
        <v>3704</v>
      </c>
      <c r="G12" s="114">
        <v>3844</v>
      </c>
      <c r="H12" s="114">
        <v>902</v>
      </c>
      <c r="I12" s="114">
        <v>970</v>
      </c>
    </row>
    <row r="13" spans="1:9" ht="12.75">
      <c r="A13" s="72">
        <v>2010</v>
      </c>
      <c r="B13" s="114">
        <v>8581</v>
      </c>
      <c r="C13" s="114">
        <v>8878</v>
      </c>
      <c r="D13" s="114">
        <v>4193</v>
      </c>
      <c r="E13" s="114">
        <v>4315</v>
      </c>
      <c r="F13" s="114">
        <v>3205</v>
      </c>
      <c r="G13" s="114">
        <v>3286</v>
      </c>
      <c r="H13" s="114">
        <v>1183</v>
      </c>
      <c r="I13" s="114">
        <v>1277</v>
      </c>
    </row>
    <row r="14" spans="1:9" ht="12.75">
      <c r="A14" s="72">
        <v>2011</v>
      </c>
      <c r="B14" s="114">
        <v>8758</v>
      </c>
      <c r="C14" s="114">
        <v>9057</v>
      </c>
      <c r="D14" s="114">
        <v>4486</v>
      </c>
      <c r="E14" s="114">
        <v>4617</v>
      </c>
      <c r="F14" s="114">
        <v>3056</v>
      </c>
      <c r="G14" s="114">
        <v>3137</v>
      </c>
      <c r="H14" s="114">
        <v>1217</v>
      </c>
      <c r="I14" s="114">
        <v>1303</v>
      </c>
    </row>
    <row r="15" spans="1:9" ht="12.75">
      <c r="A15" s="72">
        <v>2012</v>
      </c>
      <c r="B15" s="114">
        <v>8907</v>
      </c>
      <c r="C15" s="114">
        <v>9209</v>
      </c>
      <c r="D15" s="114">
        <v>4739</v>
      </c>
      <c r="E15" s="114">
        <v>4881</v>
      </c>
      <c r="F15" s="114">
        <v>2935</v>
      </c>
      <c r="G15" s="114">
        <v>3016</v>
      </c>
      <c r="H15" s="114">
        <v>1233</v>
      </c>
      <c r="I15" s="114">
        <v>1312</v>
      </c>
    </row>
    <row r="16" spans="1:9" ht="12.75">
      <c r="A16" s="72">
        <v>2013</v>
      </c>
      <c r="B16" s="114">
        <v>8973</v>
      </c>
      <c r="C16" s="114">
        <v>9278</v>
      </c>
      <c r="D16" s="114">
        <v>4899</v>
      </c>
      <c r="E16" s="114">
        <v>5051</v>
      </c>
      <c r="F16" s="114">
        <v>2863</v>
      </c>
      <c r="G16" s="114">
        <v>2944</v>
      </c>
      <c r="H16" s="114">
        <v>1211</v>
      </c>
      <c r="I16" s="114">
        <v>1283</v>
      </c>
    </row>
    <row r="17" spans="1:9" ht="12.75">
      <c r="A17" s="72">
        <v>2014</v>
      </c>
      <c r="B17" s="114">
        <v>8966</v>
      </c>
      <c r="C17" s="114">
        <v>9279</v>
      </c>
      <c r="D17" s="114">
        <v>5001</v>
      </c>
      <c r="E17" s="114">
        <v>5166</v>
      </c>
      <c r="F17" s="114">
        <v>2766</v>
      </c>
      <c r="G17" s="114">
        <v>2847</v>
      </c>
      <c r="H17" s="114">
        <v>1199</v>
      </c>
      <c r="I17" s="114">
        <v>1266</v>
      </c>
    </row>
    <row r="18" spans="1:9" ht="12.75">
      <c r="A18" s="72">
        <v>2015</v>
      </c>
      <c r="B18" s="114">
        <v>8865</v>
      </c>
      <c r="C18" s="114">
        <v>9187</v>
      </c>
      <c r="D18" s="114">
        <v>5007</v>
      </c>
      <c r="E18" s="114">
        <v>5186</v>
      </c>
      <c r="F18" s="114">
        <v>2667</v>
      </c>
      <c r="G18" s="114">
        <v>2748</v>
      </c>
      <c r="H18" s="114">
        <v>1191</v>
      </c>
      <c r="I18" s="114">
        <v>1253</v>
      </c>
    </row>
    <row r="19" spans="1:9" ht="12.75">
      <c r="A19" s="72">
        <v>2016</v>
      </c>
      <c r="B19" s="114">
        <v>8696</v>
      </c>
      <c r="C19" s="114">
        <v>9029</v>
      </c>
      <c r="D19" s="114">
        <v>4915</v>
      </c>
      <c r="E19" s="114">
        <v>5109</v>
      </c>
      <c r="F19" s="114">
        <v>2597</v>
      </c>
      <c r="G19" s="114">
        <v>2680</v>
      </c>
      <c r="H19" s="114">
        <v>1183</v>
      </c>
      <c r="I19" s="114">
        <v>1241</v>
      </c>
    </row>
    <row r="20" spans="1:9" ht="12.75">
      <c r="A20" s="72">
        <v>2017</v>
      </c>
      <c r="B20" s="114">
        <v>8526</v>
      </c>
      <c r="C20" s="114">
        <v>8875</v>
      </c>
      <c r="D20" s="114">
        <v>4767</v>
      </c>
      <c r="E20" s="114">
        <v>4975</v>
      </c>
      <c r="F20" s="114">
        <v>2583</v>
      </c>
      <c r="G20" s="114">
        <v>2668</v>
      </c>
      <c r="H20" s="114">
        <v>1177</v>
      </c>
      <c r="I20" s="114">
        <v>1231</v>
      </c>
    </row>
    <row r="21" spans="1:9" ht="12.75">
      <c r="A21" s="72">
        <v>2018</v>
      </c>
      <c r="B21" s="114">
        <v>8310</v>
      </c>
      <c r="C21" s="114">
        <v>8676</v>
      </c>
      <c r="D21" s="114">
        <v>4564</v>
      </c>
      <c r="E21" s="114">
        <v>4792</v>
      </c>
      <c r="F21" s="114">
        <v>2592</v>
      </c>
      <c r="G21" s="114">
        <v>2678</v>
      </c>
      <c r="H21" s="114">
        <v>1154</v>
      </c>
      <c r="I21" s="114">
        <v>1206</v>
      </c>
    </row>
    <row r="22" spans="1:9" ht="12.75">
      <c r="A22" s="72">
        <v>2019</v>
      </c>
      <c r="B22" s="114">
        <v>8111</v>
      </c>
      <c r="C22" s="114">
        <v>8500</v>
      </c>
      <c r="D22" s="114">
        <v>4361</v>
      </c>
      <c r="E22" s="114">
        <v>4612</v>
      </c>
      <c r="F22" s="114">
        <v>2627</v>
      </c>
      <c r="G22" s="114">
        <v>2715</v>
      </c>
      <c r="H22" s="114">
        <v>1123</v>
      </c>
      <c r="I22" s="114">
        <v>1173</v>
      </c>
    </row>
    <row r="23" spans="1:9" ht="13.5" thickBot="1">
      <c r="A23" s="115">
        <v>2020</v>
      </c>
      <c r="B23" s="116">
        <v>7923</v>
      </c>
      <c r="C23" s="116">
        <v>8338</v>
      </c>
      <c r="D23" s="116">
        <v>4149</v>
      </c>
      <c r="E23" s="116">
        <v>4425</v>
      </c>
      <c r="F23" s="116">
        <v>2686</v>
      </c>
      <c r="G23" s="116">
        <v>2778</v>
      </c>
      <c r="H23" s="116">
        <v>1087</v>
      </c>
      <c r="I23" s="116">
        <v>1135</v>
      </c>
    </row>
    <row r="24" spans="1:9" ht="12.75">
      <c r="A24" s="117"/>
      <c r="B24" s="118"/>
      <c r="C24" s="118"/>
      <c r="D24" s="118"/>
      <c r="E24" s="118"/>
      <c r="F24" s="118"/>
      <c r="G24" s="118"/>
      <c r="H24" s="118"/>
      <c r="I24" s="118"/>
    </row>
    <row r="25" spans="1:9" ht="12.75">
      <c r="A25" s="23" t="s">
        <v>122</v>
      </c>
      <c r="B25" s="23"/>
      <c r="C25" s="23"/>
      <c r="D25" s="23"/>
      <c r="E25" s="23"/>
      <c r="F25" s="23"/>
      <c r="G25" s="23"/>
      <c r="H25" s="23"/>
      <c r="I25" s="117"/>
    </row>
    <row r="26" spans="1:9" ht="12.75">
      <c r="A26" s="23" t="s">
        <v>123</v>
      </c>
      <c r="B26" s="23"/>
      <c r="C26" s="23"/>
      <c r="D26" s="23"/>
      <c r="E26" s="23"/>
      <c r="F26" s="23"/>
      <c r="G26" s="23"/>
      <c r="H26" s="23"/>
      <c r="I26" s="117"/>
    </row>
    <row r="27" spans="1:9" ht="12.75">
      <c r="A27" s="23" t="s">
        <v>124</v>
      </c>
      <c r="B27" s="23"/>
      <c r="C27" s="23"/>
      <c r="D27" s="23"/>
      <c r="E27" s="23"/>
      <c r="F27" s="23"/>
      <c r="G27" s="23"/>
      <c r="H27" s="23"/>
      <c r="I27" s="117"/>
    </row>
    <row r="28" spans="2:9" ht="12.75">
      <c r="B28" s="23" t="s">
        <v>125</v>
      </c>
      <c r="C28" s="23"/>
      <c r="D28" s="23"/>
      <c r="E28" s="23"/>
      <c r="F28" s="23"/>
      <c r="G28" s="23"/>
      <c r="H28" s="23"/>
      <c r="I28" s="117"/>
    </row>
    <row r="29" spans="4:11" ht="12.75">
      <c r="D29" s="119"/>
      <c r="E29" s="119"/>
      <c r="F29" s="119"/>
      <c r="G29" s="119"/>
      <c r="H29" s="119"/>
      <c r="I29" s="119"/>
      <c r="J29" s="119"/>
      <c r="K29" s="119"/>
    </row>
    <row r="30" spans="4:11" ht="12.75">
      <c r="D30" s="119"/>
      <c r="E30" s="119"/>
      <c r="F30" s="119"/>
      <c r="G30" s="119"/>
      <c r="H30" s="119"/>
      <c r="I30" s="119"/>
      <c r="J30" s="119"/>
      <c r="K30" s="119"/>
    </row>
    <row r="31" spans="4:11" ht="12.75">
      <c r="D31" s="119"/>
      <c r="E31" s="119"/>
      <c r="F31" s="119"/>
      <c r="G31" s="119"/>
      <c r="H31" s="119"/>
      <c r="I31" s="119"/>
      <c r="J31" s="119"/>
      <c r="K31" s="119"/>
    </row>
    <row r="32" spans="4:11" ht="12.75">
      <c r="D32" s="119"/>
      <c r="E32" s="119"/>
      <c r="F32" s="119"/>
      <c r="G32" s="119"/>
      <c r="H32" s="119"/>
      <c r="I32" s="119"/>
      <c r="J32" s="119"/>
      <c r="K32" s="119"/>
    </row>
    <row r="33" spans="4:11" ht="12.75">
      <c r="D33" s="119"/>
      <c r="E33" s="119"/>
      <c r="F33" s="119"/>
      <c r="G33" s="119"/>
      <c r="H33" s="119"/>
      <c r="I33" s="119"/>
      <c r="J33" s="119"/>
      <c r="K33" s="119"/>
    </row>
    <row r="34" spans="4:11" ht="12.75">
      <c r="D34" s="119"/>
      <c r="E34" s="119"/>
      <c r="F34" s="119"/>
      <c r="G34" s="119"/>
      <c r="H34" s="119"/>
      <c r="I34" s="119"/>
      <c r="J34" s="119"/>
      <c r="K34" s="119"/>
    </row>
  </sheetData>
  <mergeCells count="5">
    <mergeCell ref="B7:I7"/>
    <mergeCell ref="B5:C5"/>
    <mergeCell ref="D5:E5"/>
    <mergeCell ref="F5:G5"/>
    <mergeCell ref="H5:I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31"/>
  <sheetViews>
    <sheetView workbookViewId="0" topLeftCell="A1">
      <selection activeCell="A1" sqref="A1"/>
    </sheetView>
  </sheetViews>
  <sheetFormatPr defaultColWidth="9.140625" defaultRowHeight="12.75"/>
  <cols>
    <col min="1" max="1" width="10.57421875" style="23" customWidth="1"/>
    <col min="2" max="2" width="12.57421875" style="71" customWidth="1"/>
    <col min="3" max="3" width="12.7109375" style="71" customWidth="1"/>
    <col min="4" max="16384" width="9.140625" style="16" customWidth="1"/>
  </cols>
  <sheetData>
    <row r="1" ht="12.75">
      <c r="A1" s="67" t="s">
        <v>11</v>
      </c>
    </row>
    <row r="2" ht="12.75">
      <c r="A2" s="67" t="s">
        <v>107</v>
      </c>
    </row>
    <row r="3" ht="12.75">
      <c r="A3" s="67"/>
    </row>
    <row r="4" spans="1:3" ht="12.75">
      <c r="A4" s="89" t="s">
        <v>29</v>
      </c>
      <c r="B4" s="89" t="s">
        <v>30</v>
      </c>
      <c r="C4" s="89" t="s">
        <v>33</v>
      </c>
    </row>
    <row r="5" spans="1:3" ht="12.75">
      <c r="A5" s="23" t="s">
        <v>108</v>
      </c>
      <c r="B5" s="125" t="s">
        <v>44</v>
      </c>
      <c r="C5" s="125"/>
    </row>
    <row r="6" spans="1:3" ht="12.75">
      <c r="A6" s="72">
        <v>1900</v>
      </c>
      <c r="B6" s="90">
        <v>4.053576192774287</v>
      </c>
      <c r="C6" s="90">
        <v>0.1610141250214242</v>
      </c>
    </row>
    <row r="7" spans="1:3" ht="12.75">
      <c r="A7" s="72">
        <v>1910</v>
      </c>
      <c r="B7" s="90">
        <v>4.294255400861821</v>
      </c>
      <c r="C7" s="90">
        <v>0.18183416292037427</v>
      </c>
    </row>
    <row r="8" spans="1:3" ht="12.75">
      <c r="A8" s="72">
        <v>1920</v>
      </c>
      <c r="B8" s="90">
        <v>4.6667165512793325</v>
      </c>
      <c r="C8" s="90">
        <v>0.1990008194067919</v>
      </c>
    </row>
    <row r="9" spans="1:3" ht="12.75">
      <c r="A9" s="72">
        <v>1930</v>
      </c>
      <c r="B9" s="90">
        <v>5.403219315429944</v>
      </c>
      <c r="C9" s="90">
        <v>0.22164927553763653</v>
      </c>
    </row>
    <row r="10" spans="1:3" ht="12.75">
      <c r="A10" s="72">
        <v>1940</v>
      </c>
      <c r="B10" s="90">
        <v>6.849976199838573</v>
      </c>
      <c r="C10" s="90">
        <v>0.27702134761507574</v>
      </c>
    </row>
    <row r="11" spans="1:3" ht="12.75">
      <c r="A11" s="72">
        <v>1950</v>
      </c>
      <c r="B11" s="90">
        <v>8.141839325242065</v>
      </c>
      <c r="C11" s="90">
        <v>0.38282090420946385</v>
      </c>
    </row>
    <row r="12" spans="1:3" ht="12.75">
      <c r="A12" s="72">
        <v>1960</v>
      </c>
      <c r="B12" s="90">
        <v>9.037879615854411</v>
      </c>
      <c r="C12" s="90">
        <v>0.48168511659210034</v>
      </c>
    </row>
    <row r="13" spans="1:3" ht="12.75">
      <c r="A13" s="72">
        <v>1970</v>
      </c>
      <c r="B13" s="90">
        <v>9.874175396575888</v>
      </c>
      <c r="C13" s="90">
        <v>0.7435100044275945</v>
      </c>
    </row>
    <row r="14" spans="1:3" ht="12.75">
      <c r="A14" s="72">
        <v>1980</v>
      </c>
      <c r="B14" s="90">
        <v>11.277819512040843</v>
      </c>
      <c r="C14" s="90">
        <v>0.9887920899705029</v>
      </c>
    </row>
    <row r="15" spans="1:3" ht="12.75">
      <c r="A15" s="72">
        <v>1990</v>
      </c>
      <c r="B15" s="90">
        <v>12.561617948614852</v>
      </c>
      <c r="C15" s="90">
        <v>1.238390092879257</v>
      </c>
    </row>
    <row r="16" spans="1:3" ht="12.75">
      <c r="A16" s="72">
        <v>2000</v>
      </c>
      <c r="B16" s="90">
        <v>12.433995920716931</v>
      </c>
      <c r="C16" s="90">
        <v>1.506634165061722</v>
      </c>
    </row>
    <row r="17" spans="1:3" ht="12.75">
      <c r="A17" s="72"/>
      <c r="B17" s="90"/>
      <c r="C17" s="90"/>
    </row>
    <row r="18" spans="1:3" ht="12.75">
      <c r="A18" s="72" t="s">
        <v>110</v>
      </c>
      <c r="B18" s="90"/>
      <c r="C18" s="90"/>
    </row>
    <row r="19" spans="1:3" ht="12.75">
      <c r="A19" s="23">
        <v>2010</v>
      </c>
      <c r="B19" s="90">
        <v>13</v>
      </c>
      <c r="C19" s="90">
        <v>2</v>
      </c>
    </row>
    <row r="20" spans="1:3" ht="12.75">
      <c r="A20" s="23">
        <v>2020</v>
      </c>
      <c r="B20" s="90">
        <v>16.3</v>
      </c>
      <c r="C20" s="90">
        <v>2.2</v>
      </c>
    </row>
    <row r="21" spans="1:3" ht="12.75">
      <c r="A21" s="23">
        <v>2030</v>
      </c>
      <c r="B21" s="90">
        <v>19.6</v>
      </c>
      <c r="C21" s="90">
        <v>2.6</v>
      </c>
    </row>
    <row r="22" spans="1:3" ht="12.75">
      <c r="A22" s="23">
        <v>2040</v>
      </c>
      <c r="B22" s="90">
        <v>20.4</v>
      </c>
      <c r="C22" s="90">
        <v>3.9</v>
      </c>
    </row>
    <row r="23" spans="1:3" ht="12.75">
      <c r="A23" s="75">
        <v>2050</v>
      </c>
      <c r="B23" s="91">
        <v>20.6</v>
      </c>
      <c r="C23" s="91">
        <v>5</v>
      </c>
    </row>
    <row r="25" ht="12.75">
      <c r="A25" s="23" t="s">
        <v>111</v>
      </c>
    </row>
    <row r="27" ht="12.75">
      <c r="A27" s="23" t="s">
        <v>112</v>
      </c>
    </row>
    <row r="28" ht="12.75">
      <c r="A28" s="23" t="s">
        <v>37</v>
      </c>
    </row>
    <row r="29" ht="12.75">
      <c r="A29" s="23" t="s">
        <v>38</v>
      </c>
    </row>
    <row r="30" ht="12.75">
      <c r="A30" s="23" t="s">
        <v>39</v>
      </c>
    </row>
    <row r="31" ht="12.75">
      <c r="A31" s="23" t="s">
        <v>40</v>
      </c>
    </row>
  </sheetData>
  <mergeCells count="1">
    <mergeCell ref="B5:C5"/>
  </mergeCells>
  <printOptions/>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D62"/>
  <sheetViews>
    <sheetView workbookViewId="0" topLeftCell="A1">
      <selection activeCell="A1" sqref="A1"/>
    </sheetView>
  </sheetViews>
  <sheetFormatPr defaultColWidth="9.140625" defaultRowHeight="12.75"/>
  <cols>
    <col min="1" max="1" width="21.57421875" style="39" customWidth="1"/>
    <col min="2" max="2" width="12.140625" style="39" customWidth="1"/>
    <col min="3" max="3" width="12.421875" style="39" customWidth="1"/>
    <col min="4" max="4" width="10.28125" style="39" customWidth="1"/>
    <col min="5" max="16384" width="9.140625" style="39" customWidth="1"/>
  </cols>
  <sheetData>
    <row r="1" ht="12.75">
      <c r="A1" s="17" t="s">
        <v>218</v>
      </c>
    </row>
    <row r="2" s="44" customFormat="1" ht="15">
      <c r="A2" s="121"/>
    </row>
    <row r="3" spans="1:4" ht="15">
      <c r="A3" s="122" t="s">
        <v>42</v>
      </c>
      <c r="B3" s="89" t="s">
        <v>43</v>
      </c>
      <c r="C3" s="126" t="s">
        <v>30</v>
      </c>
      <c r="D3" s="126"/>
    </row>
    <row r="4" spans="2:4" ht="12.75">
      <c r="B4" s="127" t="s">
        <v>161</v>
      </c>
      <c r="C4" s="127"/>
      <c r="D4" s="43" t="s">
        <v>44</v>
      </c>
    </row>
    <row r="5" spans="1:4" ht="15">
      <c r="A5" s="123" t="s">
        <v>166</v>
      </c>
      <c r="B5" s="134">
        <v>127463.611</v>
      </c>
      <c r="C5" s="134">
        <v>25534.735</v>
      </c>
      <c r="D5" s="49">
        <v>20</v>
      </c>
    </row>
    <row r="6" spans="1:4" ht="15">
      <c r="A6" s="123" t="s">
        <v>167</v>
      </c>
      <c r="B6" s="134">
        <v>58133.509</v>
      </c>
      <c r="C6" s="134">
        <v>11450.027</v>
      </c>
      <c r="D6" s="49">
        <v>19.7</v>
      </c>
    </row>
    <row r="7" spans="1:4" ht="15">
      <c r="A7" s="123" t="s">
        <v>168</v>
      </c>
      <c r="B7" s="134">
        <v>82422.299</v>
      </c>
      <c r="C7" s="134">
        <v>16018.097</v>
      </c>
      <c r="D7" s="49">
        <v>19.4</v>
      </c>
    </row>
    <row r="8" spans="1:4" ht="15">
      <c r="A8" s="123" t="s">
        <v>169</v>
      </c>
      <c r="B8" s="134">
        <v>10688.058</v>
      </c>
      <c r="C8" s="134">
        <v>2026.517</v>
      </c>
      <c r="D8" s="49">
        <v>19</v>
      </c>
    </row>
    <row r="9" spans="1:4" ht="15">
      <c r="A9" s="123" t="s">
        <v>170</v>
      </c>
      <c r="B9" s="134">
        <v>40397.842</v>
      </c>
      <c r="C9" s="134">
        <v>7170.442</v>
      </c>
      <c r="D9" s="49">
        <v>17.7</v>
      </c>
    </row>
    <row r="10" spans="1:4" ht="15">
      <c r="A10" s="123" t="s">
        <v>171</v>
      </c>
      <c r="B10" s="134">
        <v>9016.596</v>
      </c>
      <c r="C10" s="134">
        <v>1588.22</v>
      </c>
      <c r="D10" s="49">
        <v>17.6</v>
      </c>
    </row>
    <row r="11" spans="1:4" ht="15">
      <c r="A11" s="123" t="s">
        <v>172</v>
      </c>
      <c r="B11" s="134">
        <v>10379.067</v>
      </c>
      <c r="C11" s="134">
        <v>1809.27</v>
      </c>
      <c r="D11" s="49">
        <v>17.4</v>
      </c>
    </row>
    <row r="12" spans="1:4" ht="15">
      <c r="A12" s="123" t="s">
        <v>173</v>
      </c>
      <c r="B12" s="134">
        <v>7385.367</v>
      </c>
      <c r="C12" s="134">
        <v>1279.418</v>
      </c>
      <c r="D12" s="49">
        <v>17.3</v>
      </c>
    </row>
    <row r="13" spans="1:4" ht="15">
      <c r="A13" s="123" t="s">
        <v>174</v>
      </c>
      <c r="B13" s="134">
        <v>1324.333</v>
      </c>
      <c r="C13" s="134">
        <v>227.665</v>
      </c>
      <c r="D13" s="49">
        <v>17.2</v>
      </c>
    </row>
    <row r="14" spans="1:4" ht="15">
      <c r="A14" s="123" t="s">
        <v>175</v>
      </c>
      <c r="B14" s="134">
        <v>10605.87</v>
      </c>
      <c r="C14" s="134">
        <v>1822.043</v>
      </c>
      <c r="D14" s="49">
        <v>17.2</v>
      </c>
    </row>
    <row r="15" spans="1:4" ht="15">
      <c r="A15" s="123" t="s">
        <v>176</v>
      </c>
      <c r="B15" s="134">
        <v>8192.88</v>
      </c>
      <c r="C15" s="134">
        <v>1400.609</v>
      </c>
      <c r="D15" s="49">
        <v>17.1</v>
      </c>
    </row>
    <row r="16" spans="1:4" ht="15">
      <c r="A16" s="123" t="s">
        <v>177</v>
      </c>
      <c r="B16" s="134">
        <v>4494.749</v>
      </c>
      <c r="C16" s="134">
        <v>753.578</v>
      </c>
      <c r="D16" s="49">
        <v>16.8</v>
      </c>
    </row>
    <row r="17" spans="1:4" ht="15">
      <c r="A17" s="123" t="s">
        <v>45</v>
      </c>
      <c r="B17" s="134">
        <v>4661.473</v>
      </c>
      <c r="C17" s="134">
        <v>768.252</v>
      </c>
      <c r="D17" s="49">
        <v>16.5</v>
      </c>
    </row>
    <row r="18" spans="1:4" ht="15">
      <c r="A18" s="123" t="s">
        <v>178</v>
      </c>
      <c r="B18" s="134">
        <v>60876.136</v>
      </c>
      <c r="C18" s="134">
        <v>9998.037</v>
      </c>
      <c r="D18" s="49">
        <v>16.4</v>
      </c>
    </row>
    <row r="19" spans="1:4" ht="15">
      <c r="A19" s="123" t="s">
        <v>179</v>
      </c>
      <c r="B19" s="134">
        <v>2274.735</v>
      </c>
      <c r="C19" s="134">
        <v>373.036</v>
      </c>
      <c r="D19" s="49">
        <v>16.4</v>
      </c>
    </row>
    <row r="20" spans="1:4" ht="15">
      <c r="A20" s="123" t="s">
        <v>180</v>
      </c>
      <c r="B20" s="134">
        <v>46620.334</v>
      </c>
      <c r="C20" s="134">
        <v>7628.119</v>
      </c>
      <c r="D20" s="49">
        <v>16.4</v>
      </c>
    </row>
    <row r="21" spans="1:4" ht="15">
      <c r="A21" s="123" t="s">
        <v>181</v>
      </c>
      <c r="B21" s="134">
        <v>5231.372</v>
      </c>
      <c r="C21" s="134">
        <v>845.701</v>
      </c>
      <c r="D21" s="49">
        <v>16.2</v>
      </c>
    </row>
    <row r="22" spans="1:4" ht="15">
      <c r="A22" s="123" t="s">
        <v>182</v>
      </c>
      <c r="B22" s="134">
        <v>60609.153</v>
      </c>
      <c r="C22" s="134">
        <v>9564.246</v>
      </c>
      <c r="D22" s="49">
        <v>15.8</v>
      </c>
    </row>
    <row r="23" spans="1:4" ht="15">
      <c r="A23" s="123" t="s">
        <v>183</v>
      </c>
      <c r="B23" s="134">
        <v>2010.347</v>
      </c>
      <c r="C23" s="134">
        <v>314.875</v>
      </c>
      <c r="D23" s="49">
        <v>15.7</v>
      </c>
    </row>
    <row r="24" spans="1:4" ht="15">
      <c r="A24" s="123" t="s">
        <v>184</v>
      </c>
      <c r="B24" s="134">
        <v>7523.934</v>
      </c>
      <c r="C24" s="134">
        <v>1170.645</v>
      </c>
      <c r="D24" s="49">
        <v>15.6</v>
      </c>
    </row>
    <row r="25" spans="1:4" ht="15">
      <c r="A25" s="123" t="s">
        <v>185</v>
      </c>
      <c r="B25" s="134">
        <v>3585.906</v>
      </c>
      <c r="C25" s="134">
        <v>554.461</v>
      </c>
      <c r="D25" s="49">
        <v>15.5</v>
      </c>
    </row>
    <row r="26" spans="1:4" ht="15">
      <c r="A26" s="123" t="s">
        <v>186</v>
      </c>
      <c r="B26" s="134">
        <v>5450.661</v>
      </c>
      <c r="C26" s="134">
        <v>828.061</v>
      </c>
      <c r="D26" s="49">
        <v>15.2</v>
      </c>
    </row>
    <row r="27" spans="1:4" ht="15">
      <c r="A27" s="123" t="s">
        <v>187</v>
      </c>
      <c r="B27" s="134">
        <v>9981.334</v>
      </c>
      <c r="C27" s="134">
        <v>1517.767</v>
      </c>
      <c r="D27" s="49">
        <v>15.2</v>
      </c>
    </row>
    <row r="28" spans="1:4" ht="15">
      <c r="A28" s="123" t="s">
        <v>188</v>
      </c>
      <c r="B28" s="134">
        <v>10140.311</v>
      </c>
      <c r="C28" s="134">
        <v>1544.056</v>
      </c>
      <c r="D28" s="49">
        <v>15.2</v>
      </c>
    </row>
    <row r="29" spans="1:4" ht="15">
      <c r="A29" s="123" t="s">
        <v>189</v>
      </c>
      <c r="B29" s="134">
        <v>9765.736</v>
      </c>
      <c r="C29" s="134">
        <v>1462.361</v>
      </c>
      <c r="D29" s="49">
        <v>15</v>
      </c>
    </row>
    <row r="30" spans="1:4" ht="15">
      <c r="A30" s="123" t="s">
        <v>190</v>
      </c>
      <c r="B30" s="134">
        <v>4610.82</v>
      </c>
      <c r="C30" s="134">
        <v>682.505</v>
      </c>
      <c r="D30" s="49">
        <v>14.8</v>
      </c>
    </row>
    <row r="31" spans="1:4" ht="15">
      <c r="A31" s="123" t="s">
        <v>191</v>
      </c>
      <c r="B31" s="134">
        <v>22303.552</v>
      </c>
      <c r="C31" s="134">
        <v>3275.017</v>
      </c>
      <c r="D31" s="49">
        <v>14.7</v>
      </c>
    </row>
    <row r="32" spans="1:4" ht="15">
      <c r="A32" s="123" t="s">
        <v>192</v>
      </c>
      <c r="B32" s="134">
        <v>474.413</v>
      </c>
      <c r="C32" s="134">
        <v>69.366</v>
      </c>
      <c r="D32" s="49">
        <v>14.6</v>
      </c>
    </row>
    <row r="33" spans="1:4" ht="15">
      <c r="A33" s="123" t="s">
        <v>193</v>
      </c>
      <c r="B33" s="134">
        <v>10235.455</v>
      </c>
      <c r="C33" s="134">
        <v>1480.597</v>
      </c>
      <c r="D33" s="49">
        <v>14.5</v>
      </c>
    </row>
    <row r="34" spans="1:4" ht="15">
      <c r="A34" s="123" t="s">
        <v>194</v>
      </c>
      <c r="B34" s="134">
        <v>4498.976</v>
      </c>
      <c r="C34" s="134">
        <v>646.671</v>
      </c>
      <c r="D34" s="49">
        <v>14.4</v>
      </c>
    </row>
    <row r="35" spans="1:4" ht="15">
      <c r="A35" s="123" t="s">
        <v>195</v>
      </c>
      <c r="B35" s="134">
        <v>16491.461</v>
      </c>
      <c r="C35" s="134">
        <v>2349.019</v>
      </c>
      <c r="D35" s="49">
        <v>14.2</v>
      </c>
    </row>
    <row r="36" spans="1:4" ht="15">
      <c r="A36" s="123" t="s">
        <v>196</v>
      </c>
      <c r="B36" s="134">
        <v>142069.494</v>
      </c>
      <c r="C36" s="134">
        <v>20196.238</v>
      </c>
      <c r="D36" s="49">
        <v>14.2</v>
      </c>
    </row>
    <row r="37" spans="1:4" ht="15">
      <c r="A37" s="123" t="s">
        <v>197</v>
      </c>
      <c r="B37" s="134">
        <v>400.214</v>
      </c>
      <c r="C37" s="134">
        <v>54.925</v>
      </c>
      <c r="D37" s="49">
        <v>13.7</v>
      </c>
    </row>
    <row r="38" spans="1:4" ht="15">
      <c r="A38" s="123" t="s">
        <v>198</v>
      </c>
      <c r="B38" s="134">
        <v>691.871</v>
      </c>
      <c r="C38" s="134">
        <v>95.022</v>
      </c>
      <c r="D38" s="49">
        <v>13.7</v>
      </c>
    </row>
    <row r="39" spans="1:4" ht="15">
      <c r="A39" s="123" t="s">
        <v>199</v>
      </c>
      <c r="B39" s="134">
        <v>33098.932</v>
      </c>
      <c r="C39" s="134">
        <v>4406.995</v>
      </c>
      <c r="D39" s="49">
        <v>13.3</v>
      </c>
    </row>
    <row r="40" spans="1:4" ht="15">
      <c r="A40" s="123" t="s">
        <v>200</v>
      </c>
      <c r="B40" s="134">
        <v>38536.869</v>
      </c>
      <c r="C40" s="134">
        <v>5127.626</v>
      </c>
      <c r="D40" s="49">
        <v>13.3</v>
      </c>
    </row>
    <row r="41" spans="1:4" ht="15">
      <c r="A41" s="123" t="s">
        <v>201</v>
      </c>
      <c r="B41" s="134">
        <v>3431.932</v>
      </c>
      <c r="C41" s="134">
        <v>454.742</v>
      </c>
      <c r="D41" s="49">
        <v>13.3</v>
      </c>
    </row>
    <row r="42" spans="1:4" ht="15">
      <c r="A42" s="123" t="s">
        <v>202</v>
      </c>
      <c r="B42" s="134">
        <v>20264.082</v>
      </c>
      <c r="C42" s="134">
        <v>2649.395</v>
      </c>
      <c r="D42" s="49">
        <v>13.1</v>
      </c>
    </row>
    <row r="43" spans="1:4" ht="15">
      <c r="A43" s="123" t="s">
        <v>203</v>
      </c>
      <c r="B43" s="134">
        <v>6940.432</v>
      </c>
      <c r="C43" s="134">
        <v>890.217</v>
      </c>
      <c r="D43" s="49">
        <v>12.8</v>
      </c>
    </row>
    <row r="44" spans="1:4" ht="15">
      <c r="A44" s="123" t="s">
        <v>204</v>
      </c>
      <c r="B44" s="134">
        <v>3928.447</v>
      </c>
      <c r="C44" s="134">
        <v>503.852</v>
      </c>
      <c r="D44" s="49">
        <v>12.8</v>
      </c>
    </row>
    <row r="45" spans="1:4" ht="15">
      <c r="A45" s="123" t="s">
        <v>46</v>
      </c>
      <c r="B45" s="134">
        <v>298444.215</v>
      </c>
      <c r="C45" s="134">
        <v>37196.167</v>
      </c>
      <c r="D45" s="49">
        <v>12.5</v>
      </c>
    </row>
    <row r="46" spans="1:4" ht="15">
      <c r="A46" s="123" t="s">
        <v>205</v>
      </c>
      <c r="B46" s="134">
        <v>5439.448</v>
      </c>
      <c r="C46" s="134">
        <v>652.994</v>
      </c>
      <c r="D46" s="49">
        <v>12</v>
      </c>
    </row>
    <row r="47" spans="1:4" ht="15">
      <c r="A47" s="123" t="s">
        <v>206</v>
      </c>
      <c r="B47" s="134">
        <v>4076.14</v>
      </c>
      <c r="C47" s="134">
        <v>480.794</v>
      </c>
      <c r="D47" s="49">
        <v>11.8</v>
      </c>
    </row>
    <row r="48" spans="1:4" ht="15">
      <c r="A48" s="123" t="s">
        <v>207</v>
      </c>
      <c r="B48" s="134">
        <v>299.388</v>
      </c>
      <c r="C48" s="134">
        <v>35.163</v>
      </c>
      <c r="D48" s="49">
        <v>11.7</v>
      </c>
    </row>
    <row r="49" spans="1:4" ht="15">
      <c r="A49" s="123" t="s">
        <v>208</v>
      </c>
      <c r="B49" s="134">
        <v>784.301</v>
      </c>
      <c r="C49" s="134">
        <v>90.645</v>
      </c>
      <c r="D49" s="49">
        <v>11.6</v>
      </c>
    </row>
    <row r="50" spans="1:4" ht="15">
      <c r="A50" s="123" t="s">
        <v>209</v>
      </c>
      <c r="B50" s="134">
        <v>4062.235</v>
      </c>
      <c r="C50" s="134">
        <v>470.335</v>
      </c>
      <c r="D50" s="49">
        <v>11.6</v>
      </c>
    </row>
    <row r="51" spans="1:4" ht="15">
      <c r="A51" s="123" t="s">
        <v>210</v>
      </c>
      <c r="B51" s="134">
        <v>108.605</v>
      </c>
      <c r="C51" s="134">
        <v>12.165</v>
      </c>
      <c r="D51" s="49">
        <v>11.2</v>
      </c>
    </row>
    <row r="52" spans="1:4" ht="15">
      <c r="A52" s="123" t="s">
        <v>211</v>
      </c>
      <c r="B52" s="134">
        <v>2976.372</v>
      </c>
      <c r="C52" s="134">
        <v>331.78</v>
      </c>
      <c r="D52" s="49">
        <v>11.1</v>
      </c>
    </row>
    <row r="53" spans="1:4" ht="15">
      <c r="A53" s="123" t="s">
        <v>162</v>
      </c>
      <c r="B53" s="134">
        <v>2050.554</v>
      </c>
      <c r="C53" s="134">
        <v>225.046</v>
      </c>
      <c r="D53" s="49">
        <v>11</v>
      </c>
    </row>
    <row r="54" spans="1:4" ht="15">
      <c r="A54" s="137" t="s">
        <v>212</v>
      </c>
      <c r="B54" s="138">
        <v>4325.682</v>
      </c>
      <c r="C54" s="138">
        <v>464.536</v>
      </c>
      <c r="D54" s="33">
        <v>10.7</v>
      </c>
    </row>
    <row r="55" spans="1:4" ht="15">
      <c r="A55" s="123" t="s">
        <v>213</v>
      </c>
      <c r="B55" s="136">
        <v>39921.833</v>
      </c>
      <c r="C55" s="136">
        <v>4243.937</v>
      </c>
      <c r="D55" s="49">
        <v>10.6</v>
      </c>
    </row>
    <row r="56" spans="1:4" ht="15">
      <c r="A56" s="123" t="s">
        <v>214</v>
      </c>
      <c r="B56" s="136">
        <v>11382.82</v>
      </c>
      <c r="C56" s="136">
        <v>1206.167</v>
      </c>
      <c r="D56" s="49">
        <v>10.6</v>
      </c>
    </row>
    <row r="57" spans="1:4" ht="15">
      <c r="A57" s="124" t="s">
        <v>215</v>
      </c>
      <c r="B57" s="135">
        <v>436.131</v>
      </c>
      <c r="C57" s="135">
        <v>46.066</v>
      </c>
      <c r="D57" s="30">
        <v>10.6</v>
      </c>
    </row>
    <row r="60" ht="12.75">
      <c r="A60" s="39" t="s">
        <v>216</v>
      </c>
    </row>
    <row r="62" ht="12.75">
      <c r="A62" s="39" t="s">
        <v>217</v>
      </c>
    </row>
  </sheetData>
  <mergeCells count="2">
    <mergeCell ref="C3:D3"/>
    <mergeCell ref="B4:C4"/>
  </mergeCells>
  <printOptions/>
  <pageMargins left="0.75" right="0.75" top="1" bottom="1"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63"/>
  <sheetViews>
    <sheetView workbookViewId="0" topLeftCell="A1">
      <selection activeCell="A1" sqref="A1"/>
    </sheetView>
  </sheetViews>
  <sheetFormatPr defaultColWidth="9.140625" defaultRowHeight="12.75"/>
  <cols>
    <col min="1" max="1" width="22.421875" style="4" customWidth="1"/>
    <col min="2" max="2" width="19.7109375" style="4" customWidth="1"/>
    <col min="3" max="3" width="9.140625" style="4" customWidth="1"/>
    <col min="4" max="4" width="22.00390625" style="4" customWidth="1"/>
    <col min="5" max="5" width="18.8515625" style="4" customWidth="1"/>
    <col min="6" max="16384" width="9.140625" style="4" customWidth="1"/>
  </cols>
  <sheetData>
    <row r="1" spans="1:5" s="3" customFormat="1" ht="12.75">
      <c r="A1" s="17" t="s">
        <v>104</v>
      </c>
      <c r="B1" s="26"/>
      <c r="C1" s="26"/>
      <c r="D1" s="16"/>
      <c r="E1" s="26"/>
    </row>
    <row r="2" spans="1:5" ht="12.75">
      <c r="A2" s="17"/>
      <c r="B2" s="26"/>
      <c r="C2" s="26"/>
      <c r="D2" s="16"/>
      <c r="E2" s="26"/>
    </row>
    <row r="3" spans="1:9" s="3" customFormat="1" ht="12.75">
      <c r="A3" s="27" t="s">
        <v>97</v>
      </c>
      <c r="B3" s="28"/>
      <c r="C3" s="28"/>
      <c r="D3" s="27" t="s">
        <v>97</v>
      </c>
      <c r="E3" s="28"/>
      <c r="G3" s="7"/>
      <c r="H3" s="7"/>
      <c r="I3" s="7"/>
    </row>
    <row r="4" spans="1:10" ht="12.75">
      <c r="A4" s="29" t="s">
        <v>163</v>
      </c>
      <c r="B4" s="38" t="s">
        <v>100</v>
      </c>
      <c r="C4" s="29"/>
      <c r="D4" s="29" t="s">
        <v>164</v>
      </c>
      <c r="E4" s="38" t="s">
        <v>100</v>
      </c>
      <c r="G4" s="1"/>
      <c r="H4" s="1"/>
      <c r="I4" s="1"/>
      <c r="J4"/>
    </row>
    <row r="5" spans="1:10" ht="12.75">
      <c r="A5" s="5"/>
      <c r="B5" s="10"/>
      <c r="C5" s="10"/>
      <c r="D5" s="5"/>
      <c r="E5" s="10"/>
      <c r="G5" s="37"/>
      <c r="H5" s="2"/>
      <c r="I5" s="1"/>
      <c r="J5"/>
    </row>
    <row r="6" spans="1:9" ht="12.75">
      <c r="A6" s="31" t="s">
        <v>46</v>
      </c>
      <c r="B6" s="32">
        <v>12.359379226680263</v>
      </c>
      <c r="C6" s="33"/>
      <c r="D6" s="31" t="s">
        <v>46</v>
      </c>
      <c r="E6" s="32">
        <v>12.359379226680263</v>
      </c>
      <c r="G6" s="6"/>
      <c r="H6" s="6"/>
      <c r="I6" s="6"/>
    </row>
    <row r="7" spans="1:5" ht="12.75">
      <c r="A7" s="31"/>
      <c r="B7" s="33"/>
      <c r="C7" s="33"/>
      <c r="D7" s="31"/>
      <c r="E7" s="33"/>
    </row>
    <row r="8" spans="1:5" ht="12.75">
      <c r="A8" s="34" t="s">
        <v>47</v>
      </c>
      <c r="B8" s="32">
        <v>13.199447616011895</v>
      </c>
      <c r="C8" s="33"/>
      <c r="D8" s="34" t="s">
        <v>48</v>
      </c>
      <c r="E8" s="32">
        <v>16.827935316572628</v>
      </c>
    </row>
    <row r="9" spans="1:5" ht="12.75">
      <c r="A9" s="34" t="s">
        <v>49</v>
      </c>
      <c r="B9" s="32">
        <v>6.390717615019033</v>
      </c>
      <c r="C9" s="33"/>
      <c r="D9" s="34" t="s">
        <v>52</v>
      </c>
      <c r="E9" s="32">
        <v>15.333317909344405</v>
      </c>
    </row>
    <row r="10" spans="1:5" ht="12.75">
      <c r="A10" s="34" t="s">
        <v>51</v>
      </c>
      <c r="B10" s="32">
        <v>12.745336999641701</v>
      </c>
      <c r="C10" s="33"/>
      <c r="D10" s="34" t="s">
        <v>50</v>
      </c>
      <c r="E10" s="32">
        <v>15.286622304230788</v>
      </c>
    </row>
    <row r="11" spans="1:5" ht="12.75">
      <c r="A11" s="34" t="s">
        <v>53</v>
      </c>
      <c r="B11" s="32">
        <v>13.845164023193826</v>
      </c>
      <c r="C11" s="33"/>
      <c r="D11" s="34" t="s">
        <v>54</v>
      </c>
      <c r="E11" s="32">
        <v>14.687262558207722</v>
      </c>
    </row>
    <row r="12" spans="1:5" ht="12.75">
      <c r="A12" s="34" t="s">
        <v>55</v>
      </c>
      <c r="B12" s="32">
        <v>10.650744993585104</v>
      </c>
      <c r="C12" s="33"/>
      <c r="D12" s="34" t="s">
        <v>56</v>
      </c>
      <c r="E12" s="32">
        <v>14.660557917528502</v>
      </c>
    </row>
    <row r="13" spans="1:5" ht="12.75">
      <c r="A13" s="34" t="s">
        <v>57</v>
      </c>
      <c r="B13" s="32">
        <v>9.80072816921274</v>
      </c>
      <c r="C13" s="33"/>
      <c r="D13" s="34" t="s">
        <v>58</v>
      </c>
      <c r="E13" s="32">
        <v>14.405053547040698</v>
      </c>
    </row>
    <row r="14" spans="1:5" ht="12.75">
      <c r="A14" s="34" t="s">
        <v>59</v>
      </c>
      <c r="B14" s="32">
        <v>13.52016380846694</v>
      </c>
      <c r="C14" s="33"/>
      <c r="D14" s="34" t="s">
        <v>60</v>
      </c>
      <c r="E14" s="32">
        <v>14.20358212595167</v>
      </c>
    </row>
    <row r="15" spans="1:5" ht="12.75">
      <c r="A15" s="34" t="s">
        <v>61</v>
      </c>
      <c r="B15" s="32">
        <v>13.122076583281551</v>
      </c>
      <c r="C15" s="33"/>
      <c r="D15" s="34" t="s">
        <v>62</v>
      </c>
      <c r="E15" s="32">
        <v>13.93508613478039</v>
      </c>
    </row>
    <row r="16" spans="1:5" ht="12.75">
      <c r="A16" s="34" t="s">
        <v>63</v>
      </c>
      <c r="B16" s="32">
        <v>12.135177761357703</v>
      </c>
      <c r="C16" s="33"/>
      <c r="D16" s="34" t="s">
        <v>53</v>
      </c>
      <c r="E16" s="32">
        <v>13.845164023193826</v>
      </c>
    </row>
    <row r="17" spans="1:5" ht="12.75">
      <c r="A17" s="34" t="s">
        <v>48</v>
      </c>
      <c r="B17" s="32">
        <v>16.827935316572628</v>
      </c>
      <c r="C17" s="33"/>
      <c r="D17" s="34" t="s">
        <v>64</v>
      </c>
      <c r="E17" s="32">
        <v>13.653444676409185</v>
      </c>
    </row>
    <row r="18" spans="1:5" ht="12.75">
      <c r="A18" s="34" t="s">
        <v>45</v>
      </c>
      <c r="B18" s="32">
        <v>9.593898010767003</v>
      </c>
      <c r="C18" s="33"/>
      <c r="D18" s="34" t="s">
        <v>65</v>
      </c>
      <c r="E18" s="32">
        <v>13.620727883183934</v>
      </c>
    </row>
    <row r="19" spans="1:5" ht="12.75">
      <c r="A19" s="34" t="s">
        <v>65</v>
      </c>
      <c r="B19" s="32">
        <v>13.620727883183934</v>
      </c>
      <c r="C19" s="33"/>
      <c r="D19" s="34" t="s">
        <v>59</v>
      </c>
      <c r="E19" s="32">
        <v>13.52016380846694</v>
      </c>
    </row>
    <row r="20" spans="1:5" ht="12.75">
      <c r="A20" s="34" t="s">
        <v>67</v>
      </c>
      <c r="B20" s="32">
        <v>11.390176434870112</v>
      </c>
      <c r="C20" s="33"/>
      <c r="D20" s="34" t="s">
        <v>71</v>
      </c>
      <c r="E20" s="32">
        <v>13.314771826718752</v>
      </c>
    </row>
    <row r="21" spans="1:5" ht="12.75">
      <c r="A21" s="34" t="s">
        <v>68</v>
      </c>
      <c r="B21" s="32">
        <v>11.960616453171454</v>
      </c>
      <c r="C21" s="33"/>
      <c r="D21" s="34" t="s">
        <v>72</v>
      </c>
      <c r="E21" s="32">
        <v>13.307570784250055</v>
      </c>
    </row>
    <row r="22" spans="1:5" ht="12.75">
      <c r="A22" s="34" t="s">
        <v>70</v>
      </c>
      <c r="B22" s="32">
        <v>12.37677691421129</v>
      </c>
      <c r="C22" s="33"/>
      <c r="D22" s="34" t="s">
        <v>69</v>
      </c>
      <c r="E22" s="32">
        <v>13.30569639896167</v>
      </c>
    </row>
    <row r="23" spans="1:5" ht="12.75">
      <c r="A23" s="34" t="s">
        <v>56</v>
      </c>
      <c r="B23" s="32">
        <v>14.660557917528502</v>
      </c>
      <c r="C23" s="33"/>
      <c r="D23" s="34" t="s">
        <v>66</v>
      </c>
      <c r="E23" s="32">
        <v>13.267006789093951</v>
      </c>
    </row>
    <row r="24" spans="1:5" ht="12.75">
      <c r="A24" s="34" t="s">
        <v>73</v>
      </c>
      <c r="B24" s="32">
        <v>12.962118104830484</v>
      </c>
      <c r="C24" s="33"/>
      <c r="D24" s="34" t="s">
        <v>47</v>
      </c>
      <c r="E24" s="32">
        <v>13.199447616011895</v>
      </c>
    </row>
    <row r="25" spans="1:5" ht="12.75">
      <c r="A25" s="34" t="s">
        <v>75</v>
      </c>
      <c r="B25" s="32">
        <v>12.526212504721506</v>
      </c>
      <c r="C25" s="33"/>
      <c r="D25" s="34" t="s">
        <v>74</v>
      </c>
      <c r="E25" s="32">
        <v>13.181013596219499</v>
      </c>
    </row>
    <row r="26" spans="1:5" ht="12.75">
      <c r="A26" s="34" t="s">
        <v>76</v>
      </c>
      <c r="B26" s="32">
        <v>11.684474630018801</v>
      </c>
      <c r="C26" s="33"/>
      <c r="D26" s="34" t="s">
        <v>61</v>
      </c>
      <c r="E26" s="32">
        <v>13.122076583281551</v>
      </c>
    </row>
    <row r="27" spans="1:5" ht="12.75">
      <c r="A27" s="34" t="s">
        <v>58</v>
      </c>
      <c r="B27" s="32">
        <v>14.405053547040698</v>
      </c>
      <c r="C27" s="33"/>
      <c r="D27" s="34" t="s">
        <v>84</v>
      </c>
      <c r="E27" s="32">
        <v>12.996906954363899</v>
      </c>
    </row>
    <row r="28" spans="1:5" ht="12.75">
      <c r="A28" s="34" t="s">
        <v>78</v>
      </c>
      <c r="B28" s="32">
        <v>11.42022987165661</v>
      </c>
      <c r="C28" s="33"/>
      <c r="D28" s="34" t="s">
        <v>79</v>
      </c>
      <c r="E28" s="32">
        <v>12.989011124652524</v>
      </c>
    </row>
    <row r="29" spans="1:5" ht="12.75">
      <c r="A29" s="34" t="s">
        <v>71</v>
      </c>
      <c r="B29" s="32">
        <v>13.314771826718752</v>
      </c>
      <c r="C29" s="33"/>
      <c r="D29" s="34" t="s">
        <v>81</v>
      </c>
      <c r="E29" s="32">
        <v>12.96512503609491</v>
      </c>
    </row>
    <row r="30" spans="1:5" ht="12.75">
      <c r="A30" s="34" t="s">
        <v>80</v>
      </c>
      <c r="B30" s="32">
        <v>12.327121952570156</v>
      </c>
      <c r="C30" s="33"/>
      <c r="D30" s="34" t="s">
        <v>73</v>
      </c>
      <c r="E30" s="32">
        <v>12.962118104830484</v>
      </c>
    </row>
    <row r="31" spans="1:5" ht="12.75">
      <c r="A31" s="34" t="s">
        <v>82</v>
      </c>
      <c r="B31" s="32">
        <v>12.060067932337416</v>
      </c>
      <c r="C31" s="33"/>
      <c r="D31" s="34" t="s">
        <v>77</v>
      </c>
      <c r="E31" s="32">
        <v>12.945817501312526</v>
      </c>
    </row>
    <row r="32" spans="1:5" ht="12.75">
      <c r="A32" s="34" t="s">
        <v>83</v>
      </c>
      <c r="B32" s="32">
        <v>12.155395550619607</v>
      </c>
      <c r="C32" s="33"/>
      <c r="D32" s="34" t="s">
        <v>85</v>
      </c>
      <c r="E32" s="32">
        <v>12.792043367442036</v>
      </c>
    </row>
    <row r="33" spans="1:5" ht="12.75">
      <c r="A33" s="34" t="s">
        <v>69</v>
      </c>
      <c r="B33" s="32">
        <v>13.30569639896167</v>
      </c>
      <c r="C33" s="33"/>
      <c r="D33" s="34" t="s">
        <v>51</v>
      </c>
      <c r="E33" s="32">
        <v>12.745336999641701</v>
      </c>
    </row>
    <row r="34" spans="1:5" ht="12.75">
      <c r="A34" s="34" t="s">
        <v>64</v>
      </c>
      <c r="B34" s="32">
        <v>13.653444676409185</v>
      </c>
      <c r="C34" s="33"/>
      <c r="D34" s="34" t="s">
        <v>75</v>
      </c>
      <c r="E34" s="32">
        <v>12.526212504721506</v>
      </c>
    </row>
    <row r="35" spans="1:5" ht="12.75">
      <c r="A35" s="34" t="s">
        <v>66</v>
      </c>
      <c r="B35" s="32">
        <v>13.267006789093951</v>
      </c>
      <c r="C35" s="33"/>
      <c r="D35" s="34" t="s">
        <v>86</v>
      </c>
      <c r="E35" s="32">
        <v>12.507333550021166</v>
      </c>
    </row>
    <row r="36" spans="1:5" ht="12.75">
      <c r="A36" s="34" t="s">
        <v>87</v>
      </c>
      <c r="B36" s="32">
        <v>11.225040914076798</v>
      </c>
      <c r="C36" s="33"/>
      <c r="D36" s="34" t="s">
        <v>89</v>
      </c>
      <c r="E36" s="32">
        <v>12.395987868705319</v>
      </c>
    </row>
    <row r="37" spans="1:5" ht="12.75">
      <c r="A37" s="34" t="s">
        <v>88</v>
      </c>
      <c r="B37" s="32">
        <v>12.05632935744517</v>
      </c>
      <c r="C37" s="33"/>
      <c r="D37" s="34" t="s">
        <v>70</v>
      </c>
      <c r="E37" s="32">
        <v>12.37677691421129</v>
      </c>
    </row>
    <row r="38" spans="1:5" ht="12.75">
      <c r="A38" s="34" t="s">
        <v>77</v>
      </c>
      <c r="B38" s="32">
        <v>12.945817501312526</v>
      </c>
      <c r="C38" s="33"/>
      <c r="D38" s="34" t="s">
        <v>80</v>
      </c>
      <c r="E38" s="32">
        <v>12.327121952570156</v>
      </c>
    </row>
    <row r="39" spans="1:5" ht="12.75">
      <c r="A39" s="34" t="s">
        <v>90</v>
      </c>
      <c r="B39" s="32">
        <v>12.056708150995462</v>
      </c>
      <c r="C39" s="33"/>
      <c r="D39" s="34" t="s">
        <v>83</v>
      </c>
      <c r="E39" s="32">
        <v>12.155395550619607</v>
      </c>
    </row>
    <row r="40" spans="1:5" ht="12.75">
      <c r="A40" s="34" t="s">
        <v>81</v>
      </c>
      <c r="B40" s="32">
        <v>12.96512503609491</v>
      </c>
      <c r="C40" s="33"/>
      <c r="D40" s="34" t="s">
        <v>63</v>
      </c>
      <c r="E40" s="32">
        <v>12.135177761357703</v>
      </c>
    </row>
    <row r="41" spans="1:5" ht="12.75">
      <c r="A41" s="34" t="s">
        <v>91</v>
      </c>
      <c r="B41" s="32">
        <v>12.08549690963388</v>
      </c>
      <c r="C41" s="33"/>
      <c r="D41" s="34" t="s">
        <v>91</v>
      </c>
      <c r="E41" s="32">
        <v>12.08549690963388</v>
      </c>
    </row>
    <row r="42" spans="1:5" ht="12.75">
      <c r="A42" s="34" t="s">
        <v>54</v>
      </c>
      <c r="B42" s="32">
        <v>14.687262558207722</v>
      </c>
      <c r="C42" s="33"/>
      <c r="D42" s="34" t="s">
        <v>92</v>
      </c>
      <c r="E42" s="32">
        <v>12.065054518102617</v>
      </c>
    </row>
    <row r="43" spans="1:5" ht="12.75">
      <c r="A43" s="34" t="s">
        <v>72</v>
      </c>
      <c r="B43" s="32">
        <v>13.307570784250055</v>
      </c>
      <c r="C43" s="33"/>
      <c r="D43" s="34" t="s">
        <v>82</v>
      </c>
      <c r="E43" s="32">
        <v>12.060067932337416</v>
      </c>
    </row>
    <row r="44" spans="1:5" ht="12.75">
      <c r="A44" s="34" t="s">
        <v>74</v>
      </c>
      <c r="B44" s="32">
        <v>13.181013596219499</v>
      </c>
      <c r="C44" s="33"/>
      <c r="D44" s="34" t="s">
        <v>90</v>
      </c>
      <c r="E44" s="32">
        <v>12.056708150995462</v>
      </c>
    </row>
    <row r="45" spans="1:5" ht="12.75">
      <c r="A45" s="34" t="s">
        <v>85</v>
      </c>
      <c r="B45" s="32">
        <v>12.792043367442036</v>
      </c>
      <c r="C45" s="33"/>
      <c r="D45" s="34" t="s">
        <v>88</v>
      </c>
      <c r="E45" s="32">
        <v>12.05632935744517</v>
      </c>
    </row>
    <row r="46" spans="1:5" ht="12.75">
      <c r="A46" s="34" t="s">
        <v>50</v>
      </c>
      <c r="B46" s="32">
        <v>15.286622304230788</v>
      </c>
      <c r="C46" s="33"/>
      <c r="D46" s="34" t="s">
        <v>68</v>
      </c>
      <c r="E46" s="32">
        <v>11.960616453171454</v>
      </c>
    </row>
    <row r="47" spans="1:5" ht="12.75">
      <c r="A47" s="34" t="s">
        <v>62</v>
      </c>
      <c r="B47" s="32">
        <v>13.93508613478039</v>
      </c>
      <c r="C47" s="33"/>
      <c r="D47" s="34" t="s">
        <v>76</v>
      </c>
      <c r="E47" s="32">
        <v>11.684474630018801</v>
      </c>
    </row>
    <row r="48" spans="1:5" ht="12.75">
      <c r="A48" s="34" t="s">
        <v>89</v>
      </c>
      <c r="B48" s="32">
        <v>12.395987868705319</v>
      </c>
      <c r="C48" s="33"/>
      <c r="D48" s="34" t="s">
        <v>78</v>
      </c>
      <c r="E48" s="32">
        <v>11.42022987165661</v>
      </c>
    </row>
    <row r="49" spans="1:5" ht="12.75">
      <c r="A49" s="34" t="s">
        <v>60</v>
      </c>
      <c r="B49" s="32">
        <v>14.20358212595167</v>
      </c>
      <c r="C49" s="33"/>
      <c r="D49" s="34" t="s">
        <v>67</v>
      </c>
      <c r="E49" s="32">
        <v>11.390176434870112</v>
      </c>
    </row>
    <row r="50" spans="1:5" ht="12.75">
      <c r="A50" s="34" t="s">
        <v>86</v>
      </c>
      <c r="B50" s="32">
        <v>12.507333550021166</v>
      </c>
      <c r="C50" s="33"/>
      <c r="D50" s="34" t="s">
        <v>93</v>
      </c>
      <c r="E50" s="32">
        <v>11.353091700383937</v>
      </c>
    </row>
    <row r="51" spans="1:5" ht="12.75">
      <c r="A51" s="34" t="s">
        <v>94</v>
      </c>
      <c r="B51" s="32">
        <v>9.855970794515008</v>
      </c>
      <c r="C51" s="33"/>
      <c r="D51" s="34" t="s">
        <v>95</v>
      </c>
      <c r="E51" s="32">
        <v>11.334123603192115</v>
      </c>
    </row>
    <row r="52" spans="1:5" ht="12.75">
      <c r="A52" s="34" t="s">
        <v>96</v>
      </c>
      <c r="B52" s="32">
        <v>8.694332742161178</v>
      </c>
      <c r="C52" s="33"/>
      <c r="D52" s="34" t="s">
        <v>87</v>
      </c>
      <c r="E52" s="32">
        <v>11.225040914076798</v>
      </c>
    </row>
    <row r="53" spans="1:5" ht="12.75">
      <c r="A53" s="34" t="s">
        <v>84</v>
      </c>
      <c r="B53" s="32">
        <v>12.996906954363899</v>
      </c>
      <c r="C53" s="33"/>
      <c r="D53" s="34" t="s">
        <v>55</v>
      </c>
      <c r="E53" s="32">
        <v>10.650744993585104</v>
      </c>
    </row>
    <row r="54" spans="1:5" ht="12.75">
      <c r="A54" s="34" t="s">
        <v>93</v>
      </c>
      <c r="B54" s="32">
        <v>11.353091700383937</v>
      </c>
      <c r="C54" s="33"/>
      <c r="D54" s="34" t="s">
        <v>94</v>
      </c>
      <c r="E54" s="32">
        <v>9.855970794515008</v>
      </c>
    </row>
    <row r="55" spans="1:5" ht="12.75">
      <c r="A55" s="34" t="s">
        <v>95</v>
      </c>
      <c r="B55" s="32">
        <v>11.334123603192115</v>
      </c>
      <c r="C55" s="33"/>
      <c r="D55" s="34" t="s">
        <v>57</v>
      </c>
      <c r="E55" s="32">
        <v>9.80072816921274</v>
      </c>
    </row>
    <row r="56" spans="1:5" ht="12.75">
      <c r="A56" s="34" t="s">
        <v>52</v>
      </c>
      <c r="B56" s="32">
        <v>15.333317909344405</v>
      </c>
      <c r="C56" s="33"/>
      <c r="D56" s="34" t="s">
        <v>45</v>
      </c>
      <c r="E56" s="32">
        <v>9.593898010767003</v>
      </c>
    </row>
    <row r="57" spans="1:10" ht="12.75">
      <c r="A57" s="34" t="s">
        <v>79</v>
      </c>
      <c r="B57" s="32">
        <v>12.989011124652524</v>
      </c>
      <c r="C57" s="33"/>
      <c r="D57" s="34" t="s">
        <v>96</v>
      </c>
      <c r="E57" s="32">
        <v>8.694332742161178</v>
      </c>
      <c r="G57"/>
      <c r="H57"/>
      <c r="I57"/>
      <c r="J57"/>
    </row>
    <row r="58" spans="1:10" ht="12.75">
      <c r="A58" s="35" t="s">
        <v>92</v>
      </c>
      <c r="B58" s="36">
        <v>12.065054518102617</v>
      </c>
      <c r="C58" s="30"/>
      <c r="D58" s="35" t="s">
        <v>49</v>
      </c>
      <c r="E58" s="36">
        <v>6.390717615019033</v>
      </c>
      <c r="G58"/>
      <c r="H58"/>
      <c r="I58"/>
      <c r="J58"/>
    </row>
    <row r="59" spans="2:10" ht="12.75">
      <c r="B59" s="9"/>
      <c r="C59" s="9"/>
      <c r="E59" s="9"/>
      <c r="G59"/>
      <c r="H59"/>
      <c r="I59"/>
      <c r="J59"/>
    </row>
    <row r="60" spans="2:10" ht="12.75">
      <c r="B60" s="9"/>
      <c r="C60" s="9"/>
      <c r="E60" s="9"/>
      <c r="G60"/>
      <c r="H60"/>
      <c r="I60"/>
      <c r="J60"/>
    </row>
    <row r="61" spans="1:10" ht="12.75">
      <c r="A61" s="39" t="s">
        <v>103</v>
      </c>
      <c r="B61" s="40"/>
      <c r="C61" s="40"/>
      <c r="D61" s="39"/>
      <c r="E61" s="40"/>
      <c r="F61" s="39"/>
      <c r="G61" s="39"/>
      <c r="H61"/>
      <c r="I61"/>
      <c r="J61"/>
    </row>
    <row r="62" spans="1:10" ht="25.5" customHeight="1">
      <c r="A62" s="128" t="s">
        <v>101</v>
      </c>
      <c r="B62" s="128"/>
      <c r="C62" s="128"/>
      <c r="D62" s="128"/>
      <c r="E62" s="128"/>
      <c r="F62" s="128"/>
      <c r="G62" s="128"/>
      <c r="H62"/>
      <c r="I62"/>
      <c r="J62"/>
    </row>
    <row r="63" spans="1:7" ht="12.75">
      <c r="A63" s="39" t="s">
        <v>102</v>
      </c>
      <c r="B63" s="39"/>
      <c r="C63" s="39"/>
      <c r="D63" s="39"/>
      <c r="E63" s="39"/>
      <c r="F63" s="39"/>
      <c r="G63" s="39"/>
    </row>
  </sheetData>
  <mergeCells count="1">
    <mergeCell ref="A62:G62"/>
  </mergeCells>
  <printOptions/>
  <pageMargins left="0.75" right="0.75" top="1" bottom="1" header="0.5" footer="0.5"/>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I2"/>
  <sheetViews>
    <sheetView workbookViewId="0" topLeftCell="A1">
      <selection activeCell="A1" sqref="A1"/>
    </sheetView>
  </sheetViews>
  <sheetFormatPr defaultColWidth="9.140625" defaultRowHeight="12.75"/>
  <sheetData>
    <row r="1" ht="12.75">
      <c r="A1" s="53" t="s">
        <v>9</v>
      </c>
    </row>
    <row r="2" spans="1:9" ht="39.75" customHeight="1">
      <c r="A2" s="129" t="s">
        <v>10</v>
      </c>
      <c r="B2" s="129"/>
      <c r="C2" s="129"/>
      <c r="D2" s="129"/>
      <c r="E2" s="129"/>
      <c r="F2" s="129"/>
      <c r="G2" s="129"/>
      <c r="H2" s="129"/>
      <c r="I2" s="129"/>
    </row>
  </sheetData>
  <mergeCells count="1">
    <mergeCell ref="A2:I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E24"/>
  <sheetViews>
    <sheetView workbookViewId="0" topLeftCell="A1">
      <selection activeCell="A1" sqref="A1"/>
    </sheetView>
  </sheetViews>
  <sheetFormatPr defaultColWidth="9.140625" defaultRowHeight="12.75"/>
  <cols>
    <col min="1" max="1" width="32.421875" style="4" customWidth="1"/>
    <col min="2" max="2" width="11.28125" style="8" customWidth="1"/>
    <col min="3" max="3" width="9.00390625" style="4" customWidth="1"/>
    <col min="4" max="4" width="11.28125" style="4" customWidth="1"/>
    <col min="5" max="5" width="7.7109375" style="4" customWidth="1"/>
    <col min="6" max="6" width="12.00390625" style="4" customWidth="1"/>
    <col min="7" max="16384" width="9.140625" style="4" customWidth="1"/>
  </cols>
  <sheetData>
    <row r="1" ht="12.75">
      <c r="A1" s="17" t="s">
        <v>5</v>
      </c>
    </row>
    <row r="2" ht="12.75">
      <c r="A2" s="17" t="s">
        <v>113</v>
      </c>
    </row>
    <row r="3" spans="1:5" ht="12.75">
      <c r="A3" s="3"/>
      <c r="B3" s="10"/>
      <c r="C3" s="3"/>
      <c r="D3" s="3"/>
      <c r="E3" s="3"/>
    </row>
    <row r="4" spans="1:5" ht="12.75">
      <c r="A4" s="43" t="s">
        <v>114</v>
      </c>
      <c r="B4" s="127" t="s">
        <v>115</v>
      </c>
      <c r="C4" s="127"/>
      <c r="D4" s="127" t="s">
        <v>116</v>
      </c>
      <c r="E4" s="127"/>
    </row>
    <row r="5" spans="1:5" ht="12.75">
      <c r="A5" s="44"/>
      <c r="B5" s="43" t="s">
        <v>161</v>
      </c>
      <c r="C5" s="43" t="s">
        <v>44</v>
      </c>
      <c r="D5" s="43" t="s">
        <v>161</v>
      </c>
      <c r="E5" s="43" t="s">
        <v>44</v>
      </c>
    </row>
    <row r="6" spans="1:5" ht="12.75">
      <c r="A6" s="39"/>
      <c r="B6" s="45"/>
      <c r="C6" s="46"/>
      <c r="D6" s="45"/>
      <c r="E6" s="46"/>
    </row>
    <row r="7" spans="1:5" ht="12.75">
      <c r="A7" t="s">
        <v>1</v>
      </c>
      <c r="B7" s="41">
        <v>36293985</v>
      </c>
      <c r="C7"/>
      <c r="D7" s="48">
        <v>86705637</v>
      </c>
      <c r="E7" s="49"/>
    </row>
    <row r="8" spans="1:5" ht="12.75">
      <c r="A8" t="s">
        <v>2</v>
      </c>
      <c r="B8" s="41">
        <v>29732252</v>
      </c>
      <c r="C8" s="42">
        <v>81.92060475034637</v>
      </c>
      <c r="D8" s="48">
        <v>53159961</v>
      </c>
      <c r="E8" s="49">
        <f>(D8/D$7)*100</f>
        <v>61.31084764419642</v>
      </c>
    </row>
    <row r="9" spans="1:5" ht="12.75">
      <c r="A9" t="s">
        <v>3</v>
      </c>
      <c r="B9" s="41">
        <v>3046896</v>
      </c>
      <c r="C9" s="42">
        <v>8.395043972162329</v>
      </c>
      <c r="D9" s="48">
        <v>10401575</v>
      </c>
      <c r="E9" s="49">
        <f>(D9/D$7)*100</f>
        <v>11.99642302379948</v>
      </c>
    </row>
    <row r="10" spans="1:5" ht="12.75">
      <c r="A10" t="s">
        <v>4</v>
      </c>
      <c r="B10" s="41">
        <v>1048030</v>
      </c>
      <c r="C10" s="42">
        <v>2.887613470937402</v>
      </c>
      <c r="D10" s="48">
        <v>6776033</v>
      </c>
      <c r="E10" s="49">
        <f>(D10/D$7)*100</f>
        <v>7.814985547018126</v>
      </c>
    </row>
    <row r="11" spans="1:5" ht="12.75">
      <c r="A11" t="s">
        <v>12</v>
      </c>
      <c r="B11" s="41">
        <v>429464</v>
      </c>
      <c r="C11" s="42">
        <v>1.183292493232694</v>
      </c>
      <c r="D11" s="48">
        <v>2328390</v>
      </c>
      <c r="E11" s="49">
        <f>(D11/D$7)*100</f>
        <v>2.6853963370340037</v>
      </c>
    </row>
    <row r="12" spans="1:5" ht="12.75">
      <c r="A12" s="47" t="s">
        <v>21</v>
      </c>
      <c r="B12" s="51">
        <v>2164987</v>
      </c>
      <c r="C12" s="52">
        <v>5.965139953631435</v>
      </c>
      <c r="D12" s="50">
        <v>15178025</v>
      </c>
      <c r="E12" s="30">
        <f>(D12/D$7)*100</f>
        <v>17.505234405924497</v>
      </c>
    </row>
    <row r="13" spans="2:4" ht="12.75">
      <c r="B13" s="11"/>
      <c r="D13" s="12"/>
    </row>
    <row r="14" spans="1:4" ht="12.75">
      <c r="A14" s="39" t="s">
        <v>118</v>
      </c>
      <c r="B14" s="11"/>
      <c r="D14" s="12"/>
    </row>
    <row r="15" spans="1:4" ht="12.75">
      <c r="A15" s="39" t="s">
        <v>127</v>
      </c>
      <c r="B15" s="11"/>
      <c r="D15" s="12"/>
    </row>
    <row r="16" spans="1:4" ht="12.75">
      <c r="A16" s="39" t="s">
        <v>128</v>
      </c>
      <c r="B16" s="11"/>
      <c r="D16" s="12"/>
    </row>
    <row r="17" spans="1:4" ht="12.75">
      <c r="A17" s="39" t="s">
        <v>129</v>
      </c>
      <c r="B17" s="11"/>
      <c r="D17" s="12"/>
    </row>
    <row r="18" spans="1:4" ht="12.75">
      <c r="A18" s="39" t="s">
        <v>130</v>
      </c>
      <c r="B18" s="11"/>
      <c r="D18" s="12"/>
    </row>
    <row r="19" spans="1:4" ht="12.75">
      <c r="A19" s="39" t="s">
        <v>131</v>
      </c>
      <c r="B19" s="11"/>
      <c r="D19" s="12"/>
    </row>
    <row r="20" spans="1:4" ht="12.75">
      <c r="A20" s="39"/>
      <c r="B20" s="11"/>
      <c r="D20" s="12"/>
    </row>
    <row r="21" spans="1:4" ht="12.75">
      <c r="A21" s="39" t="s">
        <v>165</v>
      </c>
      <c r="B21" s="11"/>
      <c r="D21" s="12"/>
    </row>
    <row r="22" spans="1:4" ht="12.75">
      <c r="A22" s="39"/>
      <c r="B22" s="11"/>
      <c r="D22" s="12"/>
    </row>
    <row r="23" spans="1:4" ht="12.75">
      <c r="A23" s="39" t="s">
        <v>132</v>
      </c>
      <c r="B23" s="11"/>
      <c r="D23" s="12"/>
    </row>
    <row r="24" spans="2:4" ht="12.75">
      <c r="B24" s="11"/>
      <c r="D24" s="12"/>
    </row>
  </sheetData>
  <mergeCells count="2">
    <mergeCell ref="B4:C4"/>
    <mergeCell ref="D4:E4"/>
  </mergeCells>
  <printOptions/>
  <pageMargins left="0.75" right="0.75" top="1" bottom="1" header="0.5" footer="0.5"/>
  <pageSetup fitToHeight="1" fitToWidth="1" horizontalDpi="600" verticalDpi="600" orientation="portrait" scale="63" r:id="rId1"/>
</worksheet>
</file>

<file path=xl/worksheets/sheet7.xml><?xml version="1.0" encoding="utf-8"?>
<worksheet xmlns="http://schemas.openxmlformats.org/spreadsheetml/2006/main" xmlns:r="http://schemas.openxmlformats.org/officeDocument/2006/relationships">
  <sheetPr codeName="Sheet7"/>
  <dimension ref="A1:I28"/>
  <sheetViews>
    <sheetView workbookViewId="0" topLeftCell="A1">
      <selection activeCell="A1" sqref="A1"/>
    </sheetView>
  </sheetViews>
  <sheetFormatPr defaultColWidth="9.140625" defaultRowHeight="12.75"/>
  <cols>
    <col min="1" max="1" width="19.8515625" style="0" customWidth="1"/>
    <col min="2" max="2" width="10.7109375" style="0" customWidth="1"/>
    <col min="3" max="3" width="5.7109375" style="0" customWidth="1"/>
    <col min="4" max="4" width="10.7109375" style="0" customWidth="1"/>
    <col min="5" max="5" width="5.7109375" style="0" customWidth="1"/>
    <col min="6" max="6" width="10.7109375" style="0" customWidth="1"/>
    <col min="7" max="7" width="5.7109375" style="0" customWidth="1"/>
    <col min="8" max="8" width="10.7109375" style="0" customWidth="1"/>
    <col min="9" max="9" width="5.7109375" style="0" customWidth="1"/>
  </cols>
  <sheetData>
    <row r="1" ht="12.75">
      <c r="A1" s="53" t="s">
        <v>133</v>
      </c>
    </row>
    <row r="2" ht="12.75">
      <c r="A2" s="54">
        <v>2004</v>
      </c>
    </row>
    <row r="4" spans="1:9" ht="12.75">
      <c r="A4" s="55" t="s">
        <v>134</v>
      </c>
      <c r="B4" s="56" t="s">
        <v>30</v>
      </c>
      <c r="C4" s="56"/>
      <c r="D4" s="56" t="s">
        <v>31</v>
      </c>
      <c r="E4" s="56"/>
      <c r="F4" s="56" t="s">
        <v>32</v>
      </c>
      <c r="G4" s="56"/>
      <c r="H4" s="56" t="s">
        <v>33</v>
      </c>
      <c r="I4" s="55"/>
    </row>
    <row r="5" spans="1:9" ht="12.75">
      <c r="A5" s="1"/>
      <c r="B5" s="130" t="s">
        <v>44</v>
      </c>
      <c r="C5" s="130"/>
      <c r="D5" s="130"/>
      <c r="E5" s="130"/>
      <c r="F5" s="130"/>
      <c r="G5" s="130"/>
      <c r="H5" s="130"/>
      <c r="I5" s="1"/>
    </row>
    <row r="6" spans="1:9" ht="12.75">
      <c r="A6" s="57" t="s">
        <v>135</v>
      </c>
      <c r="B6" s="58"/>
      <c r="C6" s="58" t="s">
        <v>0</v>
      </c>
      <c r="D6" s="58"/>
      <c r="E6" s="58" t="s">
        <v>0</v>
      </c>
      <c r="F6" s="58"/>
      <c r="G6" s="58" t="s">
        <v>0</v>
      </c>
      <c r="H6" s="58"/>
      <c r="I6" s="59" t="s">
        <v>0</v>
      </c>
    </row>
    <row r="7" spans="1:9" ht="12.75">
      <c r="A7" s="57" t="s">
        <v>13</v>
      </c>
      <c r="B7" s="60">
        <f>54.7+1.5+1</f>
        <v>57.2</v>
      </c>
      <c r="C7" s="61">
        <v>0.7121802</v>
      </c>
      <c r="D7" s="61">
        <f>64.4+1.3+1.4</f>
        <v>67.10000000000001</v>
      </c>
      <c r="E7" s="61">
        <v>0.9321947</v>
      </c>
      <c r="F7" s="61">
        <f>48.8+1.8+0.5</f>
        <v>51.099999999999994</v>
      </c>
      <c r="G7" s="61">
        <v>1.1817756</v>
      </c>
      <c r="H7" s="61">
        <f>26.9+1.8+1</f>
        <v>29.7</v>
      </c>
      <c r="I7" s="62">
        <v>2.0492556</v>
      </c>
    </row>
    <row r="8" spans="1:9" ht="12.75">
      <c r="A8" s="57" t="s">
        <v>14</v>
      </c>
      <c r="B8" s="61">
        <v>30.8</v>
      </c>
      <c r="C8" s="61">
        <v>0.6645052</v>
      </c>
      <c r="D8" s="61">
        <v>18.6</v>
      </c>
      <c r="E8" s="61">
        <v>0.7719979</v>
      </c>
      <c r="F8" s="61">
        <v>39.1</v>
      </c>
      <c r="G8" s="61">
        <v>1.1536317</v>
      </c>
      <c r="H8" s="61">
        <v>62.9</v>
      </c>
      <c r="I8" s="62">
        <v>2.1664692</v>
      </c>
    </row>
    <row r="9" spans="1:9" ht="12.75">
      <c r="A9" s="57" t="s">
        <v>15</v>
      </c>
      <c r="B9" s="61">
        <v>8.1</v>
      </c>
      <c r="C9" s="61">
        <v>0.3927085</v>
      </c>
      <c r="D9" s="61">
        <v>10.3</v>
      </c>
      <c r="E9" s="61">
        <v>0.6030624</v>
      </c>
      <c r="F9" s="61">
        <v>6.1</v>
      </c>
      <c r="G9" s="61">
        <v>0.5658064</v>
      </c>
      <c r="H9" s="61">
        <v>3.6</v>
      </c>
      <c r="I9" s="62">
        <v>0.8354684</v>
      </c>
    </row>
    <row r="10" spans="1:9" ht="12.75">
      <c r="A10" s="57" t="s">
        <v>16</v>
      </c>
      <c r="B10" s="61">
        <v>3.9</v>
      </c>
      <c r="C10" s="61">
        <v>0.2786532</v>
      </c>
      <c r="D10" s="61">
        <v>4</v>
      </c>
      <c r="E10" s="61">
        <v>0.3887882</v>
      </c>
      <c r="F10" s="61">
        <v>3.7</v>
      </c>
      <c r="G10" s="61">
        <v>0.4462561</v>
      </c>
      <c r="H10" s="61">
        <v>3.8</v>
      </c>
      <c r="I10" s="62">
        <v>0.8574713</v>
      </c>
    </row>
    <row r="11" spans="2:9" ht="12.75">
      <c r="B11" s="60"/>
      <c r="C11" s="60"/>
      <c r="D11" s="60"/>
      <c r="E11" s="60"/>
      <c r="F11" s="60"/>
      <c r="G11" s="60"/>
      <c r="H11" s="60"/>
      <c r="I11" s="2"/>
    </row>
    <row r="12" spans="1:9" ht="12.75">
      <c r="A12" s="57" t="s">
        <v>17</v>
      </c>
      <c r="B12" s="63"/>
      <c r="C12" s="63"/>
      <c r="D12" s="63"/>
      <c r="E12" s="63"/>
      <c r="F12" s="63"/>
      <c r="G12" s="63"/>
      <c r="H12" s="63"/>
      <c r="I12" s="2"/>
    </row>
    <row r="13" spans="1:9" ht="12.75">
      <c r="A13" s="57" t="s">
        <v>13</v>
      </c>
      <c r="B13" s="61">
        <f>72.4+1.6+1.2</f>
        <v>75.2</v>
      </c>
      <c r="C13" s="61">
        <v>0.9512047</v>
      </c>
      <c r="D13" s="61">
        <f>76.5+1.4+1.5</f>
        <v>79.4</v>
      </c>
      <c r="E13" s="61">
        <v>1.1854283</v>
      </c>
      <c r="F13" s="61">
        <f>70+1.7+0.7</f>
        <v>72.4</v>
      </c>
      <c r="G13" s="61">
        <v>1.6546027</v>
      </c>
      <c r="H13" s="61">
        <f>54.1+2.6+1.6</f>
        <v>58.300000000000004</v>
      </c>
      <c r="I13" s="62">
        <v>3.8098049</v>
      </c>
    </row>
    <row r="14" spans="1:9" ht="12.75">
      <c r="A14" s="57" t="s">
        <v>14</v>
      </c>
      <c r="B14" s="61">
        <v>13.7</v>
      </c>
      <c r="C14" s="61">
        <v>0.7573644</v>
      </c>
      <c r="D14" s="61">
        <v>7.5</v>
      </c>
      <c r="E14" s="61">
        <v>0.7720278</v>
      </c>
      <c r="F14" s="61">
        <v>18.8</v>
      </c>
      <c r="G14" s="61">
        <v>1.446195</v>
      </c>
      <c r="H14" s="61">
        <v>35.1</v>
      </c>
      <c r="I14" s="62">
        <v>3.6878762</v>
      </c>
    </row>
    <row r="15" spans="1:9" ht="12.75">
      <c r="A15" s="57" t="s">
        <v>15</v>
      </c>
      <c r="B15" s="61">
        <v>7</v>
      </c>
      <c r="C15" s="61">
        <v>0.5619914</v>
      </c>
      <c r="D15" s="61">
        <v>8.7</v>
      </c>
      <c r="E15" s="61">
        <v>0.8260882</v>
      </c>
      <c r="F15" s="61">
        <v>4.8</v>
      </c>
      <c r="G15" s="61">
        <v>0.7912414</v>
      </c>
      <c r="H15" s="61">
        <v>4.2</v>
      </c>
      <c r="I15" s="62">
        <v>1.5499148</v>
      </c>
    </row>
    <row r="16" spans="1:9" ht="12.75">
      <c r="A16" s="57" t="s">
        <v>16</v>
      </c>
      <c r="B16" s="61">
        <v>4.1</v>
      </c>
      <c r="C16" s="61">
        <v>0.4367576</v>
      </c>
      <c r="D16" s="61">
        <v>4.4</v>
      </c>
      <c r="E16" s="61">
        <v>0.6011553</v>
      </c>
      <c r="F16" s="61">
        <v>3.9</v>
      </c>
      <c r="G16" s="61">
        <v>0.7165787</v>
      </c>
      <c r="H16" s="61">
        <v>2.4</v>
      </c>
      <c r="I16" s="62">
        <v>1.1825812</v>
      </c>
    </row>
    <row r="17" spans="1:9" ht="12.75">
      <c r="A17" s="57"/>
      <c r="B17" s="61"/>
      <c r="C17" s="61"/>
      <c r="D17" s="61"/>
      <c r="E17" s="61"/>
      <c r="F17" s="61"/>
      <c r="G17" s="61"/>
      <c r="H17" s="61"/>
      <c r="I17" s="2"/>
    </row>
    <row r="18" spans="1:9" ht="12.75">
      <c r="A18" s="57" t="s">
        <v>18</v>
      </c>
      <c r="B18" s="63"/>
      <c r="C18" s="63"/>
      <c r="D18" s="63"/>
      <c r="E18" s="63"/>
      <c r="F18" s="63"/>
      <c r="G18" s="63"/>
      <c r="H18" s="63"/>
      <c r="I18" s="2"/>
    </row>
    <row r="19" spans="1:9" ht="12.75">
      <c r="A19" s="57" t="s">
        <v>13</v>
      </c>
      <c r="B19" s="61">
        <f>41.6+1.4+0.9</f>
        <v>43.9</v>
      </c>
      <c r="C19" s="61">
        <v>0.9436673</v>
      </c>
      <c r="D19" s="61">
        <f>54.1+1.1+1.4</f>
        <v>56.6</v>
      </c>
      <c r="E19" s="61">
        <v>1.3358916</v>
      </c>
      <c r="F19" s="61">
        <f>34.2+1.8+0.4</f>
        <v>36.4</v>
      </c>
      <c r="G19" s="61">
        <v>1.4782212</v>
      </c>
      <c r="H19" s="61">
        <f>13.1+1.3+0.7</f>
        <v>15.1</v>
      </c>
      <c r="I19" s="62">
        <v>1.9719124</v>
      </c>
    </row>
    <row r="20" spans="1:9" ht="12.75">
      <c r="A20" s="57" t="s">
        <v>14</v>
      </c>
      <c r="B20" s="61">
        <v>43.5</v>
      </c>
      <c r="C20" s="61">
        <v>0.9427012</v>
      </c>
      <c r="D20" s="61">
        <v>28</v>
      </c>
      <c r="E20" s="61">
        <v>1.2102175</v>
      </c>
      <c r="F20" s="61">
        <v>53.2</v>
      </c>
      <c r="G20" s="61">
        <v>1.5329885</v>
      </c>
      <c r="H20" s="61">
        <v>77.1</v>
      </c>
      <c r="I20" s="62">
        <v>2.3141432</v>
      </c>
    </row>
    <row r="21" spans="1:9" ht="12.75">
      <c r="A21" s="57" t="s">
        <v>15</v>
      </c>
      <c r="B21" s="61">
        <v>8.9</v>
      </c>
      <c r="C21" s="61">
        <v>0.5414513</v>
      </c>
      <c r="D21" s="61">
        <v>11.7</v>
      </c>
      <c r="E21" s="61">
        <v>0.8663461</v>
      </c>
      <c r="F21" s="61">
        <v>7</v>
      </c>
      <c r="G21" s="61">
        <v>0.7838819</v>
      </c>
      <c r="H21" s="61">
        <v>3.2</v>
      </c>
      <c r="I21" s="62">
        <v>0.9692994</v>
      </c>
    </row>
    <row r="22" spans="1:9" ht="12.75">
      <c r="A22" s="64" t="s">
        <v>16</v>
      </c>
      <c r="B22" s="65">
        <v>3.7</v>
      </c>
      <c r="C22" s="65">
        <v>0.3589378</v>
      </c>
      <c r="D22" s="65">
        <v>3.7</v>
      </c>
      <c r="E22" s="65">
        <v>0.5087825</v>
      </c>
      <c r="F22" s="65">
        <v>3.5</v>
      </c>
      <c r="G22" s="65">
        <v>0.5646221</v>
      </c>
      <c r="H22" s="65">
        <v>4.6</v>
      </c>
      <c r="I22" s="65">
        <v>1.1537146</v>
      </c>
    </row>
    <row r="23" spans="1:8" ht="12.75">
      <c r="A23" s="57"/>
      <c r="B23" s="66"/>
      <c r="C23" s="66"/>
      <c r="D23" s="66"/>
      <c r="E23" s="66"/>
      <c r="F23" s="66"/>
      <c r="G23" s="66"/>
      <c r="H23" s="66"/>
    </row>
    <row r="24" ht="12.75">
      <c r="A24" s="57" t="s">
        <v>136</v>
      </c>
    </row>
    <row r="26" ht="12.75">
      <c r="A26" t="s">
        <v>137</v>
      </c>
    </row>
    <row r="28" ht="12.75">
      <c r="A28" t="s">
        <v>6</v>
      </c>
    </row>
  </sheetData>
  <mergeCells count="1">
    <mergeCell ref="B5:H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M18"/>
  <sheetViews>
    <sheetView workbookViewId="0" topLeftCell="A1">
      <selection activeCell="A2" sqref="A2"/>
    </sheetView>
  </sheetViews>
  <sheetFormatPr defaultColWidth="9.140625" defaultRowHeight="12.75"/>
  <cols>
    <col min="1" max="1" width="29.140625" style="16" customWidth="1"/>
    <col min="2" max="2" width="6.140625" style="16" customWidth="1"/>
    <col min="3" max="3" width="5.7109375" style="16" customWidth="1"/>
    <col min="4" max="5" width="5.57421875" style="16" customWidth="1"/>
    <col min="6" max="6" width="6.140625" style="16" customWidth="1"/>
    <col min="7" max="7" width="5.8515625" style="16" customWidth="1"/>
    <col min="8" max="8" width="5.28125" style="16" customWidth="1"/>
    <col min="9" max="10" width="6.28125" style="16" customWidth="1"/>
    <col min="11" max="11" width="6.7109375" style="16" customWidth="1"/>
    <col min="12" max="12" width="6.8515625" style="16" customWidth="1"/>
    <col min="13" max="13" width="7.8515625" style="16" customWidth="1"/>
    <col min="14" max="16384" width="9.140625" style="16" customWidth="1"/>
  </cols>
  <sheetData>
    <row r="1" spans="1:4" ht="12.75">
      <c r="A1" s="13" t="s">
        <v>105</v>
      </c>
      <c r="B1" s="14"/>
      <c r="C1" s="15"/>
      <c r="D1" s="15"/>
    </row>
    <row r="2" ht="12.75">
      <c r="A2" s="17"/>
    </row>
    <row r="3" spans="1:13" ht="12.75">
      <c r="A3" s="18" t="s">
        <v>138</v>
      </c>
      <c r="B3" s="18">
        <v>1965</v>
      </c>
      <c r="C3" s="18">
        <v>1970</v>
      </c>
      <c r="D3" s="18">
        <v>1975</v>
      </c>
      <c r="E3" s="18">
        <v>1980</v>
      </c>
      <c r="F3" s="18">
        <v>1985</v>
      </c>
      <c r="G3" s="18">
        <v>1990</v>
      </c>
      <c r="H3" s="18">
        <v>1995</v>
      </c>
      <c r="I3" s="18">
        <v>2000</v>
      </c>
      <c r="J3" s="18">
        <v>2001</v>
      </c>
      <c r="K3" s="18">
        <v>2002</v>
      </c>
      <c r="L3" s="18">
        <v>2003</v>
      </c>
      <c r="M3" s="18">
        <v>2004</v>
      </c>
    </row>
    <row r="4" spans="1:13" ht="12.75">
      <c r="A4" s="25"/>
      <c r="B4" s="131" t="s">
        <v>44</v>
      </c>
      <c r="C4" s="131"/>
      <c r="D4" s="131"/>
      <c r="E4" s="131"/>
      <c r="F4" s="131"/>
      <c r="G4" s="131"/>
      <c r="H4" s="131"/>
      <c r="I4" s="131"/>
      <c r="J4" s="131"/>
      <c r="K4" s="131"/>
      <c r="L4" s="131"/>
      <c r="M4" s="131"/>
    </row>
    <row r="5" spans="1:13" ht="12.75">
      <c r="A5" s="16" t="s">
        <v>139</v>
      </c>
      <c r="B5" s="19">
        <v>23.5</v>
      </c>
      <c r="C5" s="19">
        <v>28.3</v>
      </c>
      <c r="D5" s="19">
        <v>37.3</v>
      </c>
      <c r="E5" s="19">
        <v>40.7</v>
      </c>
      <c r="F5" s="19">
        <v>48.2</v>
      </c>
      <c r="G5" s="19">
        <v>55.4</v>
      </c>
      <c r="H5" s="19">
        <v>63.8</v>
      </c>
      <c r="I5" s="19">
        <v>69.5</v>
      </c>
      <c r="J5" s="20">
        <v>70</v>
      </c>
      <c r="K5" s="20">
        <v>69.9</v>
      </c>
      <c r="L5" s="19">
        <v>71.5</v>
      </c>
      <c r="M5" s="19">
        <v>73.1</v>
      </c>
    </row>
    <row r="6" spans="1:13" ht="12.75">
      <c r="A6" s="21" t="s">
        <v>140</v>
      </c>
      <c r="B6" s="22">
        <v>5</v>
      </c>
      <c r="C6" s="22">
        <v>6.3</v>
      </c>
      <c r="D6" s="22">
        <v>8.1</v>
      </c>
      <c r="E6" s="22">
        <v>8.6</v>
      </c>
      <c r="F6" s="22">
        <v>9.4</v>
      </c>
      <c r="G6" s="22">
        <v>11.6</v>
      </c>
      <c r="H6" s="22">
        <v>13</v>
      </c>
      <c r="I6" s="22">
        <v>15.6</v>
      </c>
      <c r="J6" s="24">
        <v>16.2</v>
      </c>
      <c r="K6" s="24">
        <v>16.7</v>
      </c>
      <c r="L6" s="22">
        <v>17.4</v>
      </c>
      <c r="M6" s="22">
        <v>18.7</v>
      </c>
    </row>
    <row r="8" ht="12.75">
      <c r="A8" s="16" t="s">
        <v>98</v>
      </c>
    </row>
    <row r="10" ht="12.75">
      <c r="A10" s="16" t="s">
        <v>141</v>
      </c>
    </row>
    <row r="11" ht="12.75">
      <c r="A11" s="16" t="s">
        <v>142</v>
      </c>
    </row>
    <row r="12" ht="12.75">
      <c r="A12" s="16" t="s">
        <v>143</v>
      </c>
    </row>
    <row r="14" ht="12.75">
      <c r="A14" s="16" t="s">
        <v>144</v>
      </c>
    </row>
    <row r="15" ht="12.75">
      <c r="A15" s="16" t="s">
        <v>145</v>
      </c>
    </row>
    <row r="17" ht="12.75">
      <c r="A17" s="16" t="s">
        <v>146</v>
      </c>
    </row>
    <row r="18" ht="12.75">
      <c r="A18" s="16" t="s">
        <v>99</v>
      </c>
    </row>
  </sheetData>
  <mergeCells count="1">
    <mergeCell ref="B4:M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E21"/>
  <sheetViews>
    <sheetView workbookViewId="0" topLeftCell="A1">
      <selection activeCell="A1" sqref="A1"/>
    </sheetView>
  </sheetViews>
  <sheetFormatPr defaultColWidth="9.140625" defaultRowHeight="12.75"/>
  <cols>
    <col min="1" max="1" width="24.421875" style="0" customWidth="1"/>
    <col min="2" max="2" width="24.7109375" style="0" customWidth="1"/>
    <col min="3" max="3" width="5.7109375" style="0" customWidth="1"/>
    <col min="4" max="4" width="24.7109375" style="0" customWidth="1"/>
    <col min="5" max="5" width="5.7109375" style="0" customWidth="1"/>
  </cols>
  <sheetData>
    <row r="1" ht="12.75">
      <c r="A1" s="53" t="s">
        <v>147</v>
      </c>
    </row>
    <row r="2" ht="12.75">
      <c r="A2" s="53" t="s">
        <v>157</v>
      </c>
    </row>
    <row r="3" ht="12.75">
      <c r="A3" s="53"/>
    </row>
    <row r="4" spans="1:5" ht="12.75">
      <c r="A4" s="120" t="s">
        <v>114</v>
      </c>
      <c r="B4" s="55" t="s">
        <v>139</v>
      </c>
      <c r="C4" s="55"/>
      <c r="D4" s="55" t="s">
        <v>140</v>
      </c>
      <c r="E4" s="55"/>
    </row>
    <row r="5" spans="1:5" ht="12.75">
      <c r="A5" s="57"/>
      <c r="B5" s="66" t="s">
        <v>44</v>
      </c>
      <c r="C5" s="58" t="s">
        <v>0</v>
      </c>
      <c r="D5" s="66"/>
      <c r="E5" s="53" t="s">
        <v>0</v>
      </c>
    </row>
    <row r="6" spans="1:5" ht="12.75">
      <c r="A6" s="57" t="s">
        <v>43</v>
      </c>
      <c r="B6" s="97">
        <v>73.1</v>
      </c>
      <c r="C6" s="97">
        <v>0.430295</v>
      </c>
      <c r="D6" s="97">
        <v>18.7</v>
      </c>
      <c r="E6" s="97">
        <v>0.378353</v>
      </c>
    </row>
    <row r="7" spans="1:5" ht="12.75">
      <c r="A7" s="57" t="s">
        <v>117</v>
      </c>
      <c r="B7" s="97">
        <v>78</v>
      </c>
      <c r="C7" s="97">
        <v>0.444566</v>
      </c>
      <c r="D7" s="97">
        <v>19.8</v>
      </c>
      <c r="E7" s="97">
        <v>0.427659</v>
      </c>
    </row>
    <row r="8" spans="1:5" ht="12.75">
      <c r="A8" s="57" t="s">
        <v>19</v>
      </c>
      <c r="B8" s="97">
        <v>52.5</v>
      </c>
      <c r="C8" s="97">
        <v>1.788978</v>
      </c>
      <c r="D8" s="97">
        <v>10.7</v>
      </c>
      <c r="E8" s="97">
        <v>1.107379</v>
      </c>
    </row>
    <row r="9" spans="1:5" ht="12.75">
      <c r="A9" s="57" t="s">
        <v>20</v>
      </c>
      <c r="B9" s="97">
        <v>64.8</v>
      </c>
      <c r="C9" s="97">
        <v>2.828942</v>
      </c>
      <c r="D9" s="97">
        <v>29.8</v>
      </c>
      <c r="E9" s="97">
        <v>2.709205</v>
      </c>
    </row>
    <row r="10" spans="1:5" ht="12.75">
      <c r="A10" s="64" t="s">
        <v>21</v>
      </c>
      <c r="B10" s="98">
        <v>37.6</v>
      </c>
      <c r="C10" s="98">
        <v>1.67759</v>
      </c>
      <c r="D10" s="98">
        <v>8.3</v>
      </c>
      <c r="E10" s="98">
        <v>0.955484</v>
      </c>
    </row>
    <row r="12" ht="12.75">
      <c r="A12" t="s">
        <v>158</v>
      </c>
    </row>
    <row r="13" ht="12.75">
      <c r="A13" t="s">
        <v>127</v>
      </c>
    </row>
    <row r="14" ht="12.75">
      <c r="A14" t="s">
        <v>128</v>
      </c>
    </row>
    <row r="15" ht="12.75">
      <c r="A15" t="s">
        <v>129</v>
      </c>
    </row>
    <row r="19" ht="12.75">
      <c r="A19" t="s">
        <v>137</v>
      </c>
    </row>
    <row r="21" ht="12.75">
      <c r="A21" s="57" t="s">
        <v>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Baker</dc:creator>
  <cp:keywords/>
  <dc:description/>
  <cp:lastModifiedBy>Saadia Greenberg</cp:lastModifiedBy>
  <cp:lastPrinted>2004-11-17T19:17:24Z</cp:lastPrinted>
  <dcterms:created xsi:type="dcterms:W3CDTF">2000-07-27T18:52:03Z</dcterms:created>
  <dcterms:modified xsi:type="dcterms:W3CDTF">2007-01-22T21:24:19Z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