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65506" windowWidth="12525" windowHeight="633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'Sheet1'!$A$1:$M$25</definedName>
  </definedNames>
  <calcPr fullCalcOnLoad="1"/>
</workbook>
</file>

<file path=xl/sharedStrings.xml><?xml version="1.0" encoding="utf-8"?>
<sst xmlns="http://schemas.openxmlformats.org/spreadsheetml/2006/main" count="29" uniqueCount="27">
  <si>
    <t>Chart:</t>
  </si>
  <si>
    <t>Moments</t>
  </si>
  <si>
    <t>Weight</t>
  </si>
  <si>
    <t xml:space="preserve"> </t>
  </si>
  <si>
    <t>Arm</t>
  </si>
  <si>
    <t>Moment</t>
  </si>
  <si>
    <t>CG</t>
  </si>
  <si>
    <t>Data Line:</t>
  </si>
  <si>
    <t>Rear Pass 1</t>
  </si>
  <si>
    <t>Empty Weight</t>
  </si>
  <si>
    <t>Rear Pass 2</t>
  </si>
  <si>
    <t>loaded&amp; fuel empty</t>
  </si>
  <si>
    <t>Takeoff Weight</t>
  </si>
  <si>
    <t>TOTALS</t>
  </si>
  <si>
    <t>Gross Take-Off Moment:</t>
  </si>
  <si>
    <t>Gross Take-Off Weight:</t>
  </si>
  <si>
    <t>Take-Off Center of Gravity:</t>
  </si>
  <si>
    <t>Usable Fuel (gallons)</t>
  </si>
  <si>
    <t>Weight &amp; Balance for Cessna 182R [N6211E]</t>
  </si>
  <si>
    <t>Empty Weight N6211E</t>
  </si>
  <si>
    <t>Baggage #1(120 max) -Arm 82-109</t>
  </si>
  <si>
    <t>Baggage #2(80 max) Arm 109-124</t>
  </si>
  <si>
    <t>Baggage #3(80 max) Arm 124-134</t>
  </si>
  <si>
    <t>Pilot weight (Arm 32-50)</t>
  </si>
  <si>
    <t>Copilot weight (Arm 34250)</t>
  </si>
  <si>
    <t>Maximum 200# baggage total (A+B+C)</t>
  </si>
  <si>
    <t>Maximum 80# baggage total (B+C)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</si>
</sst>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0"/>
      <name val="Arial"/>
      <family val="0"/>
    </font>
    <font>
      <b/>
      <sz val="10"/>
      <name val="Arial"/>
      <family val="0"/>
    </font>
    <font>
      <i/>
      <sz val="10"/>
      <name val="Arial"/>
      <family val="0"/>
    </font>
    <font>
      <b/>
      <i/>
      <sz val="10"/>
      <name val="Arial"/>
      <family val="0"/>
    </font>
    <font>
      <b/>
      <sz val="10"/>
      <name val="MS Sans Serif"/>
      <family val="0"/>
    </font>
    <font>
      <sz val="8"/>
      <name val="Arial"/>
      <family val="0"/>
    </font>
    <font>
      <b/>
      <sz val="8"/>
      <name val="Arial"/>
      <family val="0"/>
    </font>
    <font>
      <sz val="10"/>
      <name val="MS Sans Serif"/>
      <family val="0"/>
    </font>
    <font>
      <b/>
      <u val="single"/>
      <sz val="10"/>
      <name val="MS Sans Serif"/>
      <family val="0"/>
    </font>
    <font>
      <b/>
      <sz val="8.5"/>
      <name val="MS Sans Serif"/>
      <family val="2"/>
    </font>
  </fonts>
  <fills count="4">
    <fill>
      <patternFill/>
    </fill>
    <fill>
      <patternFill patternType="gray125"/>
    </fill>
    <fill>
      <patternFill patternType="solid">
        <fgColor indexed="65"/>
        <bgColor indexed="64"/>
      </patternFill>
    </fill>
    <fill>
      <patternFill patternType="solid">
        <fgColor indexed="65"/>
        <bgColor indexed="64"/>
      </patternFill>
    </fill>
  </fills>
  <borders count="8">
    <border>
      <left/>
      <right/>
      <top/>
      <bottom/>
      <diagonal/>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style="thin"/>
      <bottom>
        <color indexed="63"/>
      </bottom>
    </border>
    <border>
      <left style="medium"/>
      <right style="medium"/>
      <top style="medium"/>
      <bottom style="medium"/>
    </border>
    <border>
      <left>
        <color indexed="63"/>
      </left>
      <right style="medium"/>
      <top style="thin"/>
      <bottom style="dotted"/>
    </border>
    <border>
      <left style="hair"/>
      <right style="hair"/>
      <top style="hair"/>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Border="1" applyAlignment="1" applyProtection="1">
      <alignment horizontal="centerContinuous"/>
      <protection/>
    </xf>
    <xf numFmtId="0" fontId="0" fillId="0" borderId="0" xfId="0" applyAlignment="1" applyProtection="1">
      <alignment horizontal="centerContinuous"/>
      <protection/>
    </xf>
    <xf numFmtId="0" fontId="4" fillId="0" borderId="0" xfId="0" applyFont="1" applyBorder="1" applyAlignment="1" applyProtection="1">
      <alignment horizontal="centerContinuous"/>
      <protection/>
    </xf>
    <xf numFmtId="0" fontId="4"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4" fillId="0" borderId="0" xfId="0" applyFont="1" applyBorder="1" applyAlignment="1" applyProtection="1">
      <alignment/>
      <protection/>
    </xf>
    <xf numFmtId="0" fontId="8" fillId="0" borderId="0" xfId="0" applyFont="1" applyAlignment="1" applyProtection="1">
      <alignment/>
      <protection/>
    </xf>
    <xf numFmtId="0" fontId="0" fillId="0" borderId="0" xfId="0" applyAlignment="1" applyProtection="1">
      <alignment horizontal="center"/>
      <protection/>
    </xf>
    <xf numFmtId="0" fontId="0" fillId="0" borderId="1" xfId="0" applyBorder="1" applyAlignment="1" applyProtection="1">
      <alignment horizontal="center"/>
      <protection/>
    </xf>
    <xf numFmtId="164" fontId="0" fillId="0" borderId="0" xfId="0" applyNumberFormat="1" applyAlignment="1" applyProtection="1">
      <alignment/>
      <protection/>
    </xf>
    <xf numFmtId="2" fontId="0" fillId="0" borderId="0" xfId="0" applyNumberFormat="1" applyAlignment="1" applyProtection="1">
      <alignment/>
      <protection/>
    </xf>
    <xf numFmtId="1" fontId="0" fillId="0" borderId="0" xfId="0" applyNumberFormat="1" applyAlignment="1" applyProtection="1">
      <alignment/>
      <protection/>
    </xf>
    <xf numFmtId="0" fontId="0" fillId="0" borderId="2" xfId="0" applyBorder="1" applyAlignment="1" applyProtection="1">
      <alignment/>
      <protection/>
    </xf>
    <xf numFmtId="164" fontId="0" fillId="0" borderId="2" xfId="0" applyNumberFormat="1" applyBorder="1" applyAlignment="1" applyProtection="1">
      <alignment/>
      <protection/>
    </xf>
    <xf numFmtId="2" fontId="0" fillId="0" borderId="1" xfId="0" applyNumberFormat="1" applyBorder="1" applyAlignment="1" applyProtection="1">
      <alignment/>
      <protection/>
    </xf>
    <xf numFmtId="0" fontId="0" fillId="0" borderId="1" xfId="0" applyBorder="1" applyAlignment="1" applyProtection="1">
      <alignment/>
      <protection/>
    </xf>
    <xf numFmtId="0" fontId="1" fillId="0" borderId="0" xfId="0" applyFont="1" applyAlignment="1">
      <alignment/>
    </xf>
    <xf numFmtId="2" fontId="0" fillId="0" borderId="0" xfId="0" applyNumberFormat="1" applyAlignment="1">
      <alignment/>
    </xf>
    <xf numFmtId="1" fontId="0" fillId="0" borderId="0" xfId="0" applyNumberFormat="1" applyAlignment="1">
      <alignment/>
    </xf>
    <xf numFmtId="0" fontId="9" fillId="0" borderId="0" xfId="0" applyFont="1" applyBorder="1" applyAlignment="1" applyProtection="1">
      <alignment horizontal="left"/>
      <protection/>
    </xf>
    <xf numFmtId="0" fontId="0" fillId="0" borderId="1" xfId="0" applyBorder="1" applyAlignment="1" applyProtection="1">
      <alignment horizontal="right"/>
      <protection/>
    </xf>
    <xf numFmtId="2" fontId="0" fillId="0" borderId="1" xfId="0" applyNumberFormat="1" applyBorder="1" applyAlignment="1" applyProtection="1">
      <alignment horizontal="right"/>
      <protection/>
    </xf>
    <xf numFmtId="164" fontId="4" fillId="1" borderId="3" xfId="0" applyNumberFormat="1" applyFont="1" applyFill="1" applyBorder="1" applyAlignment="1" applyProtection="1">
      <alignment/>
      <protection locked="0"/>
    </xf>
    <xf numFmtId="164" fontId="4" fillId="1" borderId="4" xfId="0" applyNumberFormat="1" applyFont="1" applyFill="1" applyBorder="1" applyAlignment="1" applyProtection="1">
      <alignment/>
      <protection locked="0"/>
    </xf>
    <xf numFmtId="164" fontId="4" fillId="1" borderId="5" xfId="0" applyNumberFormat="1" applyFont="1" applyFill="1" applyBorder="1" applyAlignment="1" applyProtection="1">
      <alignment/>
      <protection locked="0"/>
    </xf>
    <xf numFmtId="164" fontId="1" fillId="1" borderId="5" xfId="0" applyNumberFormat="1" applyFont="1" applyFill="1" applyBorder="1" applyAlignment="1" applyProtection="1">
      <alignment/>
      <protection/>
    </xf>
    <xf numFmtId="164" fontId="7" fillId="2" borderId="6" xfId="0" applyNumberFormat="1" applyFont="1" applyFill="1" applyBorder="1" applyAlignment="1" applyProtection="1">
      <alignment/>
      <protection locked="0"/>
    </xf>
    <xf numFmtId="164" fontId="1" fillId="3" borderId="7" xfId="0" applyNumberFormat="1" applyFont="1" applyFill="1" applyBorder="1" applyAlignment="1">
      <alignment/>
    </xf>
    <xf numFmtId="0" fontId="1" fillId="0" borderId="0" xfId="0" applyFont="1" applyAlignment="1" applyProtection="1">
      <alignment/>
      <protection/>
    </xf>
    <xf numFmtId="1" fontId="0" fillId="0" borderId="1" xfId="0" applyNumberFormat="1" applyBorder="1" applyAlignment="1" applyProtection="1">
      <alignment/>
      <protection/>
    </xf>
    <xf numFmtId="0" fontId="1" fillId="0" borderId="0" xfId="0" applyFont="1" applyAlignment="1" applyProtection="1">
      <alignment horizontal="righ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000" b="1" i="0" u="none" baseline="0">
                <a:latin typeface="Arial"/>
                <a:ea typeface="Arial"/>
                <a:cs typeface="Arial"/>
              </a:rPr>
              <a:t>Flight Envelope</a:t>
            </a:r>
          </a:p>
        </c:rich>
      </c:tx>
      <c:layout>
        <c:manualLayout>
          <c:xMode val="factor"/>
          <c:yMode val="factor"/>
          <c:x val="-0.0495"/>
          <c:y val="-0.01975"/>
        </c:manualLayout>
      </c:layout>
      <c:spPr>
        <a:noFill/>
        <a:ln>
          <a:noFill/>
        </a:ln>
      </c:spPr>
    </c:title>
    <c:plotArea>
      <c:layout>
        <c:manualLayout>
          <c:xMode val="edge"/>
          <c:yMode val="edge"/>
          <c:x val="0.07975"/>
          <c:y val="0.04275"/>
          <c:w val="0.829"/>
          <c:h val="0.86375"/>
        </c:manualLayout>
      </c:layout>
      <c:scatterChart>
        <c:scatterStyle val="line"/>
        <c:varyColors val="0"/>
        <c:ser>
          <c:idx val="0"/>
          <c:order val="0"/>
          <c:tx>
            <c:strRef>
              <c:f>Sheet1!$P$3</c:f>
              <c:strCache>
                <c:ptCount val="1"/>
                <c:pt idx="0">
                  <c:v>Weight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Sheet1!$O$4:$O$12</c:f>
              <c:numCache/>
            </c:numRef>
          </c:xVal>
          <c:yVal>
            <c:numRef>
              <c:f>Sheet1!$P$4:$P$12</c:f>
              <c:numCache/>
            </c:numRef>
          </c:yVal>
          <c:smooth val="0"/>
        </c:ser>
        <c:ser>
          <c:idx val="1"/>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FF0000"/>
                </a:solidFill>
              </a:ln>
            </c:spPr>
          </c:marker>
          <c:dLbls>
            <c:dLbl>
              <c:idx val="0"/>
              <c:tx>
                <c:rich>
                  <a:bodyPr vert="horz" rot="0" anchor="b"/>
                  <a:lstStyle/>
                  <a:p>
                    <a:pPr algn="ctr">
                      <a:defRPr/>
                    </a:pPr>
                    <a:r>
                      <a:rPr lang="en-US" cap="none" sz="800" b="0" i="0" u="none" baseline="0">
                        <a:latin typeface="Arial"/>
                        <a:ea typeface="Arial"/>
                        <a:cs typeface="Arial"/>
                      </a:rPr>
                      <a:t>Empty Wt.</a:t>
                    </a:r>
                  </a:p>
                </c:rich>
              </c:tx>
              <c:numFmt formatCode="General" sourceLinked="1"/>
              <c:dLblPos val="t"/>
              <c:showLegendKey val="0"/>
              <c:showVal val="1"/>
              <c:showBubbleSize val="0"/>
              <c:showCatName val="0"/>
              <c:showSerName val="0"/>
              <c:showPercent val="0"/>
            </c:dLbl>
            <c:dLbl>
              <c:idx val="1"/>
              <c:tx>
                <c:rich>
                  <a:bodyPr vert="horz" rot="0" anchor="b"/>
                  <a:lstStyle/>
                  <a:p>
                    <a:pPr algn="ctr">
                      <a:defRPr/>
                    </a:pPr>
                    <a:r>
                      <a:rPr lang="en-US" cap="none" sz="800" b="0" i="0" u="none" baseline="0">
                        <a:latin typeface="Arial"/>
                        <a:ea typeface="Arial"/>
                        <a:cs typeface="Arial"/>
                      </a:rPr>
                      <a:t>Full Load
Fuel Empty</a:t>
                    </a:r>
                  </a:p>
                </c:rich>
              </c:tx>
              <c:numFmt formatCode="General" sourceLinked="1"/>
              <c:dLblPos val="t"/>
              <c:showLegendKey val="0"/>
              <c:showVal val="1"/>
              <c:showBubbleSize val="0"/>
              <c:showCatName val="0"/>
              <c:showSerName val="0"/>
              <c:showPercent val="0"/>
            </c:dLbl>
            <c:dLbl>
              <c:idx val="2"/>
              <c:tx>
                <c:rich>
                  <a:bodyPr vert="horz" rot="0" anchor="b"/>
                  <a:lstStyle/>
                  <a:p>
                    <a:pPr algn="ctr">
                      <a:defRPr/>
                    </a:pPr>
                    <a:r>
                      <a:rPr lang="en-US" cap="none" sz="800" b="0" i="0" u="none" baseline="0">
                        <a:latin typeface="Arial"/>
                        <a:ea typeface="Arial"/>
                        <a:cs typeface="Arial"/>
                      </a:rPr>
                      <a:t>Fully Loaded</a:t>
                    </a:r>
                  </a:p>
                </c:rich>
              </c:tx>
              <c:numFmt formatCode="General" sourceLinked="1"/>
              <c:dLblPos val="t"/>
              <c:showLegendKey val="0"/>
              <c:showVal val="1"/>
              <c:showBubbleSize val="0"/>
              <c:showCatName val="0"/>
              <c:showSerName val="0"/>
              <c:showPercent val="0"/>
            </c:dLbl>
            <c:numFmt formatCode="General" sourceLinked="1"/>
            <c:dLblPos val="t"/>
            <c:showLegendKey val="0"/>
            <c:showVal val="1"/>
            <c:showBubbleSize val="0"/>
            <c:showCatName val="0"/>
            <c:showSerName val="0"/>
            <c:showPercent val="0"/>
          </c:dLbls>
          <c:xVal>
            <c:numRef>
              <c:f>Sheet1!$O$18:$O$20</c:f>
              <c:numCache/>
            </c:numRef>
          </c:xVal>
          <c:yVal>
            <c:numRef>
              <c:f>Sheet1!$P$18:$P$20</c:f>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xVal>
            <c:numRef>
              <c:f>Sheet1!$O$4:$O$10</c:f>
              <c:numCache/>
            </c:numRef>
          </c:xVal>
          <c:yVal>
            <c:numRef>
              <c:f>Sheet1!$O$18:$O$20</c:f>
              <c:numCache/>
            </c:numRef>
          </c:yVal>
          <c:smooth val="0"/>
        </c:ser>
        <c:axId val="7602752"/>
        <c:axId val="1315905"/>
      </c:scatterChart>
      <c:valAx>
        <c:axId val="7602752"/>
        <c:scaling>
          <c:orientation val="minMax"/>
          <c:max val="145000"/>
          <c:min val="50000"/>
        </c:scaling>
        <c:axPos val="b"/>
        <c:title>
          <c:tx>
            <c:rich>
              <a:bodyPr vert="horz" rot="0" anchor="ctr"/>
              <a:lstStyle/>
              <a:p>
                <a:pPr algn="ctr">
                  <a:defRPr/>
                </a:pPr>
                <a:r>
                  <a:rPr lang="en-US" cap="none" sz="800" b="1" i="0" u="none" baseline="0">
                    <a:latin typeface="Arial"/>
                    <a:ea typeface="Arial"/>
                    <a:cs typeface="Arial"/>
                  </a:rPr>
                  <a:t>Moment - in. lbs.</a:t>
                </a:r>
              </a:p>
            </c:rich>
          </c:tx>
          <c:layout/>
          <c:overlay val="0"/>
          <c:spPr>
            <a:noFill/>
            <a:ln>
              <a:noFill/>
            </a:ln>
          </c:spPr>
        </c:title>
        <c:majorGridlines/>
        <c:delete val="0"/>
        <c:numFmt formatCode="#,##0" sourceLinked="0"/>
        <c:majorTickMark val="out"/>
        <c:minorTickMark val="in"/>
        <c:tickLblPos val="nextTo"/>
        <c:txPr>
          <a:bodyPr vert="horz" rot="5400000"/>
          <a:lstStyle/>
          <a:p>
            <a:pPr>
              <a:defRPr lang="en-US" cap="none" sz="800" b="0" i="0" u="none" baseline="0">
                <a:latin typeface="Arial"/>
                <a:ea typeface="Arial"/>
                <a:cs typeface="Arial"/>
              </a:defRPr>
            </a:pPr>
          </a:p>
        </c:txPr>
        <c:crossAx val="1315905"/>
        <c:crossesAt val="1800"/>
        <c:crossBetween val="midCat"/>
        <c:dispUnits/>
        <c:minorUnit val="5000"/>
      </c:valAx>
      <c:valAx>
        <c:axId val="1315905"/>
        <c:scaling>
          <c:orientation val="minMax"/>
          <c:max val="3200"/>
          <c:min val="1800"/>
        </c:scaling>
        <c:axPos val="l"/>
        <c:title>
          <c:tx>
            <c:rich>
              <a:bodyPr vert="horz" rot="-5400000" anchor="ctr"/>
              <a:lstStyle/>
              <a:p>
                <a:pPr algn="ctr">
                  <a:defRPr/>
                </a:pPr>
                <a:r>
                  <a:rPr lang="en-US" cap="none" sz="800" b="1" i="0" u="none" baseline="0">
                    <a:latin typeface="Arial"/>
                    <a:ea typeface="Arial"/>
                    <a:cs typeface="Arial"/>
                  </a:rPr>
                  <a:t>Weight - lbs.</a:t>
                </a:r>
              </a:p>
            </c:rich>
          </c:tx>
          <c:layout/>
          <c:overlay val="0"/>
          <c:spPr>
            <a:noFill/>
            <a:ln>
              <a:noFill/>
            </a:ln>
          </c:spPr>
        </c:title>
        <c:majorGridlines/>
        <c:delete val="0"/>
        <c:numFmt formatCode="General" sourceLinked="1"/>
        <c:majorTickMark val="out"/>
        <c:minorTickMark val="in"/>
        <c:tickLblPos val="nextTo"/>
        <c:spPr>
          <a:ln w="12700">
            <a:solidFill>
              <a:srgbClr val="000000"/>
            </a:solidFill>
          </a:ln>
        </c:spPr>
        <c:crossAx val="7602752"/>
        <c:crossesAt val="2000"/>
        <c:crossBetween val="midCat"/>
        <c:dispUnits/>
        <c:majorUnit val="200"/>
        <c:minorUnit val="2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0.475</cdr:x>
      <cdr:y>0.4885</cdr:y>
    </cdr:from>
    <cdr:to>
      <cdr:x>0.4965</cdr:x>
      <cdr:y>0.54325</cdr:y>
    </cdr:to>
    <cdr:sp>
      <cdr:nvSpPr>
        <cdr:cNvPr id="1" name="Text 1"/>
        <cdr:cNvSpPr txBox="1">
          <a:spLocks noChangeArrowheads="1"/>
        </cdr:cNvSpPr>
      </cdr:nvSpPr>
      <cdr:spPr>
        <a:xfrm>
          <a:off x="1685925" y="1866900"/>
          <a:ext cx="76200" cy="209550"/>
        </a:xfrm>
        <a:prstGeom prst="rect">
          <a:avLst/>
        </a:prstGeom>
        <a:noFill/>
        <a:ln w="9525" cmpd="sng">
          <a:noFill/>
        </a:ln>
      </cdr:spPr>
      <cdr:txBody>
        <a:bodyPr vertOverflow="clip" wrap="square" anchor="ctr">
          <a:spAutoFit/>
        </a:bodyPr>
        <a:p>
          <a:pPr algn="ct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76200</xdr:rowOff>
    </xdr:from>
    <xdr:to>
      <xdr:col>6</xdr:col>
      <xdr:colOff>9525</xdr:colOff>
      <xdr:row>6</xdr:row>
      <xdr:rowOff>114300</xdr:rowOff>
    </xdr:to>
    <xdr:sp>
      <xdr:nvSpPr>
        <xdr:cNvPr id="1" name="Text 1"/>
        <xdr:cNvSpPr txBox="1">
          <a:spLocks noChangeArrowheads="1"/>
        </xdr:cNvSpPr>
      </xdr:nvSpPr>
      <xdr:spPr>
        <a:xfrm>
          <a:off x="47625" y="238125"/>
          <a:ext cx="4038600" cy="847725"/>
        </a:xfrm>
        <a:prstGeom prst="rect">
          <a:avLst/>
        </a:prstGeom>
        <a:solidFill>
          <a:srgbClr val="FFFFFF"/>
        </a:solidFill>
        <a:ln w="17145" cmpd="sng">
          <a:solidFill>
            <a:srgbClr val="000000"/>
          </a:solidFill>
          <a:headEnd type="none"/>
          <a:tailEnd type="none"/>
        </a:ln>
      </xdr:spPr>
      <xdr:txBody>
        <a:bodyPr vertOverflow="clip" wrap="square"/>
        <a:p>
          <a:pPr algn="l">
            <a:defRPr/>
          </a:pPr>
          <a:r>
            <a:rPr lang="en-US" cap="none" sz="1000" b="0" i="0" u="none" baseline="0"/>
            <a:t>Instructions:
        1.  Enter Oil in quarts.
        2.  Enter Pilot and Copilot  weights  (Adjust Arm as necessary).
        3.  Enter weights of rear passengers, baggage  (adjust arm if necessary)
        4.  Enter loaded usable fuel in gallons.</a:t>
          </a:r>
        </a:p>
      </xdr:txBody>
    </xdr:sp>
    <xdr:clientData/>
  </xdr:twoCellAnchor>
  <xdr:twoCellAnchor>
    <xdr:from>
      <xdr:col>6</xdr:col>
      <xdr:colOff>19050</xdr:colOff>
      <xdr:row>0</xdr:row>
      <xdr:rowOff>0</xdr:rowOff>
    </xdr:from>
    <xdr:to>
      <xdr:col>11</xdr:col>
      <xdr:colOff>523875</xdr:colOff>
      <xdr:row>23</xdr:row>
      <xdr:rowOff>66675</xdr:rowOff>
    </xdr:to>
    <xdr:graphicFrame>
      <xdr:nvGraphicFramePr>
        <xdr:cNvPr id="2" name="Chart 4"/>
        <xdr:cNvGraphicFramePr/>
      </xdr:nvGraphicFramePr>
      <xdr:xfrm>
        <a:off x="4095750" y="0"/>
        <a:ext cx="3552825" cy="382905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6"/>
  <sheetViews>
    <sheetView tabSelected="1" workbookViewId="0" topLeftCell="A1">
      <selection activeCell="B20" sqref="B20"/>
    </sheetView>
  </sheetViews>
  <sheetFormatPr defaultColWidth="9.140625" defaultRowHeight="12.75"/>
  <cols>
    <col min="1" max="1" width="20.140625" style="0" customWidth="1"/>
    <col min="2" max="2" width="9.421875" style="0" customWidth="1"/>
    <col min="3" max="3" width="7.8515625" style="0" customWidth="1"/>
    <col min="4" max="4" width="7.28125" style="0" customWidth="1"/>
    <col min="5" max="5" width="9.421875" style="0" customWidth="1"/>
    <col min="6" max="6" width="7.00390625" style="0" customWidth="1"/>
  </cols>
  <sheetData>
    <row r="1" spans="1:6" ht="12.75">
      <c r="A1" s="21" t="s">
        <v>18</v>
      </c>
      <c r="B1" s="1"/>
      <c r="C1" s="2"/>
      <c r="D1" s="2"/>
      <c r="E1" s="2"/>
      <c r="F1" s="2"/>
    </row>
    <row r="2" spans="1:15" ht="12.75">
      <c r="A2" s="3"/>
      <c r="B2" s="1"/>
      <c r="C2" s="2"/>
      <c r="D2" s="2"/>
      <c r="E2" s="2"/>
      <c r="F2" s="2"/>
      <c r="O2" t="s">
        <v>0</v>
      </c>
    </row>
    <row r="3" spans="1:16" ht="12.75">
      <c r="A3" s="4"/>
      <c r="B3" s="5"/>
      <c r="C3" s="6"/>
      <c r="D3" s="6"/>
      <c r="E3" s="6"/>
      <c r="F3" s="6"/>
      <c r="O3" t="s">
        <v>1</v>
      </c>
      <c r="P3" t="s">
        <v>2</v>
      </c>
    </row>
    <row r="4" spans="1:16" ht="12.75">
      <c r="A4" s="7"/>
      <c r="B4" s="5"/>
      <c r="C4" s="6"/>
      <c r="D4" s="6"/>
      <c r="E4" s="6"/>
      <c r="F4" s="6"/>
      <c r="O4">
        <v>59400</v>
      </c>
      <c r="P4">
        <v>1800</v>
      </c>
    </row>
    <row r="5" spans="1:16" ht="12.75">
      <c r="A5" s="8"/>
      <c r="B5" s="6"/>
      <c r="C5" s="6"/>
      <c r="D5" s="6"/>
      <c r="E5" s="6"/>
      <c r="F5" s="6"/>
      <c r="O5">
        <v>74250</v>
      </c>
      <c r="P5">
        <v>2250</v>
      </c>
    </row>
    <row r="6" spans="1:16" ht="12.75">
      <c r="A6" s="6" t="s">
        <v>3</v>
      </c>
      <c r="B6" s="6"/>
      <c r="C6" s="6"/>
      <c r="D6" s="6"/>
      <c r="E6" s="6"/>
      <c r="F6" s="6"/>
      <c r="O6">
        <v>127100</v>
      </c>
      <c r="P6">
        <v>3100</v>
      </c>
    </row>
    <row r="7" spans="1:16" ht="12.75">
      <c r="A7" s="6" t="s">
        <v>3</v>
      </c>
      <c r="B7" s="6"/>
      <c r="C7" s="6"/>
      <c r="D7" s="6"/>
      <c r="E7" s="6"/>
      <c r="F7" s="6"/>
      <c r="O7">
        <v>127100</v>
      </c>
      <c r="P7">
        <v>3100</v>
      </c>
    </row>
    <row r="8" spans="1:16" ht="12.75">
      <c r="A8" s="6"/>
      <c r="B8" s="6"/>
      <c r="C8" s="9" t="s">
        <v>2</v>
      </c>
      <c r="D8" s="9" t="s">
        <v>4</v>
      </c>
      <c r="E8" s="9" t="s">
        <v>5</v>
      </c>
      <c r="F8" s="9" t="s">
        <v>6</v>
      </c>
      <c r="O8">
        <v>142600</v>
      </c>
      <c r="P8">
        <v>3100</v>
      </c>
    </row>
    <row r="9" spans="1:16" ht="13.5" thickBot="1">
      <c r="A9" s="6" t="s">
        <v>19</v>
      </c>
      <c r="B9" s="6"/>
      <c r="C9" s="22">
        <v>1820.7</v>
      </c>
      <c r="D9" s="23">
        <v>35.72</v>
      </c>
      <c r="E9" s="22">
        <f>C9*D9</f>
        <v>65035.404</v>
      </c>
      <c r="F9" s="10"/>
      <c r="O9">
        <v>135700</v>
      </c>
      <c r="P9">
        <v>2950</v>
      </c>
    </row>
    <row r="10" spans="1:16" ht="13.5" thickBot="1">
      <c r="A10" s="6"/>
      <c r="B10" s="27"/>
      <c r="C10" s="11">
        <f>B10*1.872</f>
        <v>0</v>
      </c>
      <c r="D10" s="12"/>
      <c r="E10" s="13">
        <f>C10*D10</f>
        <v>0</v>
      </c>
      <c r="F10" s="6"/>
      <c r="O10">
        <v>117000</v>
      </c>
      <c r="P10">
        <v>2950</v>
      </c>
    </row>
    <row r="11" spans="1:16" ht="12.75">
      <c r="A11" s="6" t="s">
        <v>23</v>
      </c>
      <c r="C11" s="24">
        <v>175</v>
      </c>
      <c r="D11" s="12">
        <v>37</v>
      </c>
      <c r="E11" s="13">
        <f>C11*D11</f>
        <v>6475</v>
      </c>
      <c r="F11" s="6"/>
      <c r="O11">
        <v>135700</v>
      </c>
      <c r="P11">
        <v>2950</v>
      </c>
    </row>
    <row r="12" spans="1:16" ht="12.75">
      <c r="A12" s="6" t="s">
        <v>24</v>
      </c>
      <c r="C12" s="25">
        <v>210</v>
      </c>
      <c r="D12" s="12">
        <v>37</v>
      </c>
      <c r="E12" s="13">
        <f aca="true" t="shared" si="0" ref="E12:E17">IF(C12=" ",0,C12*D12)</f>
        <v>7770</v>
      </c>
      <c r="F12" s="6"/>
      <c r="O12">
        <v>82800</v>
      </c>
      <c r="P12">
        <v>1800</v>
      </c>
    </row>
    <row r="13" spans="1:6" ht="12.75">
      <c r="A13" s="6" t="s">
        <v>8</v>
      </c>
      <c r="B13" s="13"/>
      <c r="C13" s="25"/>
      <c r="D13" s="12">
        <v>74</v>
      </c>
      <c r="E13" s="13">
        <f t="shared" si="0"/>
        <v>0</v>
      </c>
      <c r="F13" s="6"/>
    </row>
    <row r="14" spans="1:6" ht="12.75">
      <c r="A14" s="6" t="s">
        <v>10</v>
      </c>
      <c r="B14" s="13"/>
      <c r="C14" s="25">
        <v>0</v>
      </c>
      <c r="D14" s="12">
        <v>74</v>
      </c>
      <c r="E14" s="13">
        <f t="shared" si="0"/>
        <v>0</v>
      </c>
      <c r="F14" s="6"/>
    </row>
    <row r="15" spans="1:6" ht="12.75">
      <c r="A15" s="6" t="s">
        <v>20</v>
      </c>
      <c r="B15" s="13"/>
      <c r="C15" s="25"/>
      <c r="D15" s="12">
        <v>97</v>
      </c>
      <c r="E15" s="13">
        <f t="shared" si="0"/>
        <v>0</v>
      </c>
      <c r="F15" s="6"/>
    </row>
    <row r="16" spans="1:6" ht="12.75">
      <c r="A16" s="6" t="s">
        <v>21</v>
      </c>
      <c r="B16" s="13"/>
      <c r="C16" s="25">
        <v>30</v>
      </c>
      <c r="D16" s="12">
        <v>116</v>
      </c>
      <c r="E16" s="13">
        <f t="shared" si="0"/>
        <v>3480</v>
      </c>
      <c r="F16" s="6"/>
    </row>
    <row r="17" spans="1:15" ht="13.5" thickBot="1">
      <c r="A17" s="6" t="s">
        <v>22</v>
      </c>
      <c r="B17" s="29"/>
      <c r="C17" s="28">
        <f>B17*6</f>
        <v>0</v>
      </c>
      <c r="D17" s="12">
        <v>129</v>
      </c>
      <c r="E17" s="13">
        <f t="shared" si="0"/>
        <v>0</v>
      </c>
      <c r="F17" s="6"/>
      <c r="O17" t="s">
        <v>7</v>
      </c>
    </row>
    <row r="18" spans="1:17" ht="13.5" thickBot="1">
      <c r="A18" s="14" t="s">
        <v>17</v>
      </c>
      <c r="B18" s="26">
        <v>88</v>
      </c>
      <c r="C18" s="15">
        <f>B18*6</f>
        <v>528</v>
      </c>
      <c r="D18" s="16">
        <v>46.5</v>
      </c>
      <c r="E18" s="31">
        <f>C18*D18</f>
        <v>24552</v>
      </c>
      <c r="F18" s="17"/>
      <c r="O18" s="20">
        <f>E9+E10</f>
        <v>65035.404</v>
      </c>
      <c r="P18" s="20">
        <f>C9+C10</f>
        <v>1820.7</v>
      </c>
      <c r="Q18" t="s">
        <v>9</v>
      </c>
    </row>
    <row r="19" spans="1:17" ht="12.75">
      <c r="A19" s="32" t="s">
        <v>13</v>
      </c>
      <c r="B19" s="6"/>
      <c r="C19" s="11">
        <f>SUM(C9:C18)</f>
        <v>2763.7</v>
      </c>
      <c r="D19" s="11">
        <f>SUM(D9:D18)</f>
        <v>646.22</v>
      </c>
      <c r="E19" s="13">
        <f>SUM(E9:E18)</f>
        <v>107312.40400000001</v>
      </c>
      <c r="F19" s="12">
        <f>E19/C19</f>
        <v>38.82925208959005</v>
      </c>
      <c r="O19" s="20">
        <f>O20-(E17+E18)</f>
        <v>82760.40400000001</v>
      </c>
      <c r="P19" s="20">
        <f>P20-(C17+C18)</f>
        <v>2235.7</v>
      </c>
      <c r="Q19" t="s">
        <v>11</v>
      </c>
    </row>
    <row r="20" spans="1:17" ht="12.75">
      <c r="A20" s="6"/>
      <c r="B20" s="6"/>
      <c r="C20" s="11"/>
      <c r="D20" s="12"/>
      <c r="E20" s="12"/>
      <c r="F20" s="12"/>
      <c r="O20" s="20">
        <f>F21</f>
        <v>107312.40400000001</v>
      </c>
      <c r="P20" s="20">
        <f>F22</f>
        <v>2763.7</v>
      </c>
      <c r="Q20" t="s">
        <v>12</v>
      </c>
    </row>
    <row r="21" spans="3:6" ht="12.75">
      <c r="C21" s="6" t="s">
        <v>14</v>
      </c>
      <c r="D21" s="12"/>
      <c r="E21" s="12"/>
      <c r="F21" s="13">
        <f>E19</f>
        <v>107312.40400000001</v>
      </c>
    </row>
    <row r="22" spans="2:6" ht="12.75">
      <c r="B22" s="6"/>
      <c r="C22" s="6" t="s">
        <v>15</v>
      </c>
      <c r="D22" s="6"/>
      <c r="E22" s="12"/>
      <c r="F22" s="11">
        <f>C19</f>
        <v>2763.7</v>
      </c>
    </row>
    <row r="23" spans="3:6" ht="12.75">
      <c r="C23" s="18" t="s">
        <v>16</v>
      </c>
      <c r="F23" s="19">
        <f>F21/F22</f>
        <v>38.82925208959005</v>
      </c>
    </row>
    <row r="25" ht="12.75">
      <c r="A25" s="30" t="s">
        <v>25</v>
      </c>
    </row>
    <row r="26" ht="12.75">
      <c r="A26" s="30" t="s">
        <v>26</v>
      </c>
    </row>
  </sheetData>
  <printOptions horizontalCentered="1" verticalCentered="1"/>
  <pageMargins left="0.75" right="0.75" top="1" bottom="1" header="0.5" footer="0.5"/>
  <pageSetup fitToHeight="1" fitToWidth="1" horizontalDpi="300" verticalDpi="300" orientation="landscape" scale="97" r:id="rId2"/>
  <headerFooter alignWithMargins="0">
    <oddHeader>&amp;C&amp;A</oddHeader>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3">
      <selection activeCell="A24" sqref="A24"/>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Breeze</dc:creator>
  <cp:keywords/>
  <dc:description/>
  <cp:lastModifiedBy>Iowa Wing 03-02</cp:lastModifiedBy>
  <cp:lastPrinted>2002-03-08T19:58:12Z</cp:lastPrinted>
  <dcterms:created xsi:type="dcterms:W3CDTF">1999-02-23T23:08:35Z</dcterms:created>
  <dcterms:modified xsi:type="dcterms:W3CDTF">2006-01-13T01:06:35Z</dcterms:modified>
  <cp:category/>
  <cp:version/>
  <cp:contentType/>
  <cp:contentStatus/>
</cp:coreProperties>
</file>