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836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Harry Dowsett</author>
  </authors>
  <commentList>
    <comment ref="C3" authorId="0">
      <text>
        <r>
          <rPr>
            <b/>
            <sz val="9"/>
            <rFont val="Geneva"/>
            <family val="0"/>
          </rPr>
          <t>Harry Dowsett:  These were determined by extrapolating calendar year BP ages up to the depth of the sample.  Where that extrapolation resulted in a negative number, the age was set to zero "0".</t>
        </r>
        <r>
          <rPr>
            <sz val="9"/>
            <rFont val="Geneva"/>
            <family val="0"/>
          </rPr>
          <t xml:space="preserve">
</t>
        </r>
      </text>
    </comment>
    <comment ref="D3" authorId="0">
      <text>
        <r>
          <rPr>
            <b/>
            <sz val="9"/>
            <rFont val="Geneva"/>
            <family val="0"/>
          </rPr>
          <t>Harry Dowsett:  Calendar date was obtained by subtracting the CALENDAR YEAR BP AGE, extrapolated to depth of sample (column to left) from a date of 1960 = pre Bomb testing.  These numbers are meaningless due to the high degree of error in the extrapolation process and the arbitrary 400 year marine correction applied to all dates.</t>
        </r>
        <r>
          <rPr>
            <sz val="9"/>
            <rFont val="Geneva"/>
            <family val="0"/>
          </rPr>
          <t xml:space="preserve">
</t>
        </r>
      </text>
    </comment>
    <comment ref="C8" authorId="0">
      <text>
        <r>
          <rPr>
            <b/>
            <sz val="9"/>
            <rFont val="Geneva"/>
            <family val="0"/>
          </rPr>
          <t>Harry Dowsett:  This looks like Brunner TW fauna with a AMS date coming from our piston core samples at 10 and 35cm.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<sst xmlns="http://schemas.openxmlformats.org/spreadsheetml/2006/main" count="89" uniqueCount="75">
  <si>
    <t>Appendix A:  Core-top data</t>
  </si>
  <si>
    <t>intvl</t>
  </si>
  <si>
    <t>est_age(BP)</t>
  </si>
  <si>
    <t>Year</t>
  </si>
  <si>
    <t>lat</t>
  </si>
  <si>
    <t>lon</t>
  </si>
  <si>
    <t>depth</t>
  </si>
  <si>
    <t>feb_sst</t>
  </si>
  <si>
    <t>aug_sst</t>
  </si>
  <si>
    <t>univ</t>
  </si>
  <si>
    <t>cglb</t>
  </si>
  <si>
    <t>rubr</t>
  </si>
  <si>
    <t>tenl</t>
  </si>
  <si>
    <t>sacc</t>
  </si>
  <si>
    <t>dhsc</t>
  </si>
  <si>
    <t>aqui</t>
  </si>
  <si>
    <t>cald</t>
  </si>
  <si>
    <t>bull</t>
  </si>
  <si>
    <t>falc</t>
  </si>
  <si>
    <t>digt</t>
  </si>
  <si>
    <t>rbsc</t>
  </si>
  <si>
    <t>quin</t>
  </si>
  <si>
    <t>pacs</t>
  </si>
  <si>
    <t>pacd</t>
  </si>
  <si>
    <t>dutr</t>
  </si>
  <si>
    <t>hexg</t>
  </si>
  <si>
    <t>obqa</t>
  </si>
  <si>
    <t>infl</t>
  </si>
  <si>
    <t>trcs</t>
  </si>
  <si>
    <t>trcd</t>
  </si>
  <si>
    <t>crss</t>
  </si>
  <si>
    <t>dupc</t>
  </si>
  <si>
    <t>hirs</t>
  </si>
  <si>
    <t>scit</t>
  </si>
  <si>
    <t>mnrd</t>
  </si>
  <si>
    <t>nitd</t>
  </si>
  <si>
    <t>glut</t>
  </si>
  <si>
    <t>plgc</t>
  </si>
  <si>
    <t>othr</t>
  </si>
  <si>
    <t>total</t>
  </si>
  <si>
    <t>VM03-96PC</t>
  </si>
  <si>
    <t xml:space="preserve"> 0-1</t>
  </si>
  <si>
    <t>VM24-22PC</t>
  </si>
  <si>
    <t xml:space="preserve"> 3-4</t>
  </si>
  <si>
    <t>RC09-17PC</t>
  </si>
  <si>
    <t xml:space="preserve"> 4-5</t>
  </si>
  <si>
    <t>RC10-262PC</t>
  </si>
  <si>
    <t xml:space="preserve"> 2-3</t>
  </si>
  <si>
    <t>RC10-263TW</t>
  </si>
  <si>
    <t>RC10-265PC</t>
  </si>
  <si>
    <t xml:space="preserve"> 1-2</t>
  </si>
  <si>
    <t>RC10-268TW</t>
  </si>
  <si>
    <t>RC12-09PC</t>
  </si>
  <si>
    <t>RC12-10PC</t>
  </si>
  <si>
    <t xml:space="preserve"> 0-2</t>
  </si>
  <si>
    <t>RC12-11PC</t>
  </si>
  <si>
    <t>TR126-23TW</t>
  </si>
  <si>
    <t>GY94H002-GC02</t>
  </si>
  <si>
    <t xml:space="preserve"> 1-3</t>
  </si>
  <si>
    <t>GY94H008-GC08</t>
  </si>
  <si>
    <t>GY94H017-GC16</t>
  </si>
  <si>
    <t>GY94H023-GC23</t>
  </si>
  <si>
    <t>GY94H039-GC36</t>
  </si>
  <si>
    <t>GY94H050-GC43</t>
  </si>
  <si>
    <t>GY94H114-GC81</t>
  </si>
  <si>
    <t>GY94H121-GC88</t>
  </si>
  <si>
    <t>GY97-6PC20</t>
  </si>
  <si>
    <t>KN159-JPC06</t>
  </si>
  <si>
    <t>MD02-2553</t>
  </si>
  <si>
    <t xml:space="preserve"> 5-6</t>
  </si>
  <si>
    <t>min</t>
  </si>
  <si>
    <t>max</t>
  </si>
  <si>
    <t>mean</t>
  </si>
  <si>
    <t>range</t>
  </si>
  <si>
    <t>sdv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</si>
</sst>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"/>
      <name val="Geneva"/>
      <family val="0"/>
    </font>
    <font>
      <sz val="9"/>
      <name val="Genev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3" xfId="0" applyFill="1" applyBorder="1" applyAlignment="1">
      <alignment/>
    </xf>
    <xf numFmtId="2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3"/>
  <sheetViews>
    <sheetView tabSelected="1" workbookViewId="0" topLeftCell="A1">
      <selection activeCell="A29" sqref="A29:IV29"/>
    </sheetView>
  </sheetViews>
  <sheetFormatPr defaultColWidth="11.00390625" defaultRowHeight="12.75"/>
  <sheetData>
    <row r="2" spans="1:9" ht="12.75">
      <c r="A2" s="1" t="s">
        <v>0</v>
      </c>
      <c r="C2" s="2"/>
      <c r="D2" s="2"/>
      <c r="E2" s="3"/>
      <c r="F2" s="3"/>
      <c r="G2" s="2"/>
      <c r="H2" s="2"/>
      <c r="I2" s="2"/>
    </row>
    <row r="3" spans="1:40" ht="12.75">
      <c r="A3" s="4"/>
      <c r="B3" s="4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5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4" t="s">
        <v>36</v>
      </c>
      <c r="AL3" s="4" t="s">
        <v>37</v>
      </c>
      <c r="AM3" s="4" t="s">
        <v>38</v>
      </c>
      <c r="AN3" s="4" t="s">
        <v>39</v>
      </c>
    </row>
    <row r="4" spans="1:40" ht="12.75">
      <c r="A4" t="s">
        <v>40</v>
      </c>
      <c r="B4" t="s">
        <v>41</v>
      </c>
      <c r="C4" s="2">
        <v>0</v>
      </c>
      <c r="D4" s="2">
        <v>1960</v>
      </c>
      <c r="E4" s="3">
        <v>26.883</v>
      </c>
      <c r="F4" s="3">
        <v>-92.5</v>
      </c>
      <c r="G4" s="2">
        <v>1789</v>
      </c>
      <c r="H4" s="7">
        <v>21.94</v>
      </c>
      <c r="I4" s="7">
        <v>29.71</v>
      </c>
      <c r="J4">
        <v>12</v>
      </c>
      <c r="K4">
        <v>1</v>
      </c>
      <c r="L4">
        <v>107</v>
      </c>
      <c r="M4">
        <v>0</v>
      </c>
      <c r="N4">
        <v>22</v>
      </c>
      <c r="O4">
        <v>0</v>
      </c>
      <c r="P4">
        <v>7</v>
      </c>
      <c r="Q4">
        <v>15</v>
      </c>
      <c r="R4">
        <v>1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16</v>
      </c>
      <c r="Z4">
        <v>0</v>
      </c>
      <c r="AA4">
        <v>33</v>
      </c>
      <c r="AB4">
        <v>0</v>
      </c>
      <c r="AC4">
        <v>0</v>
      </c>
      <c r="AD4">
        <v>31</v>
      </c>
      <c r="AE4">
        <v>2</v>
      </c>
      <c r="AF4">
        <v>0</v>
      </c>
      <c r="AG4">
        <v>0</v>
      </c>
      <c r="AH4">
        <v>0</v>
      </c>
      <c r="AI4">
        <v>36</v>
      </c>
      <c r="AJ4">
        <v>0</v>
      </c>
      <c r="AK4">
        <v>4</v>
      </c>
      <c r="AL4">
        <v>0</v>
      </c>
      <c r="AM4">
        <v>0</v>
      </c>
      <c r="AN4">
        <f>SUM(J4:AM4)</f>
        <v>288</v>
      </c>
    </row>
    <row r="5" spans="1:40" ht="12.75">
      <c r="A5" t="s">
        <v>42</v>
      </c>
      <c r="B5" t="s">
        <v>43</v>
      </c>
      <c r="C5" s="2">
        <v>0</v>
      </c>
      <c r="D5" s="2">
        <v>1960</v>
      </c>
      <c r="E5" s="3">
        <v>23.583</v>
      </c>
      <c r="F5" s="3">
        <v>-92.133</v>
      </c>
      <c r="G5" s="2">
        <v>3738</v>
      </c>
      <c r="H5" s="7">
        <v>23.33</v>
      </c>
      <c r="I5" s="7">
        <v>29.62</v>
      </c>
      <c r="J5">
        <v>26</v>
      </c>
      <c r="K5">
        <v>5</v>
      </c>
      <c r="L5">
        <v>123</v>
      </c>
      <c r="M5">
        <v>0</v>
      </c>
      <c r="N5">
        <v>40</v>
      </c>
      <c r="O5">
        <v>1</v>
      </c>
      <c r="P5">
        <v>4</v>
      </c>
      <c r="Q5">
        <v>13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v>0</v>
      </c>
      <c r="Y5">
        <v>10</v>
      </c>
      <c r="Z5">
        <v>0</v>
      </c>
      <c r="AA5">
        <v>36</v>
      </c>
      <c r="AB5">
        <v>0</v>
      </c>
      <c r="AC5">
        <v>1</v>
      </c>
      <c r="AD5">
        <v>23</v>
      </c>
      <c r="AE5">
        <v>1</v>
      </c>
      <c r="AF5">
        <v>0</v>
      </c>
      <c r="AG5">
        <v>0</v>
      </c>
      <c r="AH5">
        <v>0</v>
      </c>
      <c r="AI5">
        <v>17</v>
      </c>
      <c r="AJ5">
        <v>1</v>
      </c>
      <c r="AK5">
        <v>5</v>
      </c>
      <c r="AL5">
        <v>0</v>
      </c>
      <c r="AM5">
        <v>0</v>
      </c>
      <c r="AN5">
        <f aca="true" t="shared" si="0" ref="AN5:AN25">SUM(J5:AM5)</f>
        <v>307</v>
      </c>
    </row>
    <row r="6" spans="1:40" ht="12.75">
      <c r="A6" t="s">
        <v>44</v>
      </c>
      <c r="B6" s="8" t="s">
        <v>45</v>
      </c>
      <c r="C6" s="2">
        <v>0</v>
      </c>
      <c r="D6" s="2">
        <v>1960</v>
      </c>
      <c r="E6" s="3">
        <v>28</v>
      </c>
      <c r="F6" s="3">
        <v>-88.983</v>
      </c>
      <c r="G6" s="2">
        <v>1265</v>
      </c>
      <c r="H6" s="7">
        <v>21.97</v>
      </c>
      <c r="I6" s="7">
        <v>29.52</v>
      </c>
      <c r="J6">
        <v>4</v>
      </c>
      <c r="K6">
        <v>10</v>
      </c>
      <c r="L6">
        <v>84</v>
      </c>
      <c r="M6">
        <v>0</v>
      </c>
      <c r="N6">
        <v>13</v>
      </c>
      <c r="O6">
        <v>1</v>
      </c>
      <c r="P6">
        <v>6</v>
      </c>
      <c r="Q6">
        <v>11</v>
      </c>
      <c r="R6">
        <v>2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44</v>
      </c>
      <c r="Z6">
        <v>0</v>
      </c>
      <c r="AA6">
        <v>15</v>
      </c>
      <c r="AB6">
        <v>0</v>
      </c>
      <c r="AC6">
        <v>2</v>
      </c>
      <c r="AD6">
        <v>44</v>
      </c>
      <c r="AE6">
        <v>5</v>
      </c>
      <c r="AF6">
        <v>1</v>
      </c>
      <c r="AG6">
        <v>0</v>
      </c>
      <c r="AH6">
        <v>0</v>
      </c>
      <c r="AI6">
        <v>53</v>
      </c>
      <c r="AJ6">
        <v>0</v>
      </c>
      <c r="AK6">
        <v>5</v>
      </c>
      <c r="AL6">
        <v>0</v>
      </c>
      <c r="AM6">
        <v>0</v>
      </c>
      <c r="AN6">
        <f t="shared" si="0"/>
        <v>300</v>
      </c>
    </row>
    <row r="7" spans="1:40" ht="12.75">
      <c r="A7" t="s">
        <v>46</v>
      </c>
      <c r="B7" t="s">
        <v>47</v>
      </c>
      <c r="C7" s="2">
        <v>25.9</v>
      </c>
      <c r="D7" s="2">
        <v>1934.1</v>
      </c>
      <c r="E7" s="3">
        <v>23.433</v>
      </c>
      <c r="F7" s="3">
        <v>-86.3</v>
      </c>
      <c r="G7" s="2">
        <v>1767</v>
      </c>
      <c r="H7" s="7">
        <v>25.13</v>
      </c>
      <c r="I7" s="7">
        <v>29.4</v>
      </c>
      <c r="J7">
        <v>12</v>
      </c>
      <c r="K7">
        <v>3</v>
      </c>
      <c r="L7">
        <v>110</v>
      </c>
      <c r="M7">
        <v>0</v>
      </c>
      <c r="N7">
        <v>80</v>
      </c>
      <c r="O7">
        <v>1</v>
      </c>
      <c r="P7">
        <v>4</v>
      </c>
      <c r="Q7">
        <v>14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8</v>
      </c>
      <c r="Z7">
        <v>0</v>
      </c>
      <c r="AA7">
        <v>6</v>
      </c>
      <c r="AB7">
        <v>2</v>
      </c>
      <c r="AC7">
        <v>1</v>
      </c>
      <c r="AD7">
        <v>5</v>
      </c>
      <c r="AE7">
        <v>0</v>
      </c>
      <c r="AF7">
        <v>1</v>
      </c>
      <c r="AG7">
        <v>0</v>
      </c>
      <c r="AH7">
        <v>0</v>
      </c>
      <c r="AI7">
        <v>28</v>
      </c>
      <c r="AJ7">
        <v>3</v>
      </c>
      <c r="AK7">
        <v>3</v>
      </c>
      <c r="AL7">
        <v>0</v>
      </c>
      <c r="AM7">
        <v>0</v>
      </c>
      <c r="AN7">
        <f t="shared" si="0"/>
        <v>282</v>
      </c>
    </row>
    <row r="8" spans="1:40" ht="12.75">
      <c r="A8" t="s">
        <v>48</v>
      </c>
      <c r="B8" t="s">
        <v>41</v>
      </c>
      <c r="C8" s="2">
        <v>1486.8</v>
      </c>
      <c r="D8" s="2">
        <v>473.2</v>
      </c>
      <c r="E8" s="3">
        <v>22.933</v>
      </c>
      <c r="F8" s="3">
        <v>-91.6</v>
      </c>
      <c r="G8" s="2">
        <v>3742</v>
      </c>
      <c r="H8" s="7">
        <v>23.36</v>
      </c>
      <c r="I8" s="7">
        <v>29.32</v>
      </c>
      <c r="J8">
        <v>7</v>
      </c>
      <c r="K8">
        <v>2</v>
      </c>
      <c r="L8">
        <v>155</v>
      </c>
      <c r="M8">
        <v>5</v>
      </c>
      <c r="N8">
        <v>17</v>
      </c>
      <c r="O8">
        <v>0</v>
      </c>
      <c r="P8">
        <v>31</v>
      </c>
      <c r="Q8">
        <v>9</v>
      </c>
      <c r="R8">
        <v>1</v>
      </c>
      <c r="S8">
        <v>6</v>
      </c>
      <c r="T8">
        <v>0</v>
      </c>
      <c r="U8">
        <v>1</v>
      </c>
      <c r="V8">
        <v>1</v>
      </c>
      <c r="W8">
        <v>0</v>
      </c>
      <c r="X8">
        <v>0</v>
      </c>
      <c r="Y8">
        <v>15</v>
      </c>
      <c r="Z8">
        <v>0</v>
      </c>
      <c r="AA8">
        <v>37</v>
      </c>
      <c r="AB8">
        <v>0</v>
      </c>
      <c r="AC8">
        <v>0</v>
      </c>
      <c r="AD8">
        <v>24</v>
      </c>
      <c r="AE8">
        <v>0</v>
      </c>
      <c r="AF8">
        <v>0</v>
      </c>
      <c r="AG8">
        <v>0</v>
      </c>
      <c r="AH8">
        <v>7</v>
      </c>
      <c r="AI8">
        <v>17</v>
      </c>
      <c r="AJ8">
        <v>0</v>
      </c>
      <c r="AK8">
        <v>26</v>
      </c>
      <c r="AL8">
        <v>0</v>
      </c>
      <c r="AM8">
        <v>1</v>
      </c>
      <c r="AN8">
        <f t="shared" si="0"/>
        <v>362</v>
      </c>
    </row>
    <row r="9" spans="1:40" ht="12.75">
      <c r="A9" t="s">
        <v>49</v>
      </c>
      <c r="B9" t="s">
        <v>50</v>
      </c>
      <c r="C9" s="2">
        <v>0</v>
      </c>
      <c r="D9" s="2">
        <v>1960</v>
      </c>
      <c r="E9" s="3">
        <v>21.717</v>
      </c>
      <c r="F9" s="3">
        <v>-95.833</v>
      </c>
      <c r="G9" s="2">
        <v>2521</v>
      </c>
      <c r="H9" s="7">
        <v>23.04</v>
      </c>
      <c r="I9" s="7">
        <v>29.25</v>
      </c>
      <c r="J9">
        <v>17</v>
      </c>
      <c r="K9">
        <v>0</v>
      </c>
      <c r="L9">
        <v>161</v>
      </c>
      <c r="M9">
        <v>0</v>
      </c>
      <c r="N9">
        <v>24</v>
      </c>
      <c r="O9">
        <v>0</v>
      </c>
      <c r="P9">
        <v>2</v>
      </c>
      <c r="Q9">
        <v>14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11</v>
      </c>
      <c r="Z9">
        <v>0</v>
      </c>
      <c r="AA9">
        <v>31</v>
      </c>
      <c r="AB9">
        <v>0</v>
      </c>
      <c r="AC9">
        <v>0</v>
      </c>
      <c r="AD9">
        <v>22</v>
      </c>
      <c r="AE9">
        <v>1</v>
      </c>
      <c r="AF9">
        <v>0</v>
      </c>
      <c r="AG9">
        <v>0</v>
      </c>
      <c r="AH9">
        <v>0</v>
      </c>
      <c r="AI9">
        <v>28</v>
      </c>
      <c r="AJ9">
        <v>0</v>
      </c>
      <c r="AK9">
        <v>5</v>
      </c>
      <c r="AL9">
        <v>0</v>
      </c>
      <c r="AM9">
        <v>0</v>
      </c>
      <c r="AN9">
        <f t="shared" si="0"/>
        <v>317</v>
      </c>
    </row>
    <row r="10" spans="1:40" ht="12.75">
      <c r="A10" t="s">
        <v>51</v>
      </c>
      <c r="B10" t="s">
        <v>41</v>
      </c>
      <c r="C10" s="2">
        <v>0</v>
      </c>
      <c r="D10" s="2">
        <v>1960</v>
      </c>
      <c r="E10" s="3">
        <v>24.9</v>
      </c>
      <c r="F10" s="3">
        <v>-92.467</v>
      </c>
      <c r="G10" s="2">
        <v>3625</v>
      </c>
      <c r="H10" s="7">
        <v>23.2</v>
      </c>
      <c r="I10" s="7">
        <v>29.74</v>
      </c>
      <c r="J10">
        <v>2</v>
      </c>
      <c r="K10">
        <v>1</v>
      </c>
      <c r="L10">
        <v>151</v>
      </c>
      <c r="M10">
        <v>5</v>
      </c>
      <c r="N10">
        <v>10</v>
      </c>
      <c r="O10">
        <v>0</v>
      </c>
      <c r="P10">
        <v>12</v>
      </c>
      <c r="Q10">
        <v>3</v>
      </c>
      <c r="R10">
        <v>2</v>
      </c>
      <c r="S10">
        <v>8</v>
      </c>
      <c r="T10">
        <v>1</v>
      </c>
      <c r="U10">
        <v>1</v>
      </c>
      <c r="V10">
        <v>0</v>
      </c>
      <c r="W10">
        <v>0</v>
      </c>
      <c r="X10">
        <v>0</v>
      </c>
      <c r="Y10">
        <v>15</v>
      </c>
      <c r="Z10">
        <v>0</v>
      </c>
      <c r="AA10">
        <v>29</v>
      </c>
      <c r="AB10">
        <v>0</v>
      </c>
      <c r="AC10">
        <v>1</v>
      </c>
      <c r="AD10">
        <v>32</v>
      </c>
      <c r="AE10">
        <v>4</v>
      </c>
      <c r="AF10">
        <v>0</v>
      </c>
      <c r="AG10">
        <v>0</v>
      </c>
      <c r="AH10">
        <v>0</v>
      </c>
      <c r="AI10">
        <v>24</v>
      </c>
      <c r="AJ10">
        <v>0</v>
      </c>
      <c r="AK10">
        <v>13</v>
      </c>
      <c r="AL10">
        <v>0</v>
      </c>
      <c r="AM10">
        <v>3</v>
      </c>
      <c r="AN10">
        <f t="shared" si="0"/>
        <v>317</v>
      </c>
    </row>
    <row r="11" spans="1:40" ht="12.75">
      <c r="A11" t="s">
        <v>52</v>
      </c>
      <c r="B11" t="s">
        <v>50</v>
      </c>
      <c r="C11" s="2">
        <v>390.3</v>
      </c>
      <c r="D11" s="2">
        <v>1569.7</v>
      </c>
      <c r="E11" s="3">
        <v>25.783</v>
      </c>
      <c r="F11" s="3">
        <v>-94.233</v>
      </c>
      <c r="G11" s="2">
        <v>3263</v>
      </c>
      <c r="H11" s="7">
        <v>22.3</v>
      </c>
      <c r="I11" s="7">
        <v>29.56</v>
      </c>
      <c r="J11">
        <v>5</v>
      </c>
      <c r="K11">
        <v>0</v>
      </c>
      <c r="L11">
        <v>111</v>
      </c>
      <c r="M11">
        <v>0</v>
      </c>
      <c r="N11">
        <v>27</v>
      </c>
      <c r="O11">
        <v>0</v>
      </c>
      <c r="P11">
        <v>3</v>
      </c>
      <c r="Q11">
        <v>3</v>
      </c>
      <c r="R11">
        <v>6</v>
      </c>
      <c r="S11">
        <v>0</v>
      </c>
      <c r="T11">
        <v>2</v>
      </c>
      <c r="U11">
        <v>0</v>
      </c>
      <c r="V11">
        <v>0</v>
      </c>
      <c r="W11">
        <v>0</v>
      </c>
      <c r="X11">
        <v>0</v>
      </c>
      <c r="Y11">
        <v>13</v>
      </c>
      <c r="Z11">
        <v>0</v>
      </c>
      <c r="AA11">
        <v>59</v>
      </c>
      <c r="AB11">
        <v>0</v>
      </c>
      <c r="AC11">
        <v>2</v>
      </c>
      <c r="AD11">
        <v>46</v>
      </c>
      <c r="AE11">
        <v>0</v>
      </c>
      <c r="AF11">
        <v>0</v>
      </c>
      <c r="AG11">
        <v>0</v>
      </c>
      <c r="AH11">
        <v>0</v>
      </c>
      <c r="AI11">
        <v>25</v>
      </c>
      <c r="AJ11">
        <v>0</v>
      </c>
      <c r="AK11">
        <v>2</v>
      </c>
      <c r="AL11">
        <v>0</v>
      </c>
      <c r="AM11">
        <v>0</v>
      </c>
      <c r="AN11">
        <f t="shared" si="0"/>
        <v>304</v>
      </c>
    </row>
    <row r="12" spans="1:40" ht="12.75">
      <c r="A12" t="s">
        <v>53</v>
      </c>
      <c r="B12" t="s">
        <v>54</v>
      </c>
      <c r="C12" s="2">
        <v>167</v>
      </c>
      <c r="D12" s="2">
        <v>1793</v>
      </c>
      <c r="E12" s="3">
        <v>23.4</v>
      </c>
      <c r="F12" s="3">
        <v>-95.533</v>
      </c>
      <c r="G12" s="2">
        <v>3054</v>
      </c>
      <c r="H12" s="7">
        <v>22.65</v>
      </c>
      <c r="I12" s="7">
        <v>29.45</v>
      </c>
      <c r="J12">
        <v>21</v>
      </c>
      <c r="K12">
        <v>5</v>
      </c>
      <c r="L12">
        <v>186</v>
      </c>
      <c r="M12">
        <v>0</v>
      </c>
      <c r="N12">
        <v>19</v>
      </c>
      <c r="O12">
        <v>0</v>
      </c>
      <c r="P12">
        <v>3</v>
      </c>
      <c r="Q12">
        <v>16</v>
      </c>
      <c r="R12">
        <v>6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14</v>
      </c>
      <c r="Z12">
        <v>0</v>
      </c>
      <c r="AA12">
        <v>23</v>
      </c>
      <c r="AB12">
        <v>0</v>
      </c>
      <c r="AC12">
        <v>0</v>
      </c>
      <c r="AD12">
        <v>36</v>
      </c>
      <c r="AE12">
        <v>1</v>
      </c>
      <c r="AF12">
        <v>0</v>
      </c>
      <c r="AG12">
        <v>1</v>
      </c>
      <c r="AH12">
        <v>0</v>
      </c>
      <c r="AI12">
        <v>20</v>
      </c>
      <c r="AJ12">
        <v>0</v>
      </c>
      <c r="AK12">
        <v>6</v>
      </c>
      <c r="AL12">
        <v>0</v>
      </c>
      <c r="AM12">
        <v>0</v>
      </c>
      <c r="AN12">
        <f t="shared" si="0"/>
        <v>358</v>
      </c>
    </row>
    <row r="13" spans="1:40" ht="12.75">
      <c r="A13" t="s">
        <v>55</v>
      </c>
      <c r="B13" t="s">
        <v>45</v>
      </c>
      <c r="C13" s="2">
        <v>1408.76</v>
      </c>
      <c r="D13" s="2">
        <v>551.24</v>
      </c>
      <c r="E13" s="3">
        <v>22.4</v>
      </c>
      <c r="F13" s="3">
        <v>-95.55</v>
      </c>
      <c r="G13" s="2">
        <v>3072</v>
      </c>
      <c r="H13" s="7">
        <v>22.9</v>
      </c>
      <c r="I13" s="7">
        <v>29.39</v>
      </c>
      <c r="J13">
        <v>10</v>
      </c>
      <c r="K13">
        <v>3</v>
      </c>
      <c r="L13">
        <v>156</v>
      </c>
      <c r="M13">
        <v>1</v>
      </c>
      <c r="N13">
        <v>29</v>
      </c>
      <c r="O13">
        <v>0</v>
      </c>
      <c r="P13">
        <v>9</v>
      </c>
      <c r="Q13">
        <v>13</v>
      </c>
      <c r="R13">
        <v>1</v>
      </c>
      <c r="S13">
        <v>4</v>
      </c>
      <c r="T13">
        <v>0</v>
      </c>
      <c r="U13">
        <v>0</v>
      </c>
      <c r="V13">
        <v>0</v>
      </c>
      <c r="W13">
        <v>0</v>
      </c>
      <c r="X13">
        <v>0</v>
      </c>
      <c r="Y13">
        <v>16</v>
      </c>
      <c r="Z13">
        <v>0</v>
      </c>
      <c r="AA13">
        <v>20</v>
      </c>
      <c r="AB13">
        <v>0</v>
      </c>
      <c r="AC13">
        <v>4</v>
      </c>
      <c r="AD13">
        <v>14</v>
      </c>
      <c r="AE13">
        <v>9</v>
      </c>
      <c r="AF13">
        <v>0</v>
      </c>
      <c r="AG13">
        <v>0</v>
      </c>
      <c r="AH13">
        <v>0</v>
      </c>
      <c r="AI13">
        <v>16</v>
      </c>
      <c r="AJ13">
        <v>1</v>
      </c>
      <c r="AK13">
        <v>9</v>
      </c>
      <c r="AL13">
        <v>0</v>
      </c>
      <c r="AM13">
        <v>1</v>
      </c>
      <c r="AN13">
        <f t="shared" si="0"/>
        <v>316</v>
      </c>
    </row>
    <row r="14" spans="1:40" ht="12.75">
      <c r="A14" t="s">
        <v>56</v>
      </c>
      <c r="B14" t="s">
        <v>41</v>
      </c>
      <c r="C14" s="2">
        <v>1053</v>
      </c>
      <c r="D14" s="2">
        <v>907</v>
      </c>
      <c r="E14" s="3">
        <v>20.49</v>
      </c>
      <c r="F14" s="3">
        <v>-95.623</v>
      </c>
      <c r="G14" s="2">
        <v>2410</v>
      </c>
      <c r="H14" s="7">
        <v>23.1</v>
      </c>
      <c r="I14" s="7">
        <v>29.11</v>
      </c>
      <c r="J14">
        <v>4</v>
      </c>
      <c r="K14">
        <v>0</v>
      </c>
      <c r="L14">
        <v>153</v>
      </c>
      <c r="M14">
        <v>1</v>
      </c>
      <c r="N14">
        <v>9</v>
      </c>
      <c r="O14">
        <v>0</v>
      </c>
      <c r="P14">
        <v>19</v>
      </c>
      <c r="Q14">
        <v>0</v>
      </c>
      <c r="R14">
        <v>7</v>
      </c>
      <c r="S14">
        <v>5</v>
      </c>
      <c r="T14">
        <v>0</v>
      </c>
      <c r="U14">
        <v>3</v>
      </c>
      <c r="V14">
        <v>0</v>
      </c>
      <c r="W14">
        <v>0</v>
      </c>
      <c r="X14">
        <v>0</v>
      </c>
      <c r="Y14">
        <v>6</v>
      </c>
      <c r="Z14">
        <v>0</v>
      </c>
      <c r="AA14">
        <v>21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21</v>
      </c>
      <c r="AJ14">
        <v>0</v>
      </c>
      <c r="AK14">
        <v>9</v>
      </c>
      <c r="AL14">
        <v>0</v>
      </c>
      <c r="AM14">
        <v>0</v>
      </c>
      <c r="AN14">
        <f t="shared" si="0"/>
        <v>258</v>
      </c>
    </row>
    <row r="15" spans="1:40" ht="12.75">
      <c r="A15" t="s">
        <v>57</v>
      </c>
      <c r="B15" t="s">
        <v>58</v>
      </c>
      <c r="C15" s="2">
        <v>0</v>
      </c>
      <c r="D15" s="2">
        <v>1960</v>
      </c>
      <c r="E15" s="3">
        <v>27.815</v>
      </c>
      <c r="F15" s="3">
        <v>-94.006</v>
      </c>
      <c r="G15" s="2">
        <v>210</v>
      </c>
      <c r="H15" s="7">
        <v>20.07</v>
      </c>
      <c r="I15" s="7">
        <v>29.48</v>
      </c>
      <c r="J15">
        <v>5</v>
      </c>
      <c r="K15">
        <v>3</v>
      </c>
      <c r="L15">
        <v>123</v>
      </c>
      <c r="M15">
        <v>3</v>
      </c>
      <c r="N15">
        <v>2</v>
      </c>
      <c r="O15">
        <v>0</v>
      </c>
      <c r="P15">
        <v>9</v>
      </c>
      <c r="Q15">
        <v>15</v>
      </c>
      <c r="R15">
        <v>28</v>
      </c>
      <c r="S15">
        <v>8</v>
      </c>
      <c r="T15">
        <v>0</v>
      </c>
      <c r="U15">
        <v>1</v>
      </c>
      <c r="V15">
        <v>0</v>
      </c>
      <c r="W15">
        <v>0</v>
      </c>
      <c r="X15">
        <v>0</v>
      </c>
      <c r="Y15">
        <v>27</v>
      </c>
      <c r="Z15">
        <v>0</v>
      </c>
      <c r="AA15">
        <v>34</v>
      </c>
      <c r="AB15">
        <v>0</v>
      </c>
      <c r="AC15">
        <v>1</v>
      </c>
      <c r="AD15">
        <v>53</v>
      </c>
      <c r="AE15">
        <v>3</v>
      </c>
      <c r="AF15">
        <v>0</v>
      </c>
      <c r="AG15">
        <v>0</v>
      </c>
      <c r="AH15">
        <v>0</v>
      </c>
      <c r="AI15">
        <v>10</v>
      </c>
      <c r="AJ15">
        <v>0</v>
      </c>
      <c r="AK15">
        <v>21</v>
      </c>
      <c r="AL15">
        <v>0</v>
      </c>
      <c r="AM15">
        <v>4</v>
      </c>
      <c r="AN15">
        <f t="shared" si="0"/>
        <v>350</v>
      </c>
    </row>
    <row r="16" spans="1:40" ht="12.75">
      <c r="A16" t="s">
        <v>59</v>
      </c>
      <c r="B16" t="s">
        <v>58</v>
      </c>
      <c r="C16" s="2">
        <v>0</v>
      </c>
      <c r="D16" s="2">
        <v>1960</v>
      </c>
      <c r="E16" s="3">
        <v>27.92</v>
      </c>
      <c r="F16" s="3">
        <v>-92.625</v>
      </c>
      <c r="G16" s="2">
        <v>195</v>
      </c>
      <c r="H16" s="7">
        <v>20.6</v>
      </c>
      <c r="I16" s="7">
        <v>29.68</v>
      </c>
      <c r="J16">
        <v>8</v>
      </c>
      <c r="K16">
        <v>4</v>
      </c>
      <c r="L16">
        <v>129</v>
      </c>
      <c r="M16">
        <v>6</v>
      </c>
      <c r="N16">
        <v>8</v>
      </c>
      <c r="O16">
        <v>0</v>
      </c>
      <c r="P16">
        <v>22</v>
      </c>
      <c r="Q16">
        <v>16</v>
      </c>
      <c r="R16">
        <v>34</v>
      </c>
      <c r="S16">
        <v>18</v>
      </c>
      <c r="T16">
        <v>2</v>
      </c>
      <c r="U16">
        <v>1</v>
      </c>
      <c r="V16">
        <v>0</v>
      </c>
      <c r="W16">
        <v>0</v>
      </c>
      <c r="X16">
        <v>0</v>
      </c>
      <c r="Y16">
        <v>42</v>
      </c>
      <c r="Z16">
        <v>0</v>
      </c>
      <c r="AA16">
        <v>50</v>
      </c>
      <c r="AB16">
        <v>0</v>
      </c>
      <c r="AC16">
        <v>0</v>
      </c>
      <c r="AD16">
        <v>36</v>
      </c>
      <c r="AE16">
        <v>4</v>
      </c>
      <c r="AF16">
        <v>0</v>
      </c>
      <c r="AG16">
        <v>0</v>
      </c>
      <c r="AH16">
        <v>0</v>
      </c>
      <c r="AI16">
        <v>7</v>
      </c>
      <c r="AJ16">
        <v>0</v>
      </c>
      <c r="AK16">
        <v>23</v>
      </c>
      <c r="AL16">
        <v>1</v>
      </c>
      <c r="AM16">
        <v>3</v>
      </c>
      <c r="AN16">
        <f t="shared" si="0"/>
        <v>414</v>
      </c>
    </row>
    <row r="17" spans="1:40" ht="12.75">
      <c r="A17" t="s">
        <v>60</v>
      </c>
      <c r="B17" t="s">
        <v>58</v>
      </c>
      <c r="C17" s="2">
        <v>0</v>
      </c>
      <c r="D17" s="2">
        <v>1960</v>
      </c>
      <c r="E17" s="3">
        <v>28.049</v>
      </c>
      <c r="F17" s="3">
        <v>-90.646</v>
      </c>
      <c r="G17" s="2">
        <v>906</v>
      </c>
      <c r="H17" s="7">
        <v>19.09</v>
      </c>
      <c r="I17" s="7">
        <v>29.54</v>
      </c>
      <c r="J17">
        <v>5</v>
      </c>
      <c r="K17">
        <v>8</v>
      </c>
      <c r="L17">
        <v>122</v>
      </c>
      <c r="M17">
        <v>0</v>
      </c>
      <c r="N17">
        <v>11</v>
      </c>
      <c r="O17">
        <v>0</v>
      </c>
      <c r="P17">
        <v>38</v>
      </c>
      <c r="Q17">
        <v>11</v>
      </c>
      <c r="R17">
        <v>18</v>
      </c>
      <c r="S17">
        <v>5</v>
      </c>
      <c r="T17">
        <v>1</v>
      </c>
      <c r="U17">
        <v>0</v>
      </c>
      <c r="V17">
        <v>1</v>
      </c>
      <c r="W17">
        <v>0</v>
      </c>
      <c r="X17">
        <v>1</v>
      </c>
      <c r="Y17">
        <v>35</v>
      </c>
      <c r="Z17">
        <v>0</v>
      </c>
      <c r="AA17">
        <v>32</v>
      </c>
      <c r="AB17">
        <v>0</v>
      </c>
      <c r="AC17">
        <v>2</v>
      </c>
      <c r="AD17">
        <v>40</v>
      </c>
      <c r="AE17">
        <v>7</v>
      </c>
      <c r="AF17">
        <v>0</v>
      </c>
      <c r="AG17">
        <v>0</v>
      </c>
      <c r="AH17">
        <v>0</v>
      </c>
      <c r="AI17">
        <v>8</v>
      </c>
      <c r="AJ17">
        <v>0</v>
      </c>
      <c r="AK17">
        <v>4</v>
      </c>
      <c r="AL17">
        <v>0</v>
      </c>
      <c r="AM17">
        <v>2</v>
      </c>
      <c r="AN17">
        <f t="shared" si="0"/>
        <v>351</v>
      </c>
    </row>
    <row r="18" spans="1:40" ht="12.75">
      <c r="A18" t="s">
        <v>61</v>
      </c>
      <c r="B18" t="s">
        <v>58</v>
      </c>
      <c r="C18" s="2">
        <v>0</v>
      </c>
      <c r="D18" s="2">
        <v>1960</v>
      </c>
      <c r="E18" s="3">
        <v>28.18</v>
      </c>
      <c r="F18" s="3">
        <v>-90.5</v>
      </c>
      <c r="G18" s="2">
        <v>98</v>
      </c>
      <c r="H18" s="7">
        <v>19.09</v>
      </c>
      <c r="I18" s="7">
        <v>29.54</v>
      </c>
      <c r="J18">
        <v>4</v>
      </c>
      <c r="K18">
        <v>1</v>
      </c>
      <c r="L18">
        <v>115</v>
      </c>
      <c r="M18">
        <v>0</v>
      </c>
      <c r="N18">
        <v>15</v>
      </c>
      <c r="O18">
        <v>0</v>
      </c>
      <c r="P18">
        <v>9</v>
      </c>
      <c r="Q18">
        <v>12</v>
      </c>
      <c r="R18">
        <v>38</v>
      </c>
      <c r="S18">
        <v>11</v>
      </c>
      <c r="T18">
        <v>0</v>
      </c>
      <c r="U18">
        <v>0</v>
      </c>
      <c r="V18">
        <v>0</v>
      </c>
      <c r="W18">
        <v>0</v>
      </c>
      <c r="X18">
        <v>0</v>
      </c>
      <c r="Y18">
        <v>25</v>
      </c>
      <c r="Z18">
        <v>0</v>
      </c>
      <c r="AA18">
        <v>16</v>
      </c>
      <c r="AB18">
        <v>0</v>
      </c>
      <c r="AC18">
        <v>1</v>
      </c>
      <c r="AD18">
        <v>24</v>
      </c>
      <c r="AE18">
        <v>1</v>
      </c>
      <c r="AF18">
        <v>0</v>
      </c>
      <c r="AG18">
        <v>0</v>
      </c>
      <c r="AH18">
        <v>0</v>
      </c>
      <c r="AI18">
        <v>9</v>
      </c>
      <c r="AJ18">
        <v>0</v>
      </c>
      <c r="AK18">
        <v>24</v>
      </c>
      <c r="AL18">
        <v>0</v>
      </c>
      <c r="AM18">
        <v>2</v>
      </c>
      <c r="AN18">
        <f t="shared" si="0"/>
        <v>307</v>
      </c>
    </row>
    <row r="19" spans="1:40" ht="12.75">
      <c r="A19" t="s">
        <v>62</v>
      </c>
      <c r="B19" t="s">
        <v>58</v>
      </c>
      <c r="C19" s="2">
        <v>216.8</v>
      </c>
      <c r="D19" s="2">
        <v>1743.2</v>
      </c>
      <c r="E19" s="3">
        <v>28.633</v>
      </c>
      <c r="F19" s="3">
        <v>-92.003</v>
      </c>
      <c r="G19" s="2">
        <v>38</v>
      </c>
      <c r="H19" s="7">
        <v>18.99</v>
      </c>
      <c r="I19" s="7">
        <v>29.69</v>
      </c>
      <c r="J19">
        <v>1</v>
      </c>
      <c r="K19">
        <v>0</v>
      </c>
      <c r="L19">
        <v>159</v>
      </c>
      <c r="M19">
        <v>2</v>
      </c>
      <c r="N19">
        <v>7</v>
      </c>
      <c r="O19">
        <v>0</v>
      </c>
      <c r="P19">
        <v>1</v>
      </c>
      <c r="Q19">
        <v>10</v>
      </c>
      <c r="R19">
        <v>15</v>
      </c>
      <c r="S19">
        <v>13</v>
      </c>
      <c r="T19">
        <v>0</v>
      </c>
      <c r="U19">
        <v>0</v>
      </c>
      <c r="V19">
        <v>0</v>
      </c>
      <c r="W19">
        <v>0</v>
      </c>
      <c r="X19">
        <v>0</v>
      </c>
      <c r="Y19">
        <v>4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6</v>
      </c>
      <c r="AL19">
        <v>0</v>
      </c>
      <c r="AM19">
        <v>2</v>
      </c>
      <c r="AN19">
        <f t="shared" si="0"/>
        <v>220</v>
      </c>
    </row>
    <row r="20" spans="1:40" ht="12.75">
      <c r="A20" t="s">
        <v>63</v>
      </c>
      <c r="B20" t="s">
        <v>58</v>
      </c>
      <c r="C20" s="2">
        <v>0</v>
      </c>
      <c r="D20" s="2">
        <v>1960</v>
      </c>
      <c r="E20" s="3">
        <v>27.544</v>
      </c>
      <c r="F20" s="3">
        <v>-91.994</v>
      </c>
      <c r="G20" s="2">
        <v>720</v>
      </c>
      <c r="H20" s="7">
        <v>20.47</v>
      </c>
      <c r="I20" s="7">
        <v>29.62</v>
      </c>
      <c r="J20">
        <v>10</v>
      </c>
      <c r="K20">
        <v>7</v>
      </c>
      <c r="L20">
        <v>118</v>
      </c>
      <c r="M20">
        <v>0</v>
      </c>
      <c r="N20">
        <v>23</v>
      </c>
      <c r="O20">
        <v>1</v>
      </c>
      <c r="P20">
        <v>5</v>
      </c>
      <c r="Q20">
        <v>14</v>
      </c>
      <c r="R20">
        <v>13</v>
      </c>
      <c r="S20">
        <v>1</v>
      </c>
      <c r="T20">
        <v>1</v>
      </c>
      <c r="U20">
        <v>0</v>
      </c>
      <c r="V20">
        <v>0</v>
      </c>
      <c r="W20">
        <v>0</v>
      </c>
      <c r="X20">
        <v>0</v>
      </c>
      <c r="Y20">
        <v>28</v>
      </c>
      <c r="Z20">
        <v>0</v>
      </c>
      <c r="AA20">
        <v>37</v>
      </c>
      <c r="AB20">
        <v>2</v>
      </c>
      <c r="AC20">
        <v>1</v>
      </c>
      <c r="AD20">
        <v>49</v>
      </c>
      <c r="AE20">
        <v>2</v>
      </c>
      <c r="AF20">
        <v>0</v>
      </c>
      <c r="AG20">
        <v>0</v>
      </c>
      <c r="AH20">
        <v>3</v>
      </c>
      <c r="AI20">
        <v>31</v>
      </c>
      <c r="AJ20">
        <v>0</v>
      </c>
      <c r="AK20">
        <v>8</v>
      </c>
      <c r="AL20">
        <v>0</v>
      </c>
      <c r="AM20">
        <v>4</v>
      </c>
      <c r="AN20">
        <f t="shared" si="0"/>
        <v>358</v>
      </c>
    </row>
    <row r="21" spans="1:40" ht="12.75">
      <c r="A21" t="s">
        <v>64</v>
      </c>
      <c r="B21" t="s">
        <v>58</v>
      </c>
      <c r="C21" s="2">
        <v>640</v>
      </c>
      <c r="D21" s="2">
        <v>1320</v>
      </c>
      <c r="E21" s="3">
        <v>27.901</v>
      </c>
      <c r="F21" s="3">
        <v>-95.105</v>
      </c>
      <c r="G21" s="2">
        <v>105</v>
      </c>
      <c r="H21" s="7">
        <v>19.73</v>
      </c>
      <c r="I21" s="7">
        <v>29.29</v>
      </c>
      <c r="J21">
        <v>5</v>
      </c>
      <c r="K21">
        <v>5</v>
      </c>
      <c r="L21">
        <v>159</v>
      </c>
      <c r="M21">
        <v>1</v>
      </c>
      <c r="N21">
        <v>9</v>
      </c>
      <c r="O21">
        <v>0</v>
      </c>
      <c r="P21">
        <v>5</v>
      </c>
      <c r="Q21">
        <v>12</v>
      </c>
      <c r="R21">
        <v>18</v>
      </c>
      <c r="S21">
        <v>7</v>
      </c>
      <c r="T21">
        <v>0</v>
      </c>
      <c r="U21">
        <v>0</v>
      </c>
      <c r="V21">
        <v>0</v>
      </c>
      <c r="W21">
        <v>0</v>
      </c>
      <c r="X21">
        <v>1</v>
      </c>
      <c r="Y21">
        <v>23</v>
      </c>
      <c r="Z21">
        <v>0</v>
      </c>
      <c r="AA21">
        <v>36</v>
      </c>
      <c r="AB21">
        <v>0</v>
      </c>
      <c r="AC21">
        <v>4</v>
      </c>
      <c r="AD21">
        <v>26</v>
      </c>
      <c r="AE21">
        <v>0</v>
      </c>
      <c r="AF21">
        <v>0</v>
      </c>
      <c r="AG21">
        <v>1</v>
      </c>
      <c r="AH21">
        <v>0</v>
      </c>
      <c r="AI21">
        <v>9</v>
      </c>
      <c r="AJ21">
        <v>0</v>
      </c>
      <c r="AK21">
        <v>11</v>
      </c>
      <c r="AL21">
        <v>0</v>
      </c>
      <c r="AM21">
        <v>1</v>
      </c>
      <c r="AN21">
        <f t="shared" si="0"/>
        <v>333</v>
      </c>
    </row>
    <row r="22" spans="1:40" ht="12.75">
      <c r="A22" t="s">
        <v>65</v>
      </c>
      <c r="B22" t="s">
        <v>58</v>
      </c>
      <c r="C22" s="2">
        <v>0</v>
      </c>
      <c r="D22" s="2">
        <v>1960</v>
      </c>
      <c r="E22" s="3">
        <v>27.528</v>
      </c>
      <c r="F22" s="3">
        <v>-95.789</v>
      </c>
      <c r="G22" s="2">
        <v>503</v>
      </c>
      <c r="H22" s="7">
        <v>19.73</v>
      </c>
      <c r="I22" s="7">
        <v>29.29</v>
      </c>
      <c r="J22">
        <v>0</v>
      </c>
      <c r="K22">
        <v>0</v>
      </c>
      <c r="L22">
        <v>132</v>
      </c>
      <c r="M22">
        <v>0</v>
      </c>
      <c r="N22">
        <v>1</v>
      </c>
      <c r="O22">
        <v>0</v>
      </c>
      <c r="P22">
        <v>0</v>
      </c>
      <c r="Q22">
        <v>10</v>
      </c>
      <c r="R22">
        <v>18</v>
      </c>
      <c r="S22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33</v>
      </c>
      <c r="Z22">
        <v>0</v>
      </c>
      <c r="AA22">
        <v>40</v>
      </c>
      <c r="AB22">
        <v>0</v>
      </c>
      <c r="AC22">
        <v>0</v>
      </c>
      <c r="AD22">
        <v>51</v>
      </c>
      <c r="AE22">
        <v>5</v>
      </c>
      <c r="AF22">
        <v>0</v>
      </c>
      <c r="AG22">
        <v>0</v>
      </c>
      <c r="AH22">
        <v>0</v>
      </c>
      <c r="AI22">
        <v>1</v>
      </c>
      <c r="AJ22">
        <v>0</v>
      </c>
      <c r="AK22">
        <v>7</v>
      </c>
      <c r="AL22">
        <v>0</v>
      </c>
      <c r="AM22">
        <v>0</v>
      </c>
      <c r="AN22">
        <f t="shared" si="0"/>
        <v>300</v>
      </c>
    </row>
    <row r="23" spans="1:40" ht="12.75">
      <c r="A23" t="s">
        <v>66</v>
      </c>
      <c r="B23" t="s">
        <v>41</v>
      </c>
      <c r="C23" s="2">
        <v>0</v>
      </c>
      <c r="D23" s="2">
        <v>1960</v>
      </c>
      <c r="E23" s="3">
        <v>26.37</v>
      </c>
      <c r="F23" s="3">
        <v>-91.92</v>
      </c>
      <c r="G23" s="2">
        <v>2040</v>
      </c>
      <c r="H23" s="7">
        <v>21.7</v>
      </c>
      <c r="I23" s="7">
        <v>29.65</v>
      </c>
      <c r="J23">
        <v>8</v>
      </c>
      <c r="K23">
        <v>7</v>
      </c>
      <c r="L23">
        <v>144</v>
      </c>
      <c r="M23">
        <v>3</v>
      </c>
      <c r="N23">
        <v>25</v>
      </c>
      <c r="O23">
        <v>0</v>
      </c>
      <c r="P23">
        <v>15</v>
      </c>
      <c r="Q23">
        <v>30</v>
      </c>
      <c r="R23">
        <v>10</v>
      </c>
      <c r="S23">
        <v>7</v>
      </c>
      <c r="T23">
        <v>4</v>
      </c>
      <c r="U23">
        <v>0</v>
      </c>
      <c r="V23">
        <v>1</v>
      </c>
      <c r="W23">
        <v>0</v>
      </c>
      <c r="X23">
        <v>0</v>
      </c>
      <c r="Y23">
        <v>14</v>
      </c>
      <c r="Z23">
        <v>0</v>
      </c>
      <c r="AA23">
        <v>40</v>
      </c>
      <c r="AB23">
        <v>0</v>
      </c>
      <c r="AC23">
        <v>0</v>
      </c>
      <c r="AD23">
        <v>45</v>
      </c>
      <c r="AE23">
        <v>7</v>
      </c>
      <c r="AF23">
        <v>2</v>
      </c>
      <c r="AG23">
        <v>0</v>
      </c>
      <c r="AH23">
        <v>2</v>
      </c>
      <c r="AI23">
        <v>28</v>
      </c>
      <c r="AJ23">
        <v>0</v>
      </c>
      <c r="AK23">
        <v>13</v>
      </c>
      <c r="AL23">
        <v>0</v>
      </c>
      <c r="AM23">
        <v>3</v>
      </c>
      <c r="AN23">
        <f t="shared" si="0"/>
        <v>408</v>
      </c>
    </row>
    <row r="24" spans="1:40" ht="12.75">
      <c r="A24" t="s">
        <v>67</v>
      </c>
      <c r="B24" t="s">
        <v>41</v>
      </c>
      <c r="C24" s="2">
        <v>167</v>
      </c>
      <c r="D24" s="2">
        <v>1793</v>
      </c>
      <c r="E24" s="3">
        <v>26.546</v>
      </c>
      <c r="F24" s="3">
        <v>-92.218</v>
      </c>
      <c r="G24" s="2">
        <v>2630</v>
      </c>
      <c r="H24" s="7">
        <v>21.94</v>
      </c>
      <c r="I24" s="7">
        <v>29.71</v>
      </c>
      <c r="J24">
        <v>4</v>
      </c>
      <c r="K24">
        <v>3</v>
      </c>
      <c r="L24">
        <v>102</v>
      </c>
      <c r="M24">
        <v>5</v>
      </c>
      <c r="N24">
        <v>10</v>
      </c>
      <c r="O24">
        <v>0</v>
      </c>
      <c r="P24">
        <v>8</v>
      </c>
      <c r="Q24">
        <v>18</v>
      </c>
      <c r="R24">
        <v>16</v>
      </c>
      <c r="S24">
        <v>27</v>
      </c>
      <c r="T24">
        <v>5</v>
      </c>
      <c r="U24">
        <v>1</v>
      </c>
      <c r="V24">
        <v>0</v>
      </c>
      <c r="W24">
        <v>0</v>
      </c>
      <c r="X24">
        <v>0</v>
      </c>
      <c r="Y24">
        <v>8</v>
      </c>
      <c r="Z24">
        <v>0</v>
      </c>
      <c r="AA24">
        <v>23</v>
      </c>
      <c r="AB24">
        <v>1</v>
      </c>
      <c r="AC24">
        <v>0</v>
      </c>
      <c r="AD24">
        <v>14</v>
      </c>
      <c r="AE24">
        <v>2</v>
      </c>
      <c r="AF24">
        <v>3</v>
      </c>
      <c r="AG24">
        <v>0</v>
      </c>
      <c r="AH24">
        <v>0</v>
      </c>
      <c r="AI24">
        <v>12</v>
      </c>
      <c r="AJ24">
        <v>0</v>
      </c>
      <c r="AK24">
        <v>39</v>
      </c>
      <c r="AL24">
        <v>0</v>
      </c>
      <c r="AM24">
        <v>1</v>
      </c>
      <c r="AN24">
        <f t="shared" si="0"/>
        <v>302</v>
      </c>
    </row>
    <row r="25" spans="1:40" ht="12.75">
      <c r="A25" s="4" t="s">
        <v>68</v>
      </c>
      <c r="B25" s="4" t="s">
        <v>69</v>
      </c>
      <c r="C25" s="5">
        <v>0</v>
      </c>
      <c r="D25" s="5">
        <v>1960</v>
      </c>
      <c r="E25" s="6">
        <v>27.184</v>
      </c>
      <c r="F25" s="6">
        <v>-91.417</v>
      </c>
      <c r="G25" s="5">
        <v>2666</v>
      </c>
      <c r="H25" s="9">
        <v>20.47</v>
      </c>
      <c r="I25" s="9">
        <v>29.62</v>
      </c>
      <c r="J25" s="4">
        <v>17</v>
      </c>
      <c r="K25" s="4">
        <v>6</v>
      </c>
      <c r="L25" s="4">
        <v>96</v>
      </c>
      <c r="M25" s="4">
        <v>0</v>
      </c>
      <c r="N25" s="4">
        <v>12</v>
      </c>
      <c r="O25" s="4">
        <v>0</v>
      </c>
      <c r="P25" s="4">
        <v>25</v>
      </c>
      <c r="Q25" s="4">
        <v>24</v>
      </c>
      <c r="R25" s="4">
        <v>2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28</v>
      </c>
      <c r="Z25" s="4">
        <v>0</v>
      </c>
      <c r="AA25" s="4">
        <v>50</v>
      </c>
      <c r="AB25" s="4">
        <v>0</v>
      </c>
      <c r="AC25" s="4">
        <v>0</v>
      </c>
      <c r="AD25" s="4">
        <v>24</v>
      </c>
      <c r="AE25" s="4">
        <v>1</v>
      </c>
      <c r="AF25" s="4">
        <v>0</v>
      </c>
      <c r="AG25" s="4">
        <v>0</v>
      </c>
      <c r="AH25" s="4">
        <v>1</v>
      </c>
      <c r="AI25" s="4">
        <v>29</v>
      </c>
      <c r="AJ25" s="4">
        <v>0</v>
      </c>
      <c r="AK25" s="4">
        <v>6</v>
      </c>
      <c r="AL25" s="4">
        <v>1</v>
      </c>
      <c r="AM25" s="4">
        <v>1</v>
      </c>
      <c r="AN25" s="4">
        <f t="shared" si="0"/>
        <v>325</v>
      </c>
    </row>
    <row r="26" spans="3:9" ht="12.75">
      <c r="C26" s="2"/>
      <c r="D26" s="2"/>
      <c r="E26" s="3"/>
      <c r="F26" s="3"/>
      <c r="G26" s="2"/>
      <c r="H26" s="2"/>
      <c r="I26" s="2"/>
    </row>
    <row r="27" spans="1:40" ht="12.75">
      <c r="A27" s="10" t="s">
        <v>70</v>
      </c>
      <c r="B27" s="10"/>
      <c r="C27" s="11"/>
      <c r="D27" s="11"/>
      <c r="E27" s="12"/>
      <c r="F27" s="12"/>
      <c r="G27" s="11"/>
      <c r="H27" s="10">
        <f>MIN(H4:H25)</f>
        <v>18.99</v>
      </c>
      <c r="I27" s="10">
        <f>MIN(I4:I25)</f>
        <v>29.11</v>
      </c>
      <c r="J27" s="10">
        <f>MIN(J4:J25)</f>
        <v>0</v>
      </c>
      <c r="K27" s="10">
        <f aca="true" t="shared" si="1" ref="K27:AN27">MIN(K4:K25)</f>
        <v>0</v>
      </c>
      <c r="L27" s="10">
        <f t="shared" si="1"/>
        <v>84</v>
      </c>
      <c r="M27" s="10">
        <f t="shared" si="1"/>
        <v>0</v>
      </c>
      <c r="N27" s="10">
        <f t="shared" si="1"/>
        <v>1</v>
      </c>
      <c r="O27" s="10">
        <f t="shared" si="1"/>
        <v>0</v>
      </c>
      <c r="P27" s="10">
        <f t="shared" si="1"/>
        <v>0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0</v>
      </c>
      <c r="U27" s="10">
        <f t="shared" si="1"/>
        <v>0</v>
      </c>
      <c r="V27" s="10">
        <f t="shared" si="1"/>
        <v>0</v>
      </c>
      <c r="W27" s="10">
        <f t="shared" si="1"/>
        <v>0</v>
      </c>
      <c r="X27" s="10">
        <f t="shared" si="1"/>
        <v>0</v>
      </c>
      <c r="Y27" s="10">
        <f t="shared" si="1"/>
        <v>4</v>
      </c>
      <c r="Z27" s="10">
        <f t="shared" si="1"/>
        <v>0</v>
      </c>
      <c r="AA27" s="10">
        <f t="shared" si="1"/>
        <v>0</v>
      </c>
      <c r="AB27" s="10">
        <f t="shared" si="1"/>
        <v>0</v>
      </c>
      <c r="AC27" s="10">
        <f t="shared" si="1"/>
        <v>0</v>
      </c>
      <c r="AD27" s="10">
        <f t="shared" si="1"/>
        <v>0</v>
      </c>
      <c r="AE27" s="10">
        <f t="shared" si="1"/>
        <v>0</v>
      </c>
      <c r="AF27" s="10">
        <f t="shared" si="1"/>
        <v>0</v>
      </c>
      <c r="AG27" s="10">
        <f t="shared" si="1"/>
        <v>0</v>
      </c>
      <c r="AH27" s="10">
        <f t="shared" si="1"/>
        <v>0</v>
      </c>
      <c r="AI27" s="10">
        <f t="shared" si="1"/>
        <v>0</v>
      </c>
      <c r="AJ27" s="10">
        <f t="shared" si="1"/>
        <v>0</v>
      </c>
      <c r="AK27" s="10">
        <f t="shared" si="1"/>
        <v>2</v>
      </c>
      <c r="AL27" s="10">
        <f t="shared" si="1"/>
        <v>0</v>
      </c>
      <c r="AM27" s="10">
        <f t="shared" si="1"/>
        <v>0</v>
      </c>
      <c r="AN27" s="10">
        <f t="shared" si="1"/>
        <v>220</v>
      </c>
    </row>
    <row r="28" spans="1:40" ht="12.75">
      <c r="A28" s="13" t="s">
        <v>71</v>
      </c>
      <c r="B28" s="13"/>
      <c r="C28" s="14"/>
      <c r="D28" s="14"/>
      <c r="E28" s="15"/>
      <c r="F28" s="15"/>
      <c r="G28" s="14"/>
      <c r="H28" s="16">
        <f>MAX(H4:H25)</f>
        <v>25.13</v>
      </c>
      <c r="I28" s="16">
        <f>MAX(I4:I25)</f>
        <v>29.74</v>
      </c>
      <c r="J28" s="13">
        <f>MAX(J4:J25)</f>
        <v>26</v>
      </c>
      <c r="K28" s="13">
        <f aca="true" t="shared" si="2" ref="K28:AN28">MAX(K4:K25)</f>
        <v>10</v>
      </c>
      <c r="L28" s="13">
        <f t="shared" si="2"/>
        <v>186</v>
      </c>
      <c r="M28" s="13">
        <f t="shared" si="2"/>
        <v>6</v>
      </c>
      <c r="N28" s="13">
        <f t="shared" si="2"/>
        <v>80</v>
      </c>
      <c r="O28" s="13">
        <f t="shared" si="2"/>
        <v>1</v>
      </c>
      <c r="P28" s="13">
        <f t="shared" si="2"/>
        <v>38</v>
      </c>
      <c r="Q28" s="13">
        <f t="shared" si="2"/>
        <v>30</v>
      </c>
      <c r="R28" s="13">
        <f t="shared" si="2"/>
        <v>38</v>
      </c>
      <c r="S28" s="13">
        <f t="shared" si="2"/>
        <v>27</v>
      </c>
      <c r="T28" s="13">
        <f t="shared" si="2"/>
        <v>5</v>
      </c>
      <c r="U28" s="13">
        <f t="shared" si="2"/>
        <v>3</v>
      </c>
      <c r="V28" s="13">
        <f t="shared" si="2"/>
        <v>1</v>
      </c>
      <c r="W28" s="13">
        <f t="shared" si="2"/>
        <v>0</v>
      </c>
      <c r="X28" s="13">
        <f t="shared" si="2"/>
        <v>1</v>
      </c>
      <c r="Y28" s="13">
        <f t="shared" si="2"/>
        <v>44</v>
      </c>
      <c r="Z28" s="13">
        <f t="shared" si="2"/>
        <v>0</v>
      </c>
      <c r="AA28" s="13">
        <f t="shared" si="2"/>
        <v>59</v>
      </c>
      <c r="AB28" s="13">
        <f t="shared" si="2"/>
        <v>2</v>
      </c>
      <c r="AC28" s="13">
        <f t="shared" si="2"/>
        <v>4</v>
      </c>
      <c r="AD28" s="13">
        <f t="shared" si="2"/>
        <v>53</v>
      </c>
      <c r="AE28" s="13">
        <f t="shared" si="2"/>
        <v>9</v>
      </c>
      <c r="AF28" s="13">
        <f t="shared" si="2"/>
        <v>3</v>
      </c>
      <c r="AG28" s="13">
        <f t="shared" si="2"/>
        <v>1</v>
      </c>
      <c r="AH28" s="13">
        <f t="shared" si="2"/>
        <v>7</v>
      </c>
      <c r="AI28" s="13">
        <f t="shared" si="2"/>
        <v>53</v>
      </c>
      <c r="AJ28" s="13">
        <f t="shared" si="2"/>
        <v>3</v>
      </c>
      <c r="AK28" s="13">
        <f t="shared" si="2"/>
        <v>39</v>
      </c>
      <c r="AL28" s="13">
        <f t="shared" si="2"/>
        <v>1</v>
      </c>
      <c r="AM28" s="13">
        <f t="shared" si="2"/>
        <v>4</v>
      </c>
      <c r="AN28" s="13">
        <f t="shared" si="2"/>
        <v>414</v>
      </c>
    </row>
    <row r="29" spans="1:40" s="7" customFormat="1" ht="13.5" thickBot="1">
      <c r="A29" s="23" t="s">
        <v>72</v>
      </c>
      <c r="B29" s="23"/>
      <c r="C29" s="23"/>
      <c r="D29" s="23"/>
      <c r="E29" s="23"/>
      <c r="F29" s="23"/>
      <c r="G29" s="23"/>
      <c r="H29" s="23">
        <f>AVERAGE(H4:H25)</f>
        <v>21.581818181818186</v>
      </c>
      <c r="I29" s="23">
        <f>AVERAGE(I4:I25)</f>
        <v>29.50818181818182</v>
      </c>
      <c r="J29" s="23">
        <f>AVERAGE(J4:J25)</f>
        <v>8.5</v>
      </c>
      <c r="K29" s="23">
        <f aca="true" t="shared" si="3" ref="K29:AN29">AVERAGE(K4:K25)</f>
        <v>3.3636363636363638</v>
      </c>
      <c r="L29" s="23">
        <f t="shared" si="3"/>
        <v>131.63636363636363</v>
      </c>
      <c r="M29" s="23">
        <f t="shared" si="3"/>
        <v>1.4545454545454546</v>
      </c>
      <c r="N29" s="23">
        <f t="shared" si="3"/>
        <v>18.772727272727273</v>
      </c>
      <c r="O29" s="23">
        <f t="shared" si="3"/>
        <v>0.18181818181818182</v>
      </c>
      <c r="P29" s="23">
        <f t="shared" si="3"/>
        <v>10.772727272727273</v>
      </c>
      <c r="Q29" s="23">
        <f t="shared" si="3"/>
        <v>12.863636363636363</v>
      </c>
      <c r="R29" s="23">
        <f t="shared" si="3"/>
        <v>10.818181818181818</v>
      </c>
      <c r="S29" s="23">
        <f t="shared" si="3"/>
        <v>5.681818181818182</v>
      </c>
      <c r="T29" s="23">
        <f t="shared" si="3"/>
        <v>0.8181818181818182</v>
      </c>
      <c r="U29" s="23">
        <f t="shared" si="3"/>
        <v>0.36363636363636365</v>
      </c>
      <c r="V29" s="23">
        <f t="shared" si="3"/>
        <v>0.13636363636363635</v>
      </c>
      <c r="W29" s="23">
        <f t="shared" si="3"/>
        <v>0</v>
      </c>
      <c r="X29" s="23">
        <f t="shared" si="3"/>
        <v>0.09090909090909091</v>
      </c>
      <c r="Y29" s="23">
        <f t="shared" si="3"/>
        <v>19.772727272727273</v>
      </c>
      <c r="Z29" s="23">
        <f t="shared" si="3"/>
        <v>0</v>
      </c>
      <c r="AA29" s="23">
        <f t="shared" si="3"/>
        <v>30.363636363636363</v>
      </c>
      <c r="AB29" s="23">
        <f t="shared" si="3"/>
        <v>0.22727272727272727</v>
      </c>
      <c r="AC29" s="23">
        <f t="shared" si="3"/>
        <v>0.9090909090909091</v>
      </c>
      <c r="AD29" s="23">
        <f t="shared" si="3"/>
        <v>29.045454545454547</v>
      </c>
      <c r="AE29" s="23">
        <f t="shared" si="3"/>
        <v>2.5</v>
      </c>
      <c r="AF29" s="23">
        <f t="shared" si="3"/>
        <v>0.3181818181818182</v>
      </c>
      <c r="AG29" s="23">
        <f t="shared" si="3"/>
        <v>0.09090909090909091</v>
      </c>
      <c r="AH29" s="23">
        <f t="shared" si="3"/>
        <v>0.5909090909090909</v>
      </c>
      <c r="AI29" s="23">
        <f t="shared" si="3"/>
        <v>19.5</v>
      </c>
      <c r="AJ29" s="23">
        <f t="shared" si="3"/>
        <v>0.22727272727272727</v>
      </c>
      <c r="AK29" s="23">
        <f t="shared" si="3"/>
        <v>11.318181818181818</v>
      </c>
      <c r="AL29" s="23">
        <f t="shared" si="3"/>
        <v>0.09090909090909091</v>
      </c>
      <c r="AM29" s="23">
        <f t="shared" si="3"/>
        <v>1.2727272727272727</v>
      </c>
      <c r="AN29" s="23">
        <f t="shared" si="3"/>
        <v>321.6818181818182</v>
      </c>
    </row>
    <row r="30" spans="1:40" ht="13.5" thickTop="1">
      <c r="A30" s="20" t="s">
        <v>73</v>
      </c>
      <c r="B30" s="13"/>
      <c r="C30" s="14"/>
      <c r="D30" s="14"/>
      <c r="E30" s="15"/>
      <c r="F30" s="15"/>
      <c r="G30" s="14"/>
      <c r="H30" s="16">
        <f>H28-H27</f>
        <v>6.140000000000001</v>
      </c>
      <c r="I30" s="16">
        <f>I28-I27</f>
        <v>0.629999999999999</v>
      </c>
      <c r="J30" s="21">
        <f>J28-J27</f>
        <v>26</v>
      </c>
      <c r="K30" s="21">
        <f aca="true" t="shared" si="4" ref="K30:AN30">K28-K27</f>
        <v>10</v>
      </c>
      <c r="L30" s="21">
        <f>L28-L27</f>
        <v>102</v>
      </c>
      <c r="M30" s="21">
        <f t="shared" si="4"/>
        <v>6</v>
      </c>
      <c r="N30" s="21">
        <f t="shared" si="4"/>
        <v>79</v>
      </c>
      <c r="O30" s="21">
        <f t="shared" si="4"/>
        <v>1</v>
      </c>
      <c r="P30" s="21">
        <f t="shared" si="4"/>
        <v>38</v>
      </c>
      <c r="Q30" s="21">
        <f t="shared" si="4"/>
        <v>30</v>
      </c>
      <c r="R30" s="21">
        <f t="shared" si="4"/>
        <v>38</v>
      </c>
      <c r="S30" s="21">
        <f t="shared" si="4"/>
        <v>27</v>
      </c>
      <c r="T30" s="21">
        <f t="shared" si="4"/>
        <v>5</v>
      </c>
      <c r="U30" s="21">
        <f t="shared" si="4"/>
        <v>3</v>
      </c>
      <c r="V30" s="21">
        <f t="shared" si="4"/>
        <v>1</v>
      </c>
      <c r="W30" s="21">
        <f t="shared" si="4"/>
        <v>0</v>
      </c>
      <c r="X30" s="21">
        <f t="shared" si="4"/>
        <v>1</v>
      </c>
      <c r="Y30" s="21">
        <f t="shared" si="4"/>
        <v>40</v>
      </c>
      <c r="Z30" s="21">
        <f t="shared" si="4"/>
        <v>0</v>
      </c>
      <c r="AA30" s="21">
        <f t="shared" si="4"/>
        <v>59</v>
      </c>
      <c r="AB30" s="21">
        <f t="shared" si="4"/>
        <v>2</v>
      </c>
      <c r="AC30" s="21">
        <f t="shared" si="4"/>
        <v>4</v>
      </c>
      <c r="AD30" s="21">
        <f t="shared" si="4"/>
        <v>53</v>
      </c>
      <c r="AE30" s="21">
        <f t="shared" si="4"/>
        <v>9</v>
      </c>
      <c r="AF30" s="21">
        <f t="shared" si="4"/>
        <v>3</v>
      </c>
      <c r="AG30" s="21">
        <f t="shared" si="4"/>
        <v>1</v>
      </c>
      <c r="AH30" s="21">
        <f t="shared" si="4"/>
        <v>7</v>
      </c>
      <c r="AI30" s="21">
        <f t="shared" si="4"/>
        <v>53</v>
      </c>
      <c r="AJ30" s="21">
        <f t="shared" si="4"/>
        <v>3</v>
      </c>
      <c r="AK30" s="21">
        <f t="shared" si="4"/>
        <v>37</v>
      </c>
      <c r="AL30" s="21">
        <f t="shared" si="4"/>
        <v>1</v>
      </c>
      <c r="AM30" s="21">
        <f t="shared" si="4"/>
        <v>4</v>
      </c>
      <c r="AN30" s="21">
        <f t="shared" si="4"/>
        <v>194</v>
      </c>
    </row>
    <row r="31" spans="1:40" ht="13.5" thickBot="1">
      <c r="A31" s="22" t="s">
        <v>74</v>
      </c>
      <c r="B31" s="17"/>
      <c r="C31" s="18"/>
      <c r="D31" s="18"/>
      <c r="E31" s="19"/>
      <c r="F31" s="19"/>
      <c r="G31" s="18"/>
      <c r="H31" s="23">
        <f>STDEV(H4:H25)</f>
        <v>1.7097636605366207</v>
      </c>
      <c r="I31" s="23">
        <f>STDEV(I4:I25)</f>
        <v>0.17538084718231436</v>
      </c>
      <c r="J31" s="24">
        <f>STDEV(J4:J25)</f>
        <v>6.688654217261888</v>
      </c>
      <c r="K31" s="24">
        <f aca="true" t="shared" si="5" ref="K31:AN31">STDEV(K4:K25)</f>
        <v>2.9527300449947536</v>
      </c>
      <c r="L31" s="24">
        <f t="shared" si="5"/>
        <v>25.883521977441724</v>
      </c>
      <c r="M31" s="24">
        <f t="shared" si="5"/>
        <v>2.063913820812356</v>
      </c>
      <c r="N31" s="24">
        <f t="shared" si="5"/>
        <v>16.647413121454143</v>
      </c>
      <c r="O31" s="24">
        <f t="shared" si="5"/>
        <v>0.39477101697586137</v>
      </c>
      <c r="P31" s="24">
        <f t="shared" si="5"/>
        <v>10.20705553448117</v>
      </c>
      <c r="Q31" s="24">
        <f t="shared" si="5"/>
        <v>6.460837735342394</v>
      </c>
      <c r="R31" s="24">
        <f t="shared" si="5"/>
        <v>11.274228359769245</v>
      </c>
      <c r="S31" s="24">
        <f t="shared" si="5"/>
        <v>6.792056730625461</v>
      </c>
      <c r="T31" s="24">
        <f t="shared" si="5"/>
        <v>1.3675269175156555</v>
      </c>
      <c r="U31" s="24">
        <f t="shared" si="5"/>
        <v>0.7267314002700916</v>
      </c>
      <c r="V31" s="24">
        <f t="shared" si="5"/>
        <v>0.35125008665710444</v>
      </c>
      <c r="W31" s="24">
        <f t="shared" si="5"/>
        <v>0</v>
      </c>
      <c r="X31" s="24">
        <f t="shared" si="5"/>
        <v>0.29424494316824984</v>
      </c>
      <c r="Y31" s="24">
        <f t="shared" si="5"/>
        <v>11.521953447892907</v>
      </c>
      <c r="Z31" s="24">
        <f t="shared" si="5"/>
        <v>0</v>
      </c>
      <c r="AA31" s="24">
        <f t="shared" si="5"/>
        <v>14.167519709483896</v>
      </c>
      <c r="AB31" s="24">
        <f t="shared" si="5"/>
        <v>0.6119304490372043</v>
      </c>
      <c r="AC31" s="24">
        <f t="shared" si="5"/>
        <v>1.2309149097933274</v>
      </c>
      <c r="AD31" s="24">
        <f t="shared" si="5"/>
        <v>15.944777537988125</v>
      </c>
      <c r="AE31" s="24">
        <f t="shared" si="5"/>
        <v>2.6681543469311553</v>
      </c>
      <c r="AF31" s="24">
        <f t="shared" si="5"/>
        <v>0.7798878818298873</v>
      </c>
      <c r="AG31" s="24">
        <f t="shared" si="5"/>
        <v>0.29424494316824984</v>
      </c>
      <c r="AH31" s="24">
        <f t="shared" si="5"/>
        <v>1.6230216062021892</v>
      </c>
      <c r="AI31" s="24">
        <f t="shared" si="5"/>
        <v>12.51570442056128</v>
      </c>
      <c r="AJ31" s="24">
        <f t="shared" si="5"/>
        <v>0.6853444168423419</v>
      </c>
      <c r="AK31" s="24">
        <f t="shared" si="5"/>
        <v>9.478729890988578</v>
      </c>
      <c r="AL31" s="24">
        <f t="shared" si="5"/>
        <v>0.29424494316824984</v>
      </c>
      <c r="AM31" s="24">
        <f t="shared" si="5"/>
        <v>1.3863902488397422</v>
      </c>
      <c r="AN31" s="24">
        <f t="shared" si="5"/>
        <v>44.34108743177195</v>
      </c>
    </row>
    <row r="32" spans="3:9" ht="13.5" thickTop="1">
      <c r="C32" s="2"/>
      <c r="D32" s="2"/>
      <c r="E32" s="3"/>
      <c r="F32" s="3"/>
      <c r="G32" s="2"/>
      <c r="H32" s="2"/>
      <c r="I32" s="2"/>
    </row>
    <row r="33" spans="3:9" ht="12.75">
      <c r="C33" s="2"/>
      <c r="D33" s="2"/>
      <c r="E33" s="3"/>
      <c r="F33" s="3"/>
      <c r="G33" s="2"/>
      <c r="H33" s="2"/>
      <c r="I33" s="2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Dowsett</dc:creator>
  <cp:keywords/>
  <dc:description/>
  <cp:lastModifiedBy>Harry Dowsett</cp:lastModifiedBy>
  <dcterms:created xsi:type="dcterms:W3CDTF">2003-02-14T17:12:40Z</dcterms:created>
  <cp:category/>
  <cp:version/>
  <cp:contentType/>
  <cp:contentStatus/>
</cp:coreProperties>
</file>