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'All'!$A$1:$AO$540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<sst xmlns="http://schemas.openxmlformats.org/spreadsheetml/2006/main" count="5851" uniqueCount="1294">
  <si>
    <t>ELOY ELEMENTARY DISTRICT</t>
  </si>
  <si>
    <t>1011 N SUNSHINE BLVD</t>
  </si>
  <si>
    <t>ELOY</t>
  </si>
  <si>
    <t>ENTERPRISE ACADEMY</t>
  </si>
  <si>
    <t>415 W GRANT STREET</t>
  </si>
  <si>
    <t>ESPIRITU COMMUNITY DEVELOPMENT CORP.</t>
  </si>
  <si>
    <t>4848 SOUTH 2ND STREET</t>
  </si>
  <si>
    <t>1,6</t>
  </si>
  <si>
    <t>ESTRELLA PUBLIC CHARTER HIGH SCHOOL DBA ESTRELLA PUBLIC HIGH</t>
  </si>
  <si>
    <t>EXCALIBUR CHARTER SCHOOL INC</t>
  </si>
  <si>
    <t>10839 E. APACHE TRAIL</t>
  </si>
  <si>
    <t>EXCEL EDUCATION CENTERS, INC.</t>
  </si>
  <si>
    <t>1040 WHIPPLE STREET</t>
  </si>
  <si>
    <t>2,4,7</t>
  </si>
  <si>
    <t>FLAGSTAFF ARTS AND LEADERSHIP ACADEMY</t>
  </si>
  <si>
    <t>3100 NORTH FORT VALLEY</t>
  </si>
  <si>
    <t>FLAGSTAFF JUNIOR ACADEMY</t>
  </si>
  <si>
    <t>306 W. CEDAR AVENUE</t>
  </si>
  <si>
    <t>FLAGSTAFF UNIFIED DISTRICT</t>
  </si>
  <si>
    <t>3285 E SPARROW AVE</t>
  </si>
  <si>
    <t>2,8</t>
  </si>
  <si>
    <t>FLAGSTAFF UNIFIED SCHOOL DISTRICT CHARTER SCHOOL BOARD, INC</t>
  </si>
  <si>
    <t>2300 EAST 6TH AVENUE</t>
  </si>
  <si>
    <t>FLORENCE CRITTENTON SERVICES OF ARIZONA, INC.</t>
  </si>
  <si>
    <t>4820 N. 7TH AVENUE</t>
  </si>
  <si>
    <t>FLORENCE UNIFIED SCHOOL DISTRICT</t>
  </si>
  <si>
    <t>P O BOX 2850</t>
  </si>
  <si>
    <t>FLORENCE</t>
  </si>
  <si>
    <t>FLOWING WELLS UNIFIED DISTRICT</t>
  </si>
  <si>
    <t>1556 W PRINCE RD</t>
  </si>
  <si>
    <t>FOOTHILLS ACADEMY</t>
  </si>
  <si>
    <t>7191 E. ASHLER HILLS DRIVE</t>
  </si>
  <si>
    <t>FORREST ELEMENTARY DISTRICT</t>
  </si>
  <si>
    <t>4132 W JEFFERSON RD</t>
  </si>
  <si>
    <t>FORT HUACHUCA ACCOMMODATION DISTRICT</t>
  </si>
  <si>
    <t>P O BOX 12954</t>
  </si>
  <si>
    <t>FT HUACHUCA</t>
  </si>
  <si>
    <t>FOUNDING FATHERS ACADEMIES, INC</t>
  </si>
  <si>
    <t>FOUNTAIN HILLS CHARTER SCHOOL</t>
  </si>
  <si>
    <t>15055 N. FOUNTAIN HILLS BOULEV</t>
  </si>
  <si>
    <t>FOUNTAIN HILLS</t>
  </si>
  <si>
    <t>FOUNTAIN HILLS UNIFIED DISTRICT</t>
  </si>
  <si>
    <t>16000 E. PALISADES BLVD.</t>
  </si>
  <si>
    <t>FOWLER ELEMENTARY DISTRICT</t>
  </si>
  <si>
    <t>1617 S 67TH AVE</t>
  </si>
  <si>
    <t>1,8</t>
  </si>
  <si>
    <t>FRANKLIN PHONETIC PRIMARY SCHOOL, INC.</t>
  </si>
  <si>
    <t>6151 N. COPPER HILL</t>
  </si>
  <si>
    <t>FREDONIA-MOCCASIN UNIFIED DISTRICT</t>
  </si>
  <si>
    <t>FREDONIA</t>
  </si>
  <si>
    <t>7,8</t>
  </si>
  <si>
    <t>FRIENDLY HOUSE, INC.</t>
  </si>
  <si>
    <t>P. O. BOX 3695</t>
  </si>
  <si>
    <t>FT THOMAS UNIFIED DISTRICT</t>
  </si>
  <si>
    <t>P O BOX 28</t>
  </si>
  <si>
    <t>FT THOMAS</t>
  </si>
  <si>
    <t>FUTURE DEVELOPMENT EDUCATION &amp; PERFORMING ARTS ACADEMY</t>
  </si>
  <si>
    <t>1522 E. SOUTHERN AVE.</t>
  </si>
  <si>
    <t>GADSDEN ELEMENTARY DISTRICT</t>
  </si>
  <si>
    <t>P O BOX 6870</t>
  </si>
  <si>
    <t>SAN LUIS</t>
  </si>
  <si>
    <t>GAN YELADEEM:  THE LOOKING GLASS SCHOOL</t>
  </si>
  <si>
    <t>3916 EAST PARADISE LANE</t>
  </si>
  <si>
    <t>GANADO UNIFIED DISTRICT</t>
  </si>
  <si>
    <t>P O BOX 1757</t>
  </si>
  <si>
    <t>GANADO</t>
  </si>
  <si>
    <t>GAR, LLC</t>
  </si>
  <si>
    <t>1833 N. SCOTTSDALE RD.</t>
  </si>
  <si>
    <t>GATEWAY COMMUNITY HIGH SCHOOL</t>
  </si>
  <si>
    <t>108 NORTH 40TH STREET</t>
  </si>
  <si>
    <t>GEM CHARTER SCHOOL, INC.</t>
  </si>
  <si>
    <t>1704 NORTH CENTER STREET</t>
  </si>
  <si>
    <t>GENERAL HEALTH CORP. DBA ARIZONA YOUTH ASSOCIATES</t>
  </si>
  <si>
    <t>4242 N. 19TH AVENUE</t>
  </si>
  <si>
    <t>GENESIS ACADEMY</t>
  </si>
  <si>
    <t>640 NORTH 1ST AVENUE</t>
  </si>
  <si>
    <t>GILA BEND UNIFIED DISTRICT</t>
  </si>
  <si>
    <t>P O BOX V</t>
  </si>
  <si>
    <t>GILA BEND</t>
  </si>
  <si>
    <t>GILA EDUCATIONAL GROUP DBA GILA PREPARATORY ACADEMY</t>
  </si>
  <si>
    <t>1976 THATCHER BLVD</t>
  </si>
  <si>
    <t>SAFFORD</t>
  </si>
  <si>
    <t>GILA INSTITUTE FOR TECHNOLOGY</t>
  </si>
  <si>
    <t>3714 WEST CHURCH</t>
  </si>
  <si>
    <t>THATCHER</t>
  </si>
  <si>
    <t>GILBERT UNIFIED DISTRICT</t>
  </si>
  <si>
    <t>140 S GILBERT RD</t>
  </si>
  <si>
    <t>GLENDALE ELEMENTARY DISTRICT</t>
  </si>
  <si>
    <t>7301 N 58TH AVE</t>
  </si>
  <si>
    <t>GLENDALE UNION HIGH SCHOOL DISTRICT</t>
  </si>
  <si>
    <t>7650 N 43RD AVE</t>
  </si>
  <si>
    <t>GLOBAL EDUCATION FOUNDATION</t>
  </si>
  <si>
    <t>210 EAST BROADWAY BLVD</t>
  </si>
  <si>
    <t>GLOBAL RENAISSANCE ACADEMY OF DISTINGUISHED EDUCATION</t>
  </si>
  <si>
    <t>5801 SOUTH RURAL ROAD</t>
  </si>
  <si>
    <t>GLOBE UNIFIED DISTRICT</t>
  </si>
  <si>
    <t>455 N. WILLOW</t>
  </si>
  <si>
    <t>GRAHAM COUNTY SPECIAL SERVICES</t>
  </si>
  <si>
    <t>P O BOX 488</t>
  </si>
  <si>
    <t>Yes</t>
  </si>
  <si>
    <t>SRSA</t>
  </si>
  <si>
    <t>GRAND CANYON UNIFIED DISTRICT</t>
  </si>
  <si>
    <t>GRAND CANYON</t>
  </si>
  <si>
    <t>GREAT EXPECTATIONS ACADEMY</t>
  </si>
  <si>
    <t>1466 WEST CAMINO ANTIGUA</t>
  </si>
  <si>
    <t>SAHUARITA</t>
  </si>
  <si>
    <t>GREYHILLS ACADEMY</t>
  </si>
  <si>
    <t>P.O. BOX 160</t>
  </si>
  <si>
    <t>TUBA CITY</t>
  </si>
  <si>
    <t>GRIFFIN FOUNDATION, INC. THE</t>
  </si>
  <si>
    <t>1844 S. ALVERNON WAY</t>
  </si>
  <si>
    <t>HA:SAN PREPARATORY &amp; LEADERSHIP CHARTER SCHOOL, INC.</t>
  </si>
  <si>
    <t>1333 EAST 10TH STREET</t>
  </si>
  <si>
    <t>HACKBERRY SCHOOL DISTRICT</t>
  </si>
  <si>
    <t>HC 30 BOX 101</t>
  </si>
  <si>
    <t>KINGMAN</t>
  </si>
  <si>
    <t>HARVEST POWER COMMUNITY DEVELOPMENT GROUP, INC.</t>
  </si>
  <si>
    <t>P.O. BOX 6826</t>
  </si>
  <si>
    <t>HAYDEN-WINKELMAN UNIFIED DISTRICT</t>
  </si>
  <si>
    <t>P O BOX 409</t>
  </si>
  <si>
    <t>WINKELMAN</t>
  </si>
  <si>
    <t>HEBER-OVERGAARD UNIFIED DISTRICT</t>
  </si>
  <si>
    <t>HEBER</t>
  </si>
  <si>
    <t>HERITAGE ACADEMY, INC.</t>
  </si>
  <si>
    <t>32 SOUTH CENTER</t>
  </si>
  <si>
    <t>HERMOSA MONTESSORI CHARTER</t>
  </si>
  <si>
    <t>12051 E FORT LOWELL</t>
  </si>
  <si>
    <t>HIGHLAND FREE SCHOOL</t>
  </si>
  <si>
    <t>510 SOUTH HIGHLAND AVENUE</t>
  </si>
  <si>
    <t>HIGLEY UNIFIED DISTRICT</t>
  </si>
  <si>
    <t>15201 S. HIGLEY ROAD</t>
  </si>
  <si>
    <t>HIGLEY</t>
  </si>
  <si>
    <t>1,2,3,6,8,N</t>
  </si>
  <si>
    <t>HILLSIDE ELEMENTARY DISTRICT</t>
  </si>
  <si>
    <t>HC 01 BOX 3056</t>
  </si>
  <si>
    <t>HOLBROOK UNIFIED DISTRICT</t>
  </si>
  <si>
    <t>P O BOX 640</t>
  </si>
  <si>
    <t>HOLBROOK</t>
  </si>
  <si>
    <t>HOPI JR/SR HIGH SCHOOL</t>
  </si>
  <si>
    <t>P.O. BOX 337</t>
  </si>
  <si>
    <t>HORIZON COMMUNITY LEARNING CENTER, INC.</t>
  </si>
  <si>
    <t>16233 S. 48TH STREET</t>
  </si>
  <si>
    <t>1,N</t>
  </si>
  <si>
    <t>HUMANITIES &amp; SCIENCES INSTITUTE, INC.</t>
  </si>
  <si>
    <t>5201 NORTH 7TH STREET</t>
  </si>
  <si>
    <t>HUMANITIES AND SCIENCES ACADEMY OF THE UNITED STATES, INC.</t>
  </si>
  <si>
    <t>5201 N. 7TH STREET</t>
  </si>
  <si>
    <t>1,2,7</t>
  </si>
  <si>
    <t>HUMBOLDT UNIFIED DISTRICT</t>
  </si>
  <si>
    <t>8766 E. HWY 69</t>
  </si>
  <si>
    <t>HYDER ELEMENTARY DISTRICT</t>
  </si>
  <si>
    <t>P O BOX 3001</t>
  </si>
  <si>
    <t>DATELAND</t>
  </si>
  <si>
    <t>IDEABANC, INC.</t>
  </si>
  <si>
    <t>2950 E. THIRD ST.</t>
  </si>
  <si>
    <t>INDIAN OASIS-BABOQUIVARI UNIFIED DISTRICT</t>
  </si>
  <si>
    <t>PO BOX 248</t>
  </si>
  <si>
    <t>SELLS</t>
  </si>
  <si>
    <t>INTELLI-SCHOOL, INC.</t>
  </si>
  <si>
    <t>3101 W. PEORIA AVE.</t>
  </si>
  <si>
    <t>INTERNATIONAL STUDIES ACADEMY</t>
  </si>
  <si>
    <t>4744 W. GROVERS AVENUE</t>
  </si>
  <si>
    <t>IRA H. HAYES MEMORIAL APPLIED LEARNING CENTER, INC.</t>
  </si>
  <si>
    <t>P.O. BOX 10899</t>
  </si>
  <si>
    <t>ISAAC ELEMENTARY DISTRICT</t>
  </si>
  <si>
    <t>3348 W MCDOWELL RD</t>
  </si>
  <si>
    <t>J O COMBS ELEMENTARY DISTRICT</t>
  </si>
  <si>
    <t>301 E COMBS RD</t>
  </si>
  <si>
    <t>QUEEN CREEK</t>
  </si>
  <si>
    <t>JAMES MADISON PREPARATORY SCHOOL</t>
  </si>
  <si>
    <t>5815 S. MCCLINTOCK</t>
  </si>
  <si>
    <t>JAMES SANDOVAL PREPARATORY HIGH SCHOOL</t>
  </si>
  <si>
    <t>3830 NORTH 67TH AVENUE</t>
  </si>
  <si>
    <t>JEFFERSON PATRIOTS, INC., DBA THOMAS JEFFERSON HIGH SCHOOL</t>
  </si>
  <si>
    <t>1521 WEST FLOWER CIRCLE SOUTH</t>
  </si>
  <si>
    <t>JOSEPH CITY UNIFIED DISTRICT</t>
  </si>
  <si>
    <t>P O BOX 8</t>
  </si>
  <si>
    <t>JOSEPH CITY</t>
  </si>
  <si>
    <t>JUNIPER TREE ACADEMY</t>
  </si>
  <si>
    <t>2363 SOUTH KENNEDY LANE</t>
  </si>
  <si>
    <t>KACHINA COUNTRY DAY SCHOOL</t>
  </si>
  <si>
    <t>6602 EAST MALCOMB DRIVE</t>
  </si>
  <si>
    <t>PARADISE VALLEY</t>
  </si>
  <si>
    <t>2,3</t>
  </si>
  <si>
    <t>KAYENTA UNIFIED DISTRICT</t>
  </si>
  <si>
    <t>P O BOX 337</t>
  </si>
  <si>
    <t>KAYENTA</t>
  </si>
  <si>
    <t>KESTREL SCHOOLS, INC.</t>
  </si>
  <si>
    <t>P.O. BOX 11028</t>
  </si>
  <si>
    <t>KEYSTONE MONTESSORI CHARTER SCHOOL, INC.</t>
  </si>
  <si>
    <t>P.O. BOX 93185</t>
  </si>
  <si>
    <t>KHALSA FAMILY SERVICES</t>
  </si>
  <si>
    <t>3701 EAST RIVER ROAD</t>
  </si>
  <si>
    <t>KHALSA MONTESSORI ELEMENTARY SCHOOLS</t>
  </si>
  <si>
    <t>2536 NORTH 3RD STREET</t>
  </si>
  <si>
    <t>KINGMAN ACADEMY OF LEARNING</t>
  </si>
  <si>
    <t>2299 BEVERLY AVE.</t>
  </si>
  <si>
    <t>KINGMAN UNIFIED SCHOOL DISTRICT</t>
  </si>
  <si>
    <t>3033 MACDONALD AVE.</t>
  </si>
  <si>
    <t>?</t>
  </si>
  <si>
    <t>KIRKLAND ELEMENTARY DISTRICT</t>
  </si>
  <si>
    <t>P O BOX 120</t>
  </si>
  <si>
    <t>KIRKLAND</t>
  </si>
  <si>
    <t>KYRENE ELEMENTARY DISTRICT</t>
  </si>
  <si>
    <t>8700 S KYRENE RD</t>
  </si>
  <si>
    <t>LAKE HAVASU CHARTER SCHOOL, INC.</t>
  </si>
  <si>
    <t>1055 EMPIRE DRIVE</t>
  </si>
  <si>
    <t>LAKE HAVASU UNIFIED DISTRICT</t>
  </si>
  <si>
    <t>2200 HAVASUPAI BLVD</t>
  </si>
  <si>
    <t>LAKE POWELL ACADEMY, INC.</t>
  </si>
  <si>
    <t>P.O. BOX 580</t>
  </si>
  <si>
    <t>LAURENT CLERC ELEMENTARY SCHOOL</t>
  </si>
  <si>
    <t>3902 N. FLOWING WELLS ROAD</t>
  </si>
  <si>
    <t>LAVEEN ELEMENTARY DISTRICT</t>
  </si>
  <si>
    <t>P O BOX 29</t>
  </si>
  <si>
    <t>LAVEEN</t>
  </si>
  <si>
    <t>LEAD CHARTER SCHOOLS</t>
  </si>
  <si>
    <t>459 N. GILBERT ROAD</t>
  </si>
  <si>
    <t>LEARNING CROSSROADS BASIC ACADEMY, INC.</t>
  </si>
  <si>
    <t>1460 S. HORNE</t>
  </si>
  <si>
    <t>LEGACY SCHOOLS</t>
  </si>
  <si>
    <t>7464 E. MAIN ST.</t>
  </si>
  <si>
    <t>LIBERTY ELEMENTARY DISTRICT</t>
  </si>
  <si>
    <t>19818 W HWY 85</t>
  </si>
  <si>
    <t>LIBERTY HIGH SCHOOL</t>
  </si>
  <si>
    <t>P O BOX 2343</t>
  </si>
  <si>
    <t>LIBERTY TRADITIONAL CHARTER SCHOOL</t>
  </si>
  <si>
    <t>4027 N. 45TH AVE.</t>
  </si>
  <si>
    <t>LIFE SCHOOL COLLEGE PREPARATORY, INC.</t>
  </si>
  <si>
    <t>862 EAST ELLIOT ROAD</t>
  </si>
  <si>
    <t>1,3,N</t>
  </si>
  <si>
    <t>LIFE SKILLS CENTER OF ARIZONA, INC. DBA LIFE SKILLS CENTER O</t>
  </si>
  <si>
    <t>8123 N. 35TH AVENUE, 2</t>
  </si>
  <si>
    <t>LIFELONG LEARNING RESEARCH INSTITUTE, INC DBA LIFELONG LEARN</t>
  </si>
  <si>
    <t>3295 WEST ORANGE GROVE ROAD</t>
  </si>
  <si>
    <t>LITCHFIELD ELEMENTARY DISTRICT</t>
  </si>
  <si>
    <t>553 PLAZA CIRCLE</t>
  </si>
  <si>
    <t>LITCHFIELD PARK</t>
  </si>
  <si>
    <t>LITTLE SINGER COMMUNITY SCHOOL BOARD INC.</t>
  </si>
  <si>
    <t>P.O. BOX AQ</t>
  </si>
  <si>
    <t>LITTLEFIELD UNIFIED DISTRICT</t>
  </si>
  <si>
    <t>P O BOX 730</t>
  </si>
  <si>
    <t>BEAVER DAM</t>
  </si>
  <si>
    <t>LITTLETON ELEMENTARY DISTRICT</t>
  </si>
  <si>
    <t>P O BOX 280</t>
  </si>
  <si>
    <t>CASHION</t>
  </si>
  <si>
    <t>LUZ SOCIAL SERVICES, INC.</t>
  </si>
  <si>
    <t>MADISON ELEMENTARY DISTRICT</t>
  </si>
  <si>
    <t>5601 N 16TH ST</t>
  </si>
  <si>
    <t>MAINE CONSOLIDATED SCHOOL DISTRICT</t>
  </si>
  <si>
    <t>P O BOX 50010</t>
  </si>
  <si>
    <t>PARKS</t>
  </si>
  <si>
    <t>MAMMOTH-SAN MANUEL UNIFIED DISTRICT</t>
  </si>
  <si>
    <t>P O BOX 406</t>
  </si>
  <si>
    <t>SAN MANUEL</t>
  </si>
  <si>
    <t>MARANA UNIFIED DISTRICT</t>
  </si>
  <si>
    <t>11279 W GRIER RD SUITE 115A</t>
  </si>
  <si>
    <t>MARANA</t>
  </si>
  <si>
    <t>MARICOPA COUNTY REGIONAL DISTRICT</t>
  </si>
  <si>
    <t>358 N 5TH AVE</t>
  </si>
  <si>
    <t>1,2,3,N</t>
  </si>
  <si>
    <t>MARICOPA COUNTY REGIONAL SPECIAL SERVICES DISTRICT</t>
  </si>
  <si>
    <t>301 WEST JEFFERSON</t>
  </si>
  <si>
    <t>MARICOPA UNIFIED SCHOOL DISTRICT</t>
  </si>
  <si>
    <t>45012 W. HONEYCUTT AVE.</t>
  </si>
  <si>
    <t>MARICOPA</t>
  </si>
  <si>
    <t>MARY C O'BRIEN ACCOMMODATION DISTRICT</t>
  </si>
  <si>
    <t>RB P.O. BOX 3117</t>
  </si>
  <si>
    <t>MARY ELLEN HALVORSON EDUCATIONAL FOUNDATION</t>
  </si>
  <si>
    <t>ERAU BOX 8991</t>
  </si>
  <si>
    <t>MASADA CHARTER SCHOOL, INC.</t>
  </si>
  <si>
    <t>P.O. BOX 2277</t>
  </si>
  <si>
    <t>CENTENNIAL PARK</t>
  </si>
  <si>
    <t>MAYA PUBLIC CHARTER HIGH SCHOOL</t>
  </si>
  <si>
    <t>MAYER UNIFIED DISTRICT</t>
  </si>
  <si>
    <t>17300 E MULE DEER DR</t>
  </si>
  <si>
    <t>MAYER</t>
  </si>
  <si>
    <t>MCNARY ELEMENTARY DISTRICT</t>
  </si>
  <si>
    <t>P O BOX 598</t>
  </si>
  <si>
    <t>MCNARY</t>
  </si>
  <si>
    <t>MCNEAL ELEMENTARY DISTRICT</t>
  </si>
  <si>
    <t>MESA ACADEMY FOR ADVANCED STUDIES, INC., DBA MESA ACADEMY FO</t>
  </si>
  <si>
    <t>65 EAST 1ST AVENUE</t>
  </si>
  <si>
    <t>MESA ARTS ACADEMY</t>
  </si>
  <si>
    <t>221 WEST SIXTH AVENUE</t>
  </si>
  <si>
    <t>MESA UNIFIED DISTRICT</t>
  </si>
  <si>
    <t>63 EAST MAIN STREET,</t>
  </si>
  <si>
    <t>METROPOLITAN ARTS INSTITUTE, INC.</t>
  </si>
  <si>
    <t>660 EAST VAN BUREN</t>
  </si>
  <si>
    <t>MEXICAYOTL ACADEMY, INC.</t>
  </si>
  <si>
    <t>338 N. MORLEY</t>
  </si>
  <si>
    <t>NOGALES</t>
  </si>
  <si>
    <t>MIAMI UNIFIED DISTRICT</t>
  </si>
  <si>
    <t>P O  DRAWER H</t>
  </si>
  <si>
    <t>MIAMI</t>
  </si>
  <si>
    <t>MIDTOWN PRIMARY SCHOOL</t>
  </si>
  <si>
    <t>7426 EAST BELLVIEW</t>
  </si>
  <si>
    <t>MILESTONES CHARTER SCHOOL</t>
  </si>
  <si>
    <t>5334 E. THUNDERBIRD RD.</t>
  </si>
  <si>
    <t>MINGUS MOUNTAIN ESTATE RESIDENTIAL CENTER, INC.</t>
  </si>
  <si>
    <t>10451 W. PALMERAS DR.</t>
  </si>
  <si>
    <t>SUN CITY</t>
  </si>
  <si>
    <t>MINGUS SPRINGS CHARTER SCHOOL</t>
  </si>
  <si>
    <t>P.O. BOX 827</t>
  </si>
  <si>
    <t>MINGUS UNION HIGH SCHOOL DISTRICT</t>
  </si>
  <si>
    <t>1801 E FIR ST</t>
  </si>
  <si>
    <t>MISSION CHARTER SCHOOL, INC.</t>
  </si>
  <si>
    <t>7000 N. CENTRAL AVE.</t>
  </si>
  <si>
    <t>MISSION MONTESSORI ACADEMY</t>
  </si>
  <si>
    <t>12990 E. SHEA BLVD.</t>
  </si>
  <si>
    <t>MOBILE ELEMENTARY DISTRICT</t>
  </si>
  <si>
    <t>42798 S 99TH AVE</t>
  </si>
  <si>
    <t>MOHAVE ACCLERATED LEARNING CENTER</t>
  </si>
  <si>
    <t>P.O. BOX 21288</t>
  </si>
  <si>
    <t>MOHAVE VALLEY ELEMENTARY DISTRICT</t>
  </si>
  <si>
    <t>P O BOX 5070</t>
  </si>
  <si>
    <t>MOHAVE VALLEY</t>
  </si>
  <si>
    <t>5,6,7</t>
  </si>
  <si>
    <t>MOHAWK VALLEY ELEMENTARY DISTRICT</t>
  </si>
  <si>
    <t>5151 S AVE 39E</t>
  </si>
  <si>
    <t>ROLL</t>
  </si>
  <si>
    <t>MONTESSORI ACADEMY, INC. MONTESSORI ACADEMY</t>
  </si>
  <si>
    <t>2928 NORTH 67TH PLACE</t>
  </si>
  <si>
    <t>MONTESSORI CHARTER SCHOOL OF FLAGSTAFF, INC.</t>
  </si>
  <si>
    <t>1000 EAST APPALACHIAN ROAD</t>
  </si>
  <si>
    <t>MONTESSORI DAY PUBLIC SCHOOLS CHARTERED, INC.</t>
  </si>
  <si>
    <t>9201 NORTH 7TH AVENUE</t>
  </si>
  <si>
    <t>MONTESSORI EDUCATION CENTRE CHARTER SCHOOL</t>
  </si>
  <si>
    <t>2834 EAST SOUTHERN AVE</t>
  </si>
  <si>
    <t>MONTESSORI HOUSE, INC.</t>
  </si>
  <si>
    <t>2415 NORTH TERRACE CIRCLE</t>
  </si>
  <si>
    <t>MONTESSORI SCHOOLHOUSE OF TUCSON, INC.</t>
  </si>
  <si>
    <t>1301 EAST FORT LOWELL ROAD</t>
  </si>
  <si>
    <t>MORENCI UNIFIED DISTRICT</t>
  </si>
  <si>
    <t>P O BOX 1060</t>
  </si>
  <si>
    <t>MORENCI</t>
  </si>
  <si>
    <t>MORRISTOWN ELEMENTARY DISTRICT</t>
  </si>
  <si>
    <t>P O BOX 98</t>
  </si>
  <si>
    <t>MORRISTOWN</t>
  </si>
  <si>
    <t>MOUNTAIN OAK CHARTER SCHOOL, INC DBA MOUNTAIN OAK CHARTER SC</t>
  </si>
  <si>
    <t>124 N VIRGINIA ST</t>
  </si>
  <si>
    <t>MOUNTAIN ROSE ACADEMY, INC.</t>
  </si>
  <si>
    <t>3686 W.ORANGE GROVE RD.</t>
  </si>
  <si>
    <t>MOUNTAIN SCHOOL, INC.</t>
  </si>
  <si>
    <t>2148 NORTH TALKINGTON DRIVE</t>
  </si>
  <si>
    <t>MULTIDIMENSIONAL LITERACY CORP.</t>
  </si>
  <si>
    <t>5757 WEST AJO WAY</t>
  </si>
  <si>
    <t>MURPHY ELEMENTARY DISTRICT</t>
  </si>
  <si>
    <t>2615 W BUCKEYE RD.</t>
  </si>
  <si>
    <t>NACO ELEMENTARY DISTRICT</t>
  </si>
  <si>
    <t>P O BOX 397</t>
  </si>
  <si>
    <t>NACO</t>
  </si>
  <si>
    <t>NADABURG ELEMENTARY DISTRICT</t>
  </si>
  <si>
    <t>32919 CENTER ST</t>
  </si>
  <si>
    <t>WITTMANN</t>
  </si>
  <si>
    <t>NAVIT</t>
  </si>
  <si>
    <t>P.O. BOX 2110</t>
  </si>
  <si>
    <t>SNOWFLAKE</t>
  </si>
  <si>
    <t>NEW HORIZON SCHOOL FOR THE PERFORMING ARTS</t>
  </si>
  <si>
    <t>446 E. BROADWAY</t>
  </si>
  <si>
    <t>NEW JOY CHARTER SCHOOL</t>
  </si>
  <si>
    <t>13226 NORTH 113TH AVENUE</t>
  </si>
  <si>
    <t>YOUNGTOWN</t>
  </si>
  <si>
    <t>NEW SCHOOL FOR THE ARTS</t>
  </si>
  <si>
    <t>1216 EAST APACHE BOULEVARD</t>
  </si>
  <si>
    <t>NEW VISIONS ACADEMY, INC.</t>
  </si>
  <si>
    <t>P.O. BOX 1539</t>
  </si>
  <si>
    <t>4,6,7</t>
  </si>
  <si>
    <t>NEW WEST CHARTER SCHOOL, INC.</t>
  </si>
  <si>
    <t>16345 SOUTH SYCAMORE RIDGE TRA</t>
  </si>
  <si>
    <t>VAIL</t>
  </si>
  <si>
    <t>NEW WORLD EDUCATIONAL CENTER</t>
  </si>
  <si>
    <t>1313 NORTH 2ND STREET #200</t>
  </si>
  <si>
    <t>NOAH WEBSTER BASIC SCHOOL</t>
  </si>
  <si>
    <t>8350 EAST BASELINE ROAD</t>
  </si>
  <si>
    <t>NOBEL LEARNING COMMUNITIES, INC</t>
  </si>
  <si>
    <t>7877 W. HILLCREST BLVD.</t>
  </si>
  <si>
    <t>NOGALES UNIFIED DISTRICT</t>
  </si>
  <si>
    <t>310 W PLUM ST</t>
  </si>
  <si>
    <t>NORTH STAR CHARTER SCHOOL, INC.</t>
  </si>
  <si>
    <t>2517 N. 107TH AVE</t>
  </si>
  <si>
    <t>NORTHERN ARIZONA ACADEMY FOR CAREER DEVELOPMENT, INC.</t>
  </si>
  <si>
    <t>155 WEST CENTER</t>
  </si>
  <si>
    <t>6,7,N</t>
  </si>
  <si>
    <t>NORTHERN ARIZONA COUNCIL OF GOVERNMENT</t>
  </si>
  <si>
    <t>1650 WILLOW CREEK ROAD</t>
  </si>
  <si>
    <t>NORTHLAND PREPARATORY ACADEMY</t>
  </si>
  <si>
    <t>2290 EAST ROUTE 66</t>
  </si>
  <si>
    <t>NOSOTROS, INC</t>
  </si>
  <si>
    <t>440 NORTH GRANDE</t>
  </si>
  <si>
    <t>OCOTILLO PUBLIC CHARTER HIGH SCHOOL DBA OCOTILLO PUBLIC HIGH</t>
  </si>
  <si>
    <t>OLD PUEBLO CHILDREN'S ACADEMY</t>
  </si>
  <si>
    <t>PMB 380 8987 EAST TANQUE VERDE</t>
  </si>
  <si>
    <t>OMBUDSMAN EDUCATIONAL SERVICES, LTD.</t>
  </si>
  <si>
    <t>1585 N. MILWAUKEE AVENUE</t>
  </si>
  <si>
    <t>LIBERTYVILLE</t>
  </si>
  <si>
    <t>OMEGA ALPHA ACADEMY</t>
  </si>
  <si>
    <t>35 EAST WILCOX DRIVE</t>
  </si>
  <si>
    <t>OMEGA SCHOOLS D.B.A. OMEGA ACADEMY, INC.</t>
  </si>
  <si>
    <t>1951 W. CAMELBACK RD.</t>
  </si>
  <si>
    <t>ORACLE ELEMENTARY DISTRICT</t>
  </si>
  <si>
    <t>HCR BOX 2743</t>
  </si>
  <si>
    <t>ORACLE</t>
  </si>
  <si>
    <t>OSBORN ELEMENTARY DISTRICT</t>
  </si>
  <si>
    <t>1226 W OSBORN RD</t>
  </si>
  <si>
    <t>OWENS-WHITNEY ELEMENTARY DISTRICT</t>
  </si>
  <si>
    <t>P O BOX 38</t>
  </si>
  <si>
    <t>WIKIEUP</t>
  </si>
  <si>
    <t>P.L.C. CHARTER SCHOOLS</t>
  </si>
  <si>
    <t>4039 EAST RAYMOND STREET</t>
  </si>
  <si>
    <t>PACE PREPARATORY ACADEMY, INC.</t>
  </si>
  <si>
    <t>P.O. BOX 2681</t>
  </si>
  <si>
    <t>PAGE UNIFIED DISTRICT</t>
  </si>
  <si>
    <t>P O BOX 1927</t>
  </si>
  <si>
    <t>PAINTED DESERT DEMONSTRATION PROJECTS, INC.</t>
  </si>
  <si>
    <t>145 LEUPP RD.</t>
  </si>
  <si>
    <t>PAINTED PONY RANCH CHARTER SCHOOL</t>
  </si>
  <si>
    <t>2100 WILLOW CREEK ROAD</t>
  </si>
  <si>
    <t>PALO VERDE ELEMENTARY DISTRICT</t>
  </si>
  <si>
    <t>P O BOX 108</t>
  </si>
  <si>
    <t>PALO VERDE</t>
  </si>
  <si>
    <t>PALOMA ELEMENTARY DISTRICT</t>
  </si>
  <si>
    <t>HCO 1 P O BOX 172</t>
  </si>
  <si>
    <t>PALOMINAS ELEMENTARY DISTRICT</t>
  </si>
  <si>
    <t>HEREFORD</t>
  </si>
  <si>
    <t>PAN-AMERICAN ELEMENTARY CHARTER</t>
  </si>
  <si>
    <t>3001 W. INDIAN SCHOOL RD.</t>
  </si>
  <si>
    <t>PARADISE VALLEY UNIFIED DISTRICT</t>
  </si>
  <si>
    <t>15002 N 32ND ST</t>
  </si>
  <si>
    <t>PARAGON MANAGEMENT, INC.</t>
  </si>
  <si>
    <t>15533 W. PARADISE LANE</t>
  </si>
  <si>
    <t>PARAMOUNT EDUCATION STUDIES INC</t>
  </si>
  <si>
    <t>PMB 93 8987 WEST OLIVE AVENUE</t>
  </si>
  <si>
    <t>PARK VIEW SCHOOL, INC.</t>
  </si>
  <si>
    <t>8300 E DANA DR</t>
  </si>
  <si>
    <t>PARKER UNIFIED SCHOOL DISTRICT</t>
  </si>
  <si>
    <t>P O BOX 1090</t>
  </si>
  <si>
    <t>PARKER</t>
  </si>
  <si>
    <t>PAS CHARTER, INC., DBA INTELLI-SCHOOL</t>
  </si>
  <si>
    <t>3101 WEST PEORIA AVENUE</t>
  </si>
  <si>
    <t>PATAGONIA COMMUNITY MONTESSORI SCHOOL</t>
  </si>
  <si>
    <t>P.O. BOX 1008</t>
  </si>
  <si>
    <t>PATAGONIA</t>
  </si>
  <si>
    <t>PATAGONIA ELEMENTARY DISTRICT</t>
  </si>
  <si>
    <t>P O BOX 254</t>
  </si>
  <si>
    <t>PATAGONIA UNION HIGH SCHOOL DISTRICT</t>
  </si>
  <si>
    <t>PATHFINDER CHARTER SCHOOL FOUNDATION</t>
  </si>
  <si>
    <t>18052 N. BLACK CANYON HIGHWAY</t>
  </si>
  <si>
    <t>PATHWAYS CHARTER SCHOOLS, INC</t>
  </si>
  <si>
    <t>P.O. BOX 235</t>
  </si>
  <si>
    <t>PAYSON UNIFIED DISTRICT</t>
  </si>
  <si>
    <t>P O BOX 919</t>
  </si>
  <si>
    <t>PAYSON</t>
  </si>
  <si>
    <t>PEACH SPRINGS UNIFIED DISTRICT</t>
  </si>
  <si>
    <t>P O BOX 360</t>
  </si>
  <si>
    <t>PEACH SPRINGS</t>
  </si>
  <si>
    <t>1,2,3,4,7,8,N</t>
  </si>
  <si>
    <t>PEAK SCHOOL INC., THE</t>
  </si>
  <si>
    <t>2016 NORTH FIRST STREET</t>
  </si>
  <si>
    <t>PEARCE ELEMENTARY DISTRICT</t>
  </si>
  <si>
    <t>1487 E. SCHOOL ROAD</t>
  </si>
  <si>
    <t>PENDERGAST ELEMENTARY DISTRICT</t>
  </si>
  <si>
    <t>3802 N 91ST AVE</t>
  </si>
  <si>
    <t>PEORIA ACCELERATED PUBLIC CHARTER HIGH SCHOOL</t>
  </si>
  <si>
    <t>PEORIA UNIFIED SCHOOL DISTRICT</t>
  </si>
  <si>
    <t>P O BOX 39</t>
  </si>
  <si>
    <t>PHOENIX ADVANTAGE CHARTER SCHOOL, INC.</t>
  </si>
  <si>
    <t>3738 N. 16TH STREET</t>
  </si>
  <si>
    <t>PHOENIX BIRTHING PROJECT DBA THE VILLAGE HS</t>
  </si>
  <si>
    <t>301 WEST ROOSEVELT</t>
  </si>
  <si>
    <t>PHOENIX COLLEGE PREPARATORY HIGH SCHOOL</t>
  </si>
  <si>
    <t>2019 E SOUTHERN AVENUE</t>
  </si>
  <si>
    <t>PHOENIX EDUCATION MANAGEMENT, LLC,</t>
  </si>
  <si>
    <t>1903 EAST ROESER</t>
  </si>
  <si>
    <t>PHOENIX,</t>
  </si>
  <si>
    <t>PHOENIX ELEMENTARY DISTRICT</t>
  </si>
  <si>
    <t>1817 N 7TH ST</t>
  </si>
  <si>
    <t>PHOENIX SCHOOL OF ACADEMIC EXCELLENCE THE</t>
  </si>
  <si>
    <t>4635 E. THOMAS RD.</t>
  </si>
  <si>
    <t>PHOENIX UNION HIGH SCHOOL DISTRICT</t>
  </si>
  <si>
    <t>4502 N CENTRAL AVE</t>
  </si>
  <si>
    <t>PICACHO ELEMENTARY DISTRICT</t>
  </si>
  <si>
    <t>PICACHO</t>
  </si>
  <si>
    <t>PIMA ACCOMMODATION DISTRICT</t>
  </si>
  <si>
    <t>130 W CONGRESS ST</t>
  </si>
  <si>
    <t>PIMA COUNTY BOARD OF SUPERVISORS</t>
  </si>
  <si>
    <t>97 EAST CONGRESS</t>
  </si>
  <si>
    <t>PIMA PREVENTION PARTNERSHIP DBA PIMA PARTNERSHIP SCHOOL, THE</t>
  </si>
  <si>
    <t>330 NORTH COMMERCE PARK LOOP</t>
  </si>
  <si>
    <t>PIMA UNIFIED DISTRICT</t>
  </si>
  <si>
    <t>P O BOX 429</t>
  </si>
  <si>
    <t>PINAL COUNTY SPECIAL EDUCATION PROGRAM</t>
  </si>
  <si>
    <t>P O BOX 769</t>
  </si>
  <si>
    <t>PINE FOREST EDUCATION ASSOCIATION, INC.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</si>
  <si>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</si>
  <si>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</si>
  <si>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1120 WEST KAIBAB LANE</t>
  </si>
  <si>
    <t>PINE STRAWBERRY ELEMENTARY DISTRICT</t>
  </si>
  <si>
    <t>P O BOX 1150</t>
  </si>
  <si>
    <t>PINE</t>
  </si>
  <si>
    <t>PINNACLE EDUCATION, INC.</t>
  </si>
  <si>
    <t>2030 N 36TH ST</t>
  </si>
  <si>
    <t>1,3,6,8,N</t>
  </si>
  <si>
    <t>PINON UNIFIED DISTRICT</t>
  </si>
  <si>
    <t>P O BOX 839</t>
  </si>
  <si>
    <t>PINON</t>
  </si>
  <si>
    <t>POINTE EDUCATIONAL SERVICES</t>
  </si>
  <si>
    <t>14240 NORTH 43RD AVENUE</t>
  </si>
  <si>
    <t>POMERENE ELEMENTARY DISTRICT</t>
  </si>
  <si>
    <t>P O BOX 7</t>
  </si>
  <si>
    <t>POMERENE</t>
  </si>
  <si>
    <t>PPEP &amp; AFFILIATES</t>
  </si>
  <si>
    <t>1840 E. BENSON HWY</t>
  </si>
  <si>
    <t>1,3,4,5,6</t>
  </si>
  <si>
    <t>PRECISION ACADEMY SYSTEMS, INC</t>
  </si>
  <si>
    <t>3906 E. BROADWAY</t>
  </si>
  <si>
    <t>PREMIER CHARTER HIGH SCHOOL</t>
  </si>
  <si>
    <t>7544 WEST INDIAN SCHOOL ROAD</t>
  </si>
  <si>
    <t>PRESCOTT UNIFIED DISTRICT</t>
  </si>
  <si>
    <t>146 S GRANITE ST</t>
  </si>
  <si>
    <t>PRESIDIO SCHOOL</t>
  </si>
  <si>
    <t>1695 E. FORT LOWELL ROAD</t>
  </si>
  <si>
    <t>PRIMAVERA TECHNICAL LEARNING CENTER</t>
  </si>
  <si>
    <t>3029 NORTH ALMA SCHOOL</t>
  </si>
  <si>
    <t>PROGRESSIVE JUNIOR HIGH SCHOOL, INC.,  DBA PROGRESSIVE JUNIO</t>
  </si>
  <si>
    <t>1529 WEST MCDOWELL ROAD</t>
  </si>
  <si>
    <t>PROGRESSIVE LEADERSHIP ACADEMY</t>
  </si>
  <si>
    <t>QUARTZSITE ELEMENTARY DISTRICT</t>
  </si>
  <si>
    <t>P O BOX 130</t>
  </si>
  <si>
    <t>QUEEN CREEK UNIFIED DISTRICT</t>
  </si>
  <si>
    <t>20740 S. ELLSWORTH ROAD</t>
  </si>
  <si>
    <t>RAINBOW ACCOMMODATION SCHOOL</t>
  </si>
  <si>
    <t>PO BOX 668</t>
  </si>
  <si>
    <t>RAY UNIFIED DISTRICT</t>
  </si>
  <si>
    <t>KEARNY</t>
  </si>
  <si>
    <t>RED MESA UNIFIED DISTRICT</t>
  </si>
  <si>
    <t>HC 61 BOX 40</t>
  </si>
  <si>
    <t>TEEC NOS POS</t>
  </si>
  <si>
    <t>RED ROCK ELEMENTARY DISTRICT</t>
  </si>
  <si>
    <t>P O BOX 1010</t>
  </si>
  <si>
    <t>RED ROCK</t>
  </si>
  <si>
    <t>REDINGTON ELEMENTARY DISTRICT</t>
  </si>
  <si>
    <t>P O BOX 2270</t>
  </si>
  <si>
    <t>REINVENTED, INC, DBA REINVENTED CHARTER HIGH SCHOOL</t>
  </si>
  <si>
    <t>P.O. BOX 5987</t>
  </si>
  <si>
    <t>RENAISSANCE EDUCATIONAL CONSORTIUM, INC.</t>
  </si>
  <si>
    <t>P.O. BOX 2741</t>
  </si>
  <si>
    <t>PINETOP</t>
  </si>
  <si>
    <t>RIVERSIDE ELEMENTARY DISTRICT</t>
  </si>
  <si>
    <t>1414 S 51ST AVE</t>
  </si>
  <si>
    <t>ROLLING HILLS CHARTER SCHOOL</t>
  </si>
  <si>
    <t>P O BOX 172</t>
  </si>
  <si>
    <t>PAULDEN</t>
  </si>
  <si>
    <t>ROOSEVELT ELEMENTARY DISTRICT</t>
  </si>
  <si>
    <t>6000 S 7TH ST</t>
  </si>
  <si>
    <t>ROUND VALLEY UNIFIED DISTRICT</t>
  </si>
  <si>
    <t>P O BOX 610</t>
  </si>
  <si>
    <t>SPRINGERVILLE</t>
  </si>
  <si>
    <t>SACATON ELEMENTARY DISTRICT</t>
  </si>
  <si>
    <t>SACATON</t>
  </si>
  <si>
    <t>SADDLE MOUNTAIN UNIFIED SCHOOL DISTRICT</t>
  </si>
  <si>
    <t>38201 W INDIAN SCHOOL RD</t>
  </si>
  <si>
    <t>TONOPAH</t>
  </si>
  <si>
    <t>SAFFORD UNIFIED DISTRICT</t>
  </si>
  <si>
    <t>734 11TH ST</t>
  </si>
  <si>
    <t>SAHUARITA UNIFIED DISTRICT</t>
  </si>
  <si>
    <t>350 W SAHUARITA RD</t>
  </si>
  <si>
    <t>SALOME CONSOLIDATED ELEMENTARY DISTRICT</t>
  </si>
  <si>
    <t>P O BOX 339</t>
  </si>
  <si>
    <t>SALT RIVER PIMA-MARICOPA  COMMUNITY SCHOOLS</t>
  </si>
  <si>
    <t>10005 EAST OSBORN ROAD</t>
  </si>
  <si>
    <t>SAN CARLOS UNIFIED DISTRICT</t>
  </si>
  <si>
    <t>P O BOX 207</t>
  </si>
  <si>
    <t>SAN CARLOS</t>
  </si>
  <si>
    <t>SAN FERNANDO ELEMENTARY DISTRICT</t>
  </si>
  <si>
    <t>P O BOX 80</t>
  </si>
  <si>
    <t>SASABE</t>
  </si>
  <si>
    <t>SAN SIMON UNIFIED DISTRICT</t>
  </si>
  <si>
    <t>SAN SIMON</t>
  </si>
  <si>
    <t>SANDERS UNIFIED DISTRICT</t>
  </si>
  <si>
    <t>P O BOX 250</t>
  </si>
  <si>
    <t>SANDERS</t>
  </si>
  <si>
    <t>SANTA CRUZ ELEMENTARY DISTRICT</t>
  </si>
  <si>
    <t>HC2 BOX 50</t>
  </si>
  <si>
    <t>SANTA CRUZ VALLEY OPPORTUNITIES IN EDUCATION, INC.</t>
  </si>
  <si>
    <t>PO BOX 4706</t>
  </si>
  <si>
    <t>TUBAC</t>
  </si>
  <si>
    <t>SANTA CRUZ VALLEY UNIFIED DISTRICT</t>
  </si>
  <si>
    <t>1374 W. FRONTAGE RD.</t>
  </si>
  <si>
    <t>RIO RICO</t>
  </si>
  <si>
    <t>SANTA CRUZ VALLEY UNION HIGH SCHOOL DISTRICT</t>
  </si>
  <si>
    <t>900 N MAIN ST</t>
  </si>
  <si>
    <t>SC JENSEN CORPORATION, INC. DBA INTELLI-SCHOOL</t>
  </si>
  <si>
    <t>2958 WEST ABRAHAM LANE</t>
  </si>
  <si>
    <t>SCOTTSDALE EDUCATIONAL ENRICHMENT SCHOOL</t>
  </si>
  <si>
    <t>1290 N. SCOTTSDALE RD.</t>
  </si>
  <si>
    <t>SCOTTSDALE HORIZONS CHARTER SCHOOL</t>
  </si>
  <si>
    <t>7425 EAST CULVER</t>
  </si>
  <si>
    <t>SCOTTSDALE UNIFIED DISTRICT</t>
  </si>
  <si>
    <t>3811 N 44TH ST</t>
  </si>
  <si>
    <t>1,2,3,8</t>
  </si>
  <si>
    <t>SEDONA CHARTER SCHOOL, INC.</t>
  </si>
  <si>
    <t>165 KACHINA DRIVE</t>
  </si>
  <si>
    <t>SEDONA</t>
  </si>
  <si>
    <t>SEDONA-OAK CREEK JOINT UNIFIED DISTRICT</t>
  </si>
  <si>
    <t>221 BREWER RD STE 100</t>
  </si>
  <si>
    <t>SELF DEVELOPMENT CHARTER SCHOOL</t>
  </si>
  <si>
    <t>1709 N. GREENFIELD RD.</t>
  </si>
  <si>
    <t>SELIGMAN UNIFIED DISTRICT</t>
  </si>
  <si>
    <t>P O BOX 650</t>
  </si>
  <si>
    <t>SELIGMAN</t>
  </si>
  <si>
    <t>SENTINEL ELEMENTARY DISTRICT</t>
  </si>
  <si>
    <t>HC BOX 1</t>
  </si>
  <si>
    <t>SEQUOIA CHARTER SCHOOL, INC.</t>
  </si>
  <si>
    <t>SEQUOIA CHOICE SCHOOLS, LLLP</t>
  </si>
  <si>
    <t>1460 SOUTH HORNE</t>
  </si>
  <si>
    <t>SEQUOIA VILLAGE SCHOOL, INC.</t>
  </si>
  <si>
    <t>SHELBY SCHOOL THE</t>
  </si>
  <si>
    <t>HC7 BOX 191-T</t>
  </si>
  <si>
    <t>SHONTO GOVERNING BOARD OF EDUCATION,   INC.</t>
  </si>
  <si>
    <t>P.O. BOX 7900</t>
  </si>
  <si>
    <t>SHONTO</t>
  </si>
  <si>
    <t>SHONTO GOVERNING BOARD OF EDUCATION, INC.</t>
  </si>
  <si>
    <t>SHOW LOW UNIFIED DISTRICT</t>
  </si>
  <si>
    <t>500 W OLD LINDEN RD</t>
  </si>
  <si>
    <t>SIERRA OAKS SCHOOL, INC</t>
  </si>
  <si>
    <t>650 WEST LINDA VISTA ROAD</t>
  </si>
  <si>
    <t>SIERRA SUMMIT ACADEMY</t>
  </si>
  <si>
    <t>P.O. BOX 1360</t>
  </si>
  <si>
    <t>SIERRA VISTA CHARTER SCHOOL, INC., DBA CHANCELLOR CHARTER SC</t>
  </si>
  <si>
    <t>SIERRA VISTA UNIFIED DISTRICT</t>
  </si>
  <si>
    <t>3555 FRY BLVD</t>
  </si>
  <si>
    <t>SKULL VALLEY ELEMENTARY DISTRICT</t>
  </si>
  <si>
    <t>P O BOX 127</t>
  </si>
  <si>
    <t>SKULL VALLEY</t>
  </si>
  <si>
    <t>SKYLINE TECHNICAL HIGH SCHOOL</t>
  </si>
  <si>
    <t>8643 W. KELTON LANE</t>
  </si>
  <si>
    <t>SKYVIEW SCHOOL, INC.</t>
  </si>
  <si>
    <t>125 S. RUSH STREET</t>
  </si>
  <si>
    <t>SNOWFLAKE UNIFIED DISTRICT</t>
  </si>
  <si>
    <t>682 SCHOOL BUS LN.</t>
  </si>
  <si>
    <t>SOLOMON ELEMENTARY DISTRICT</t>
  </si>
  <si>
    <t>P O BOX 167</t>
  </si>
  <si>
    <t>SOLOMON</t>
  </si>
  <si>
    <t>SOMERTON ELEMENTARY DISTRICT</t>
  </si>
  <si>
    <t>P O BOX 3200</t>
  </si>
  <si>
    <t>SOMERTON</t>
  </si>
  <si>
    <t>SONOITA ELEMENTARY DISTRICT</t>
  </si>
  <si>
    <t>HC 1 BOX 36</t>
  </si>
  <si>
    <t>ELGIN</t>
  </si>
  <si>
    <t>SONORAN DESERT SCHOOL</t>
  </si>
  <si>
    <t>4448 EAST MAIN STREET</t>
  </si>
  <si>
    <t>SOUTH MOUNTAIN COLLEGE PREPARATORY HIGH</t>
  </si>
  <si>
    <t>2019 EAST SOUTHERN AVENUE</t>
  </si>
  <si>
    <t>SOUTHERN ARIZONA COMMUNITY ACADEMY, INC.</t>
  </si>
  <si>
    <t>2470 N. TUCSON BLVD.</t>
  </si>
  <si>
    <t>SOUTHGATE COMMUNITY DEVELOPMENT CORP.</t>
  </si>
  <si>
    <t>850 WEST VALENCIA ROAD</t>
  </si>
  <si>
    <t>ST DAVID UNIFIED DISTRICT</t>
  </si>
  <si>
    <t>P O BOX 70</t>
  </si>
  <si>
    <t>ST DAVID</t>
  </si>
  <si>
    <t>ST JOHNS UNIFIED DISTRICT</t>
  </si>
  <si>
    <t>P O BOX 3030</t>
  </si>
  <si>
    <t>ST JOHNS</t>
  </si>
  <si>
    <t>STANFIELD ELEMENTARY DISTRICT</t>
  </si>
  <si>
    <t>515 S STANFIELD RD</t>
  </si>
  <si>
    <t>STANFIELD</t>
  </si>
  <si>
    <t>STEPPING STONES ACADEMY</t>
  </si>
  <si>
    <t>35812 N. 7TH STREET</t>
  </si>
  <si>
    <t>SUCCESS SCHOOL</t>
  </si>
  <si>
    <t>P.O. BOX 1929</t>
  </si>
  <si>
    <t>SUMMIT PUBLIC CHARTER HIGH SCHOOL</t>
  </si>
  <si>
    <t>PHX</t>
  </si>
  <si>
    <t>SUN VALLEY PUBLIC CHARTER HIGH SCHOOL</t>
  </si>
  <si>
    <t>SUN VALLEY PUBLIC CHARTER MIDDLE SCHOOL</t>
  </si>
  <si>
    <t>SUNNYSIDE CHARTER AND MONTESSORI SCHOOL</t>
  </si>
  <si>
    <t>P .O. BOX 2166</t>
  </si>
  <si>
    <t>SUNNYSIDE UNIFIED DISTRICT</t>
  </si>
  <si>
    <t>2238 E. GINTER RD</t>
  </si>
  <si>
    <t>SUPERIOR SCHOOL</t>
  </si>
  <si>
    <t>P.O. BOX 1989</t>
  </si>
  <si>
    <t>SUPERIOR UNIFIED DISTRICT</t>
  </si>
  <si>
    <t>199 LOBB AVE</t>
  </si>
  <si>
    <t>SUPERIOR</t>
  </si>
  <si>
    <t>TALENTED AND GIFTED CHARTER SCHOOL, LLC.</t>
  </si>
  <si>
    <t>5564 E. PASEO CIMARRON</t>
  </si>
  <si>
    <t>TANQUE VERDE UNIFIED DISTRICT</t>
  </si>
  <si>
    <t>11150 E TANQUE VERDE ROAD</t>
  </si>
  <si>
    <t>TELESIS PREPARATORY ACADEMY, INC.</t>
  </si>
  <si>
    <t>2598 STARLITE LANE</t>
  </si>
  <si>
    <t>TEMPE ACCELERATED PUBLIC CHARTER HIGH SCHOOL</t>
  </si>
  <si>
    <t>TEMPE ELEMENTARY DISTRICT</t>
  </si>
  <si>
    <t>P O BOX 27708</t>
  </si>
  <si>
    <t>TEMPE PREPARATORY ACADEMY</t>
  </si>
  <si>
    <t>1251 E. SOUTHERN AVE.</t>
  </si>
  <si>
    <t>TEMPE UNION HIGH SCHOOL DISTRICT</t>
  </si>
  <si>
    <t>500 W GUADALUPE RD</t>
  </si>
  <si>
    <t>TERRA NOVA ACADEMY</t>
  </si>
  <si>
    <t>5702 N. 35TH AVE.</t>
  </si>
  <si>
    <t>TERRA ROSA CHARTER SCHOOL</t>
  </si>
  <si>
    <t>45 BIRCH BOULEVARD</t>
  </si>
  <si>
    <t>TERTULIA: A LEARNING COMMUNITY</t>
  </si>
  <si>
    <t>812 SOUTH 6TH AVENUE</t>
  </si>
  <si>
    <t>THATCHER UNIFIED DISTRICT</t>
  </si>
  <si>
    <t>TLC CHARTER SCHOOLS, INC,</t>
  </si>
  <si>
    <t>P.O. BOX 5310</t>
  </si>
  <si>
    <t>TOLCHII' KOOH, INC.</t>
  </si>
  <si>
    <t>HC-61, BOX 300</t>
  </si>
  <si>
    <t>TOLLESON ELEMENTARY DISTRICT</t>
  </si>
  <si>
    <t>9261 W VAN BUREN</t>
  </si>
  <si>
    <t>TOLLESON</t>
  </si>
  <si>
    <t>TOLLESON UNION HIGH SCHOOL DISTRICT</t>
  </si>
  <si>
    <t>9419 W VAN BUREN ST</t>
  </si>
  <si>
    <t>TOLTEC ELEMENTARY DISTRICT</t>
  </si>
  <si>
    <t>3315 N TOLTEC RD</t>
  </si>
  <si>
    <t>TOMBSTONE UNIFIED DISTRICT</t>
  </si>
  <si>
    <t>P O BOX 1000</t>
  </si>
  <si>
    <t>TOMBSTONE</t>
  </si>
  <si>
    <t>TONTO BASIN ELEMENTARY DISTRICT</t>
  </si>
  <si>
    <t>TONTO BASIN</t>
  </si>
  <si>
    <t>TOPOCK ELEMENTARY DISTRICT</t>
  </si>
  <si>
    <t>P O BOX 370</t>
  </si>
  <si>
    <t>TOPOCK</t>
  </si>
  <si>
    <t>TRI-CITY VO/TECH HIGH SCHOOL</t>
  </si>
  <si>
    <t>2957 HIGHWAY 89</t>
  </si>
  <si>
    <t>TRIUMPHANT LEARNING CENTER</t>
  </si>
  <si>
    <t>201 E. MAIN ST.</t>
  </si>
  <si>
    <t>TUBA CITY UNIFIED DISTRICT</t>
  </si>
  <si>
    <t>P O BOX 67</t>
  </si>
  <si>
    <t>TUCSON ACCELERATED PUBLIC CHARTER HIGH SCHOOL</t>
  </si>
  <si>
    <t>TUCSON COUNTRY DAY SCHOOL, INC.</t>
  </si>
  <si>
    <t>9239 E. WRIGHTSTOWN RD.</t>
  </si>
  <si>
    <t>TUCSON PREPARATORY SCHOOL</t>
  </si>
  <si>
    <t>1525 N. ORACLE RD.</t>
  </si>
  <si>
    <t>TUCSON UNIFIED DISTRICT</t>
  </si>
  <si>
    <t>P O BOX 40400</t>
  </si>
  <si>
    <t>TUCSON URBAN LEAGUE, INC.</t>
  </si>
  <si>
    <t>2305 SOUTH PARK AVENUE</t>
  </si>
  <si>
    <t>TUCSON YOUTH DEVELOPMENT/ACE CHARTER HIGH SCHOOL</t>
  </si>
  <si>
    <t>1901 NORTH STONE AVE.</t>
  </si>
  <si>
    <t>TWENTY FIRST CENTURY CHARTER SCHOOL, INC.</t>
  </si>
  <si>
    <t>2930 W. BETHANY HOME ROAD</t>
  </si>
  <si>
    <t>UNION ELEMENTARY DISTRICT</t>
  </si>
  <si>
    <t>3834 S 91ST AVE</t>
  </si>
  <si>
    <t>VAIL UNIFIED DISTRICT</t>
  </si>
  <si>
    <t>P O BOX 800</t>
  </si>
  <si>
    <t>VALENTINE ELEMENTARY DISTRICT</t>
  </si>
  <si>
    <t>HC 35 BOX 50</t>
  </si>
  <si>
    <t>VALLEY ACADEMY FOR CAREER AND TECHNOLOGY EDUCATION</t>
  </si>
  <si>
    <t>P. O. BOX 2650</t>
  </si>
  <si>
    <t>VALLEY ACADEMY, INC.</t>
  </si>
  <si>
    <t>1520 WEST ROSE GARDEN LANE</t>
  </si>
  <si>
    <t>VALLEY OF THE SUN WALDORF EDUCATION ASSOCIATION, DBA DESERT</t>
  </si>
  <si>
    <t>Arizona School Districts</t>
  </si>
  <si>
    <t>6210 SOUTH 28TH STREET</t>
  </si>
  <si>
    <t>VALLEY UNION HIGH SCHOOL DISTRICT</t>
  </si>
  <si>
    <t>P O BOX 158</t>
  </si>
  <si>
    <t>VALLEY VOCATIONAL SERVICES</t>
  </si>
  <si>
    <t>7107 N. BLACK CANYON HWY</t>
  </si>
  <si>
    <t>VECHIJ HIMDAG ALTERNATIVE SCHOOL, INC.</t>
  </si>
  <si>
    <t>P.O. BOX 220</t>
  </si>
  <si>
    <t>VENTANA ACADEMIC CHARTER SCHOOL</t>
  </si>
  <si>
    <t>P.O. BOX 1589</t>
  </si>
  <si>
    <t>VERNON ELEMENTARY DISTRICT</t>
  </si>
  <si>
    <t>VERNON</t>
  </si>
  <si>
    <t>VICTORY HIGH SCHOOL, INC.</t>
  </si>
  <si>
    <t>P.O. BOX 8374</t>
  </si>
  <si>
    <t>VILLA MONTESSORI CHARTER SCHOOL</t>
  </si>
  <si>
    <t>4535 NORTH 28TH STREET</t>
  </si>
  <si>
    <t>VISION CHARTER SCHOOLS, INC.</t>
  </si>
  <si>
    <t>P.O. BOX 23455</t>
  </si>
  <si>
    <t>VISIONS UNLIMITED ACADEMY, INC.</t>
  </si>
  <si>
    <t>1275 E. BARNEY LANE</t>
  </si>
  <si>
    <t>VISTA CHARTER SCHOOL</t>
  </si>
  <si>
    <t>7318 WEST LYNWOOD</t>
  </si>
  <si>
    <t>WASHINGTON ELEMENTARY DISTRICT</t>
  </si>
  <si>
    <t>8610 N 19TH AVE</t>
  </si>
  <si>
    <t>WELLTON ELEMENTARY DISTRICT</t>
  </si>
  <si>
    <t>P O BOX 517</t>
  </si>
  <si>
    <t>WENDEN ELEMENTARY DISTRICT</t>
  </si>
  <si>
    <t>WENDEN</t>
  </si>
  <si>
    <t>WEST GILBERT CHARTER ELEMENTARY SCHOOL, INC.</t>
  </si>
  <si>
    <t>WEST GILBERT CHARTER MIDDLE SCHOOL, INC., DBA WEST GILBERT C</t>
  </si>
  <si>
    <t>WEST PHOENIX PUBLIC CHARTER HIGH SCHOOL</t>
  </si>
  <si>
    <t>WESTWIND CHILDREN'S SERVICES</t>
  </si>
  <si>
    <t>2045 WEST NORTHERN AVENUE</t>
  </si>
  <si>
    <t>WESTWIND MIDDLE SCHOOL ACADEMY</t>
  </si>
  <si>
    <t>WHITERIVER UNIFIED DISTRICT</t>
  </si>
  <si>
    <t>WHITERIVER</t>
  </si>
  <si>
    <t>WICKENBURG UNIFIED DISTRICT</t>
  </si>
  <si>
    <t>40 W YAVAPAI ST</t>
  </si>
  <si>
    <t>WICKENBURG</t>
  </si>
  <si>
    <t>WIDE RUINS COMMUNITY SCHOOL, INC</t>
  </si>
  <si>
    <t>CHAMBERS</t>
  </si>
  <si>
    <t>WILLCOX UNIFIED DISTRICT</t>
  </si>
  <si>
    <t>480 N. BISBEE</t>
  </si>
  <si>
    <t>WILLCOX</t>
  </si>
  <si>
    <t>WILLIAMS UNIFIED DISTRICT</t>
  </si>
  <si>
    <t>WILLIAMS</t>
  </si>
  <si>
    <t>WILSON CHARTER HIGH SCHOOL</t>
  </si>
  <si>
    <t>3005 E. FILLMORE ST.</t>
  </si>
  <si>
    <t>WILSON ELEMENTARY DISTRICT</t>
  </si>
  <si>
    <t>3025 E FILLMORE</t>
  </si>
  <si>
    <t>WINDOW ROCK UNIFIED DISTRICT</t>
  </si>
  <si>
    <t>P O BOX 559</t>
  </si>
  <si>
    <t>FT DEFIANCE</t>
  </si>
  <si>
    <t>WINSLOW UNIFIED DISTRICT</t>
  </si>
  <si>
    <t>P O BOX 580</t>
  </si>
  <si>
    <t>WORLD EDUCATION NETWORK, INC.</t>
  </si>
  <si>
    <t>1230 E. BROADWAY</t>
  </si>
  <si>
    <t>YARNELL ELEMENTARY DISTRICT</t>
  </si>
  <si>
    <t>P O BOX 575</t>
  </si>
  <si>
    <t>YARNELL</t>
  </si>
  <si>
    <t>YAVAPAI ACCOMMODATION SCHOOL DISTRICT</t>
  </si>
  <si>
    <t>PO BOX 26326</t>
  </si>
  <si>
    <t>YCFA ACHIEVE ACADEMY DBA YCFA ACHIEVE ACADEMY</t>
  </si>
  <si>
    <t>10401 HIGHWAY 89A</t>
  </si>
  <si>
    <t>YOUNG ELEMENTARY DISTRICT</t>
  </si>
  <si>
    <t>P O BOX 390</t>
  </si>
  <si>
    <t>YOUNG</t>
  </si>
  <si>
    <t>YOUNG SCHOLARS ACADEMY CHARTER SCHOOL CORP.</t>
  </si>
  <si>
    <t>1501 EAST VALENCIA</t>
  </si>
  <si>
    <t>YUCCA ELEMENTARY DISTRICT</t>
  </si>
  <si>
    <t>P O BOX 128</t>
  </si>
  <si>
    <t>YUCCA</t>
  </si>
  <si>
    <t>YUMA COUNTY ACCOMMODATION DISTRICT</t>
  </si>
  <si>
    <t>200 WEST 24TH STREET</t>
  </si>
  <si>
    <t>2,N</t>
  </si>
  <si>
    <t>YUMA ELEMENTARY DISTRICT</t>
  </si>
  <si>
    <t>450 6TH ST</t>
  </si>
  <si>
    <t>YUMA PRIVATE INDUSTRY COUNCIL, INC.</t>
  </si>
  <si>
    <t>3834 W. 16TH ST.</t>
  </si>
  <si>
    <t>YUMA UNION HIGH SCHOOL DISTRICT</t>
  </si>
  <si>
    <t>3150 AVE</t>
  </si>
  <si>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</si>
  <si>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</si>
  <si>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</si>
  <si>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</si>
  <si>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</si>
  <si>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</si>
  <si>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</si>
  <si>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</si>
  <si>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</si>
  <si>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</si>
  <si>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</si>
  <si>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</si>
  <si>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</si>
  <si>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</si>
  <si>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</si>
  <si>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</si>
  <si>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</si>
  <si>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</si>
  <si>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</si>
  <si>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</si>
  <si>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</si>
  <si>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</si>
  <si>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</si>
  <si>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</si>
  <si>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</si>
  <si>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</si>
  <si>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</si>
  <si>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</si>
  <si>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</si>
  <si>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</si>
  <si>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</si>
  <si>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</si>
  <si>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</si>
  <si>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</si>
  <si>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</si>
  <si>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</si>
  <si>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</si>
  <si>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</si>
  <si>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</si>
  <si>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</si>
  <si>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</si>
  <si>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</si>
  <si>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</si>
  <si>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</si>
  <si>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</si>
  <si>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4-WINDS ACADEMY, INCORPORATED DBA 4-WINDS ACADEMY</t>
  </si>
  <si>
    <t>P. O. BOX 1773</t>
  </si>
  <si>
    <t>EAGAR</t>
  </si>
  <si>
    <t xml:space="preserve"> </t>
  </si>
  <si>
    <t>NO</t>
  </si>
  <si>
    <t>YES</t>
  </si>
  <si>
    <t>N/A</t>
  </si>
  <si>
    <t>ACADEMY OF ARIZONA</t>
  </si>
  <si>
    <t>20755 GREENFIELD RD.</t>
  </si>
  <si>
    <t>SOUTHFIELD</t>
  </si>
  <si>
    <t>M</t>
  </si>
  <si>
    <t>ACADEMY OF EXCELLENCE, INC.</t>
  </si>
  <si>
    <t>425 N 36TH STREET</t>
  </si>
  <si>
    <t>PHOENIX</t>
  </si>
  <si>
    <t>ACADEMY OF HOPE, THE</t>
  </si>
  <si>
    <t>P.O. BOX 435</t>
  </si>
  <si>
    <t>ASH FORK</t>
  </si>
  <si>
    <t>NA</t>
  </si>
  <si>
    <t>ACADEMY OF MATH AND SCIENCE, INC.</t>
  </si>
  <si>
    <t>1557 WEST PRINCE ROAD</t>
  </si>
  <si>
    <t>TUCSON</t>
  </si>
  <si>
    <t>ACADEMY OF TUCSON, INC.</t>
  </si>
  <si>
    <t>2300 N. TANQUE VERDE LOOP RD.</t>
  </si>
  <si>
    <t>1,3</t>
  </si>
  <si>
    <t>ACADEMY WITH COMMUNITY PARTNERS  INC</t>
  </si>
  <si>
    <t>433 NORTH HALL</t>
  </si>
  <si>
    <t>MESA</t>
  </si>
  <si>
    <t>ACCELERATED LEARNING CENTER, INC.</t>
  </si>
  <si>
    <t>4105 E. SHEA BLVD</t>
  </si>
  <si>
    <t>ACCELERATED LEARNING CHARTER SCHOOL, INC.</t>
  </si>
  <si>
    <t>320 S. MAIN ST.</t>
  </si>
  <si>
    <t>COTTONWOOD</t>
  </si>
  <si>
    <t>ACCELERATED LEARNING LABORATORY, INC.</t>
  </si>
  <si>
    <t>5245 N. CAMINO DE OESTE</t>
  </si>
  <si>
    <t>ACCLAIM CHARTER SCHOOL</t>
  </si>
  <si>
    <t>5350 W INDIAN SCHOOL ROAD</t>
  </si>
  <si>
    <t>ACORN MONTESSORI CHARTER SCHOOL</t>
  </si>
  <si>
    <t>8556 E. LOOS ROAD</t>
  </si>
  <si>
    <t>PRESCOTT VALLEY</t>
  </si>
  <si>
    <t>ADVANCED EDUCATION SERVICES</t>
  </si>
  <si>
    <t>P.O. BOX 848</t>
  </si>
  <si>
    <t>COLTON</t>
  </si>
  <si>
    <t>ADVANCED EDUCATION SERVICES, INC.</t>
  </si>
  <si>
    <t>AGUA FRIA UNION HIGH SCHOOL DISTRICT</t>
  </si>
  <si>
    <t>750 E RILEY DR</t>
  </si>
  <si>
    <t>AVONDALE</t>
  </si>
  <si>
    <t>3,8</t>
  </si>
  <si>
    <t>AGUILA ELEMENTARY DISTRICT</t>
  </si>
  <si>
    <t>P O BOX 218</t>
  </si>
  <si>
    <t>AGUILA</t>
  </si>
  <si>
    <t>AIBT CHARTER HIGH SCHOOL, INC.</t>
  </si>
  <si>
    <t>4136 N. 75TH AVE.</t>
  </si>
  <si>
    <t>AIBT, INC</t>
  </si>
  <si>
    <t>4136 NORTH 75TH AVENUE</t>
  </si>
  <si>
    <t>AIR ACADEMY CHARTER HIGH SCHOOL</t>
  </si>
  <si>
    <t>7544 W. INDIAN SCHOOL RD.</t>
  </si>
  <si>
    <t>AJO UNIFIED DISTRICT</t>
  </si>
  <si>
    <t>P O BOX 68</t>
  </si>
  <si>
    <t>AJO</t>
  </si>
  <si>
    <t>ALHAMBRA ELEMENTARY DISTRICT</t>
  </si>
  <si>
    <t>4510 N 37TH AVE</t>
  </si>
  <si>
    <t>ALL ABOARD CHARTER SCHOOL DBA ALL ABOARD CHARTER SCHOOL</t>
  </si>
  <si>
    <t>5827 NORTH 35TH AVENUE</t>
  </si>
  <si>
    <t>ALLEN-COCHRAN ENTERPRISES, INC.</t>
  </si>
  <si>
    <t>1691 WEST GRAND CANYON DRIVE</t>
  </si>
  <si>
    <t>CHANDLER</t>
  </si>
  <si>
    <t>ALPINE ELEMENTARY DISTRICT</t>
  </si>
  <si>
    <t>P O BOX 170</t>
  </si>
  <si>
    <t>ALPINE</t>
  </si>
  <si>
    <t>ALTAR VALLEY ELEMENTARY DISTRICT</t>
  </si>
  <si>
    <t>HCR 1 BOX 130</t>
  </si>
  <si>
    <t>AMERICAN BASIC SCHOOLS LLC</t>
  </si>
  <si>
    <t>833 E. 6TH AVE</t>
  </si>
  <si>
    <t>AMERICAN HERITAGE ACADEMY</t>
  </si>
  <si>
    <t>2030 E. CHERRY ST.</t>
  </si>
  <si>
    <t>AMPHITHEATER UNIFIED DISTRICT</t>
  </si>
  <si>
    <t>701 W  WETMORE</t>
  </si>
  <si>
    <t>1,3,8</t>
  </si>
  <si>
    <t>ANN CLARE LEARNING ACADEMY, INC.</t>
  </si>
  <si>
    <t>1150 LINDEN ROAD</t>
  </si>
  <si>
    <t>PRESCOTT</t>
  </si>
  <si>
    <t>ANTELOPE UNION HIGH SCHOOL DISTRICT</t>
  </si>
  <si>
    <t>9168 S AVE 36 E</t>
  </si>
  <si>
    <t>WELLTON</t>
  </si>
  <si>
    <t>APACHE ELEMENTARY DISTRICT</t>
  </si>
  <si>
    <t>P O BOX 16435</t>
  </si>
  <si>
    <t>PORTAL</t>
  </si>
  <si>
    <t>APACHE JUNCTION UNIFIED DISTRICT</t>
  </si>
  <si>
    <t>1575 W SOUTHERN AVE</t>
  </si>
  <si>
    <t>APACHE JUNCTION</t>
  </si>
  <si>
    <t>APACHE TRAIL PUBLIC CHARTER HIGH SCHOOL</t>
  </si>
  <si>
    <t>1313 EAST OSBORN ROAD</t>
  </si>
  <si>
    <t>APEX EDUCATION SYSTEMS, INC.</t>
  </si>
  <si>
    <t>1313 N 2ND ST</t>
  </si>
  <si>
    <t>APEX PUBLIC CHARTER ACADEMY DBA APEX PUBLIC ACADEMY</t>
  </si>
  <si>
    <t>APRENDER TUCSON</t>
  </si>
  <si>
    <t>2701 SOUTH CAMPBELL AVENUE</t>
  </si>
  <si>
    <t>ARIZONA ACADEMY OF SCIENCE AND TECHNOLOGY, INC.</t>
  </si>
  <si>
    <t>1111 N. FIRST STREET</t>
  </si>
  <si>
    <t>ARIZONA AGRIBUSINESS &amp; EQUINE CENTER, INC.</t>
  </si>
  <si>
    <t>3900 EAST CAMELBACK ROAD</t>
  </si>
  <si>
    <t>ARIZONA CALL-A-TEEN YOUTH RESOURCES, INC.</t>
  </si>
  <si>
    <t>649 N 6TH AVE</t>
  </si>
  <si>
    <t>ARIZONA CAREER ACADEMY</t>
  </si>
  <si>
    <t>4700 S. MCCLINTOCK DRIVE,SUITE</t>
  </si>
  <si>
    <t>TEMPE</t>
  </si>
  <si>
    <t>ARIZONA COMMUNITY DEVELOPMENT CORPORATION</t>
  </si>
  <si>
    <t>6188 EAST PIMA STREET</t>
  </si>
  <si>
    <t>ARIZONA MONTESSORI CHARTER SCHOOLS</t>
  </si>
  <si>
    <t>10620 N 43RD AVE</t>
  </si>
  <si>
    <t>GLENDALE</t>
  </si>
  <si>
    <t>1,4</t>
  </si>
  <si>
    <t>ARIZONA SCHOOL FOR INTEGRATED ACADEMICS AND TECHNOLOGIES, IN</t>
  </si>
  <si>
    <t>217 ESCONDIDO AVENUE</t>
  </si>
  <si>
    <t>VISTA</t>
  </si>
  <si>
    <t>ARIZONA SCHOOL FOR THE ARTS</t>
  </si>
  <si>
    <t>ARLINGTON ELEMENTARY DISTRICT</t>
  </si>
  <si>
    <t>16351 S. ARLINGTON SCHOOL RD</t>
  </si>
  <si>
    <t>ARLINGTON</t>
  </si>
  <si>
    <t>ASCENDING ROOTS SCHOLASTIC &amp; ATHLETIC PREMISE</t>
  </si>
  <si>
    <t>14019 NORTH 149TH DRIVE</t>
  </si>
  <si>
    <t>SURPRISE</t>
  </si>
  <si>
    <t>ASH CREEK ELEMENTARY DISTRICT</t>
  </si>
  <si>
    <t>6460 EAST HIGHWAY 181</t>
  </si>
  <si>
    <t>PEARCE</t>
  </si>
  <si>
    <t>ASH FORK JOINT UNIFIED DISTRICT</t>
  </si>
  <si>
    <t>P O BOX 247</t>
  </si>
  <si>
    <t>AVONDALE ELEMENTARY DISTRICT</t>
  </si>
  <si>
    <t>235 W  WESTERN AVE</t>
  </si>
  <si>
    <t>AVONDALE LEARNING DBA PRECISION ACADEMY</t>
  </si>
  <si>
    <t>7318 W. LYNWOOD</t>
  </si>
  <si>
    <t>AZ DEPT OF JUVENILE CORRECTIONS</t>
  </si>
  <si>
    <t>1624 W. ADAMS</t>
  </si>
  <si>
    <t>AZ DEPT. OF CORRECTIONS</t>
  </si>
  <si>
    <t>1601 W. JEFFERSON</t>
  </si>
  <si>
    <t>1,2,3,6,8</t>
  </si>
  <si>
    <t>AZ-TEC HIGH SCHOOL</t>
  </si>
  <si>
    <t>2330 SOUTH 28TH STREET</t>
  </si>
  <si>
    <t>YUMA</t>
  </si>
  <si>
    <t>AZTLAN ACADEMY, INC.</t>
  </si>
  <si>
    <t>4700 SOUTH PARK AVENUE</t>
  </si>
  <si>
    <t>BAGDAD UNIFIED DISTRICT</t>
  </si>
  <si>
    <t>P O BOX 427</t>
  </si>
  <si>
    <t>BAGDAD</t>
  </si>
  <si>
    <t>BALL CHARTER SCHOOL (HEARN)</t>
  </si>
  <si>
    <t>17606 N. 7TH AVE.</t>
  </si>
  <si>
    <t>BALL CHARTER SCHOOLS (DOBSON)</t>
  </si>
  <si>
    <t>2207 N. DOBSON RD.</t>
  </si>
  <si>
    <t>BALSZ ELEMENTARY DISTRICT</t>
  </si>
  <si>
    <t>4825 E. ROOSEVELT</t>
  </si>
  <si>
    <t>BASIS SCHOOL, INC.</t>
  </si>
  <si>
    <t>3825 E. 2ND ST.</t>
  </si>
  <si>
    <t>BEAVER CREEK ELEMENTARY DISTRICT</t>
  </si>
  <si>
    <t>P O BOX 190</t>
  </si>
  <si>
    <t>RIMROCK</t>
  </si>
  <si>
    <t>BELL CANYON CHARTER SCHOOL, INC</t>
  </si>
  <si>
    <t>18052 NORTH BLACK CANYON HIGHW</t>
  </si>
  <si>
    <t>BENCHMARK SCHOOL, INC.</t>
  </si>
  <si>
    <t>4120 E. ACOMA DRIVE</t>
  </si>
  <si>
    <t>BENJAMIN FRANKLIN CHARTER SCHOOL</t>
  </si>
  <si>
    <t>13732 E WARNER</t>
  </si>
  <si>
    <t>GILBERT</t>
  </si>
  <si>
    <t>BENSON UNIFIED SCHOOL DISTRICT</t>
  </si>
  <si>
    <t>360 S. PATAGONIA STREET</t>
  </si>
  <si>
    <t>BENSON</t>
  </si>
  <si>
    <t>BICENTENNIAL UNION HIGH SCHOOL DISTRICT</t>
  </si>
  <si>
    <t>P O BOX 519</t>
  </si>
  <si>
    <t>SALOME</t>
  </si>
  <si>
    <t>BISBEE UNIFIED DISTRICT</t>
  </si>
  <si>
    <t>100 OLD DOUGLAS ROAD</t>
  </si>
  <si>
    <t>BISBEE</t>
  </si>
  <si>
    <t>6,7</t>
  </si>
  <si>
    <t>BLACK FAMILY &amp; CHILD SERVICES, INC.</t>
  </si>
  <si>
    <t>1522 EAST SOUTHERN AVENUE</t>
  </si>
  <si>
    <t>BLUE ELEMENTARY DISTRICT</t>
  </si>
  <si>
    <t>BOX 80</t>
  </si>
  <si>
    <t>BLUE</t>
  </si>
  <si>
    <t>BLUE RIDGE UNIFIED DISTRICT</t>
  </si>
  <si>
    <t>1200 W WHITE MOUNTAIN BLVD</t>
  </si>
  <si>
    <t>LAKESIDE</t>
  </si>
  <si>
    <t>BONITA ELEMENTARY DISTRICT</t>
  </si>
  <si>
    <t>18008 S. FT GRANT RD</t>
  </si>
  <si>
    <t>BONITA</t>
  </si>
  <si>
    <t>BOUSE ELEMENTARY DISTRICT</t>
  </si>
  <si>
    <t>P O BOX S</t>
  </si>
  <si>
    <t>BOUSE</t>
  </si>
  <si>
    <t>BOWIE UNIFIED DISTRICT</t>
  </si>
  <si>
    <t>315 W. 6TH STREET</t>
  </si>
  <si>
    <t>BOWIE</t>
  </si>
  <si>
    <t>BRIGHT BEGINNINGS SCHOOL, INC.</t>
  </si>
  <si>
    <t>400 N. ANDERSEN BLVD.</t>
  </si>
  <si>
    <t>BUCKEYE ELEMENTARY DISTRICT</t>
  </si>
  <si>
    <t>210 S 6TH ST</t>
  </si>
  <si>
    <t>BUCKEYE</t>
  </si>
  <si>
    <t>BUCKEYE UNION HIGH SCHOOL DISTRICT</t>
  </si>
  <si>
    <t>902 EASON AVE</t>
  </si>
  <si>
    <t>BULLHEAD CITY ELEMENTARY DISTRICT</t>
  </si>
  <si>
    <t>1004 HANCOCK RD</t>
  </si>
  <si>
    <t>BULLHEAD CITY</t>
  </si>
  <si>
    <t>5,7</t>
  </si>
  <si>
    <t>C. I. WILSON ACADEMY</t>
  </si>
  <si>
    <t>2019 E. SOUTHERN AVE.</t>
  </si>
  <si>
    <t>C. I. WILSON ACADEMY II</t>
  </si>
  <si>
    <t>2019 E. SOUTHERN AVE</t>
  </si>
  <si>
    <t>CAFA, INC., DBA CLASSICS AND FOUR ARTS ACADEMY</t>
  </si>
  <si>
    <t>651 NORTH 9TH DRIVE</t>
  </si>
  <si>
    <t>SHOW LOW</t>
  </si>
  <si>
    <t>CALLI OLIN ACADEMY DBA ITZCALLI ACADEMY</t>
  </si>
  <si>
    <t>200 NORTH STONE AVENUE</t>
  </si>
  <si>
    <t>CALLI OLLIN ACADEMY</t>
  </si>
  <si>
    <t>CALLI OLLIN ACADEMY DBA TOLTECALLI ACADEMY</t>
  </si>
  <si>
    <t>200 NORTH STONE AVENUE, THIRD</t>
  </si>
  <si>
    <t>CAMBRIDGE ACADEMY  EAST,  INC</t>
  </si>
  <si>
    <t>1201 N 66TH ST</t>
  </si>
  <si>
    <t>CAMELBACK EDUCATION, INC</t>
  </si>
  <si>
    <t>7634 W CAMELBACK RD</t>
  </si>
  <si>
    <t>CAMP VERDE UNIFIED DISTRICT</t>
  </si>
  <si>
    <t>P O BOX 728</t>
  </si>
  <si>
    <t>CAMP VERDE</t>
  </si>
  <si>
    <t>CANON ELEMENTARY DISTRICT</t>
  </si>
  <si>
    <t>P O BOX 89</t>
  </si>
  <si>
    <t>BLACK CANYON CITY</t>
  </si>
  <si>
    <t>CARDEN ELEMENTARY SCHOOL</t>
  </si>
  <si>
    <t>4744 W. GROVERS AVE.</t>
  </si>
  <si>
    <t>CARDEN OF TUCSON, INC.</t>
  </si>
  <si>
    <t>5260 N ROYAL PALM DR</t>
  </si>
  <si>
    <t>CAREER SUCCESS SCHOOLS</t>
  </si>
  <si>
    <t>1777 W. CAMELBACK RD</t>
  </si>
  <si>
    <t>CARMEL COMMUNITY, INC.</t>
  </si>
  <si>
    <t>97 W. OAKLAND</t>
  </si>
  <si>
    <t>3,N</t>
  </si>
  <si>
    <t>CARPE DIEM COLLEGIATE HIGH SCHOOL</t>
  </si>
  <si>
    <t>221 E. 26TH PLACE</t>
  </si>
  <si>
    <t>CARTWRIGHT ELEMENTARY DISTRICT</t>
  </si>
  <si>
    <t>3401 N 67TH AVE</t>
  </si>
  <si>
    <t>CASA BLANCA MIDDLE SCHOOL</t>
  </si>
  <si>
    <t>P.O. BOX 10885</t>
  </si>
  <si>
    <t>BAPCHULE</t>
  </si>
  <si>
    <t>CASA GRANDE ELEMENTARY DISTRICT</t>
  </si>
  <si>
    <t>1460 N PINAL AVE</t>
  </si>
  <si>
    <t>CASA GRANDE</t>
  </si>
  <si>
    <t>CASA GRANDE UNION HIGH SCHOOL DISTRICT</t>
  </si>
  <si>
    <t>1362 N. CASA GRANDE AVE.</t>
  </si>
  <si>
    <t>CASY COUNTRY DAY SCHOOL</t>
  </si>
  <si>
    <t>7214 E. JENAN DR.</t>
  </si>
  <si>
    <t>SCOTTSDALE</t>
  </si>
  <si>
    <t>CATALINA FOOTHILLS UNIFIED DISTRICT</t>
  </si>
  <si>
    <t>2101 E RIVER RD</t>
  </si>
  <si>
    <t>CAVE CREEK UNIFIED DISTRICT</t>
  </si>
  <si>
    <t>P O BOX 426</t>
  </si>
  <si>
    <t>CAVE CREEK</t>
  </si>
  <si>
    <t>1,2,3</t>
  </si>
  <si>
    <t>CAVIAT COCONINO ASSOC FOR VOCATION INDUSTRY AND TECHNOLOGY</t>
  </si>
  <si>
    <t>PO BOX 3940</t>
  </si>
  <si>
    <t>PAGE</t>
  </si>
  <si>
    <t>4,8</t>
  </si>
  <si>
    <t>CEDAR UNIFIED DISTRICT</t>
  </si>
  <si>
    <t>P O BOX 367</t>
  </si>
  <si>
    <t>KEAMS CANYON</t>
  </si>
  <si>
    <t>CENTER FOR CREATIVE EDUCATION, INC</t>
  </si>
  <si>
    <t>698 SUNRISE BLVD</t>
  </si>
  <si>
    <t>CENTRAL ARIZONA VALLEY INSTITUTE OF TECHNOLOGY</t>
  </si>
  <si>
    <t>8470 N. OVERFIELD RD.</t>
  </si>
  <si>
    <t>COOLIDGE</t>
  </si>
  <si>
    <t>CESAR CHAVEZ MIDDLE SCHOOLS, INC.</t>
  </si>
  <si>
    <t>CHALLENGE SCHOOL, INC.</t>
  </si>
  <si>
    <t>5801 W. GREENBRIAR DR.</t>
  </si>
  <si>
    <t>CHALLENGER BASIC SCHOOL, INC DBA CHALLENGER BASIC SCHOOL</t>
  </si>
  <si>
    <t>4505 EAST FAIRFIELD STREET</t>
  </si>
  <si>
    <t>CHANDLER UNIFIED DISTRICT</t>
  </si>
  <si>
    <t>1525 W FRYE RD</t>
  </si>
  <si>
    <t>CHESTER-NEWTON CHARTER AND MONTESSORI SCHOOL</t>
  </si>
  <si>
    <t>P.O. BOX 2166</t>
  </si>
  <si>
    <t>8,N</t>
  </si>
  <si>
    <t>CHILDRENS SUCCESS ACADEMY</t>
  </si>
  <si>
    <t>P.O. BOX 11368</t>
  </si>
  <si>
    <t>CHINLE UNIFIED DISTRICT</t>
  </si>
  <si>
    <t>P O BOX 587</t>
  </si>
  <si>
    <t>CHINLE</t>
  </si>
  <si>
    <t>CHINO VALLEY UNIFIED DISTRICT</t>
  </si>
  <si>
    <t>P O BOX 225</t>
  </si>
  <si>
    <t>CHINO VALLEY</t>
  </si>
  <si>
    <t>CLARKDALE-JEROME ELEMENTARY DISTRICT</t>
  </si>
  <si>
    <t>P O BOX 248</t>
  </si>
  <si>
    <t>CLARKDALE</t>
  </si>
  <si>
    <t>CLASSICAL KIDS ACADEMY</t>
  </si>
  <si>
    <t>2015 NORTH DOBSON ROAD</t>
  </si>
  <si>
    <t>CLIFTON UNIFIED DISTRICT</t>
  </si>
  <si>
    <t>P O BOX 1567</t>
  </si>
  <si>
    <t>CLIFTON</t>
  </si>
  <si>
    <t>COBRE VALLEY INSTITUTE OF TECHNOLOGY DISTRICT</t>
  </si>
  <si>
    <t>1450 SOUTH ST</t>
  </si>
  <si>
    <t>GLOBE</t>
  </si>
  <si>
    <t>3,7</t>
  </si>
  <si>
    <t>COCHISE ELEMENTARY DISTRICT</t>
  </si>
  <si>
    <t>P O BOX 1088</t>
  </si>
  <si>
    <t>COCHISE</t>
  </si>
  <si>
    <t>COCHISE PRIVATE INDUSTRY COUNCIL</t>
  </si>
  <si>
    <t>650 E WILCOX DR</t>
  </si>
  <si>
    <t>SIERRA VISTA</t>
  </si>
  <si>
    <t>5,6</t>
  </si>
  <si>
    <t>COCHISE TECHNOLOGY DISTRICT</t>
  </si>
  <si>
    <t>P.O. BOX 87</t>
  </si>
  <si>
    <t>ELFRIDA</t>
  </si>
  <si>
    <t>COCONINO COUNTY REGIONAL ACCOMMODATION SD</t>
  </si>
  <si>
    <t>110 E. CHERRY AVENUE</t>
  </si>
  <si>
    <t>FLAGSTAFF</t>
  </si>
  <si>
    <t>2,4</t>
  </si>
  <si>
    <t>COLORADO CITY UNIFIED DISTRICT</t>
  </si>
  <si>
    <t>P O BOX 309</t>
  </si>
  <si>
    <t>COLORADO CITY</t>
  </si>
  <si>
    <t>COLORADO RIVER UNION HIGH SCHOOL DISTRICT</t>
  </si>
  <si>
    <t>P O BOX 21479</t>
  </si>
  <si>
    <t>COMPASS HIGH SCHOOL, INC.</t>
  </si>
  <si>
    <t>8250 EAST 22ND STREET</t>
  </si>
  <si>
    <t>CONCHO ELEMENTARY DISTRICT</t>
  </si>
  <si>
    <t>P O BOX 200</t>
  </si>
  <si>
    <t>CONCHO</t>
  </si>
  <si>
    <t>CONGRESS ELEMENTARY DISTRICT</t>
  </si>
  <si>
    <t>CONGRESS</t>
  </si>
  <si>
    <t>CONTINENTAL ELEMENTARY DISTRICT</t>
  </si>
  <si>
    <t>P O BOX 547</t>
  </si>
  <si>
    <t>GREEN VALLEY</t>
  </si>
  <si>
    <t>COOLIDGE UNIFIED DISTRICT</t>
  </si>
  <si>
    <t>221 W. CENTRAL AVE.</t>
  </si>
  <si>
    <t>CORTEZ PARK CHARTER MIDDLE SCHOOL, INC., DBA CORTEZ PARK CHA</t>
  </si>
  <si>
    <t>3535 W. DUNLAP AVE.</t>
  </si>
  <si>
    <t>COTTONWOOD-OAK CREEK ELEMENTARY DISTRICT</t>
  </si>
  <si>
    <t>1 N WILLARD ST</t>
  </si>
  <si>
    <t>CRANE ELEMENTARY DISTRICT</t>
  </si>
  <si>
    <t>4250 W 16TH ST</t>
  </si>
  <si>
    <t>CREIGHTON ELEMENTARY DISTRICT</t>
  </si>
  <si>
    <t>2702 E FLOWER ST</t>
  </si>
  <si>
    <t>CROWN CHARTER SCHOOL, INC</t>
  </si>
  <si>
    <t>P.O. BOX 363</t>
  </si>
  <si>
    <t>LITCHFIELD</t>
  </si>
  <si>
    <t>CROWN KING ELEMENTARY DISTRICT</t>
  </si>
  <si>
    <t>PO BOX 188</t>
  </si>
  <si>
    <t>CROWN KING</t>
  </si>
  <si>
    <t>D.W. HIGGINS INSTITUTE</t>
  </si>
  <si>
    <t>1805 EAST ELLIOT</t>
  </si>
  <si>
    <t>DAISY EDUCATION CORPORATION</t>
  </si>
  <si>
    <t>2131 WEST INA RD.</t>
  </si>
  <si>
    <t>DAVIS EDUCATION CENTER</t>
  </si>
  <si>
    <t>P.O. BOX 11039</t>
  </si>
  <si>
    <t>DCS PARTNER, INC. DBA DESTINY COMMUNITY SCHOOL.</t>
  </si>
  <si>
    <t>P.O. BOX 3320</t>
  </si>
  <si>
    <t>DEER VALLEY CHARTER SCHOOLS, INC.</t>
  </si>
  <si>
    <t>20402 N. 15TH AVENUE</t>
  </si>
  <si>
    <t>DEER VALLEY UNIFIED DISTRICT</t>
  </si>
  <si>
    <t>20402 N 15TH AVE</t>
  </si>
  <si>
    <t>DESERT HILLS PUBLIC CHARTER HIGH SCHOOL</t>
  </si>
  <si>
    <t>DESERT ROSE ACADEMY,INC.</t>
  </si>
  <si>
    <t>20 WEST FORT LOWELL ROAD</t>
  </si>
  <si>
    <t>DESERT SPRINGS ACADEMY</t>
  </si>
  <si>
    <t>10355 E. 29TH ST.</t>
  </si>
  <si>
    <t>DESERT TECHNOLOGY SCHOOLS, INC.</t>
  </si>
  <si>
    <t>2818 SWEETWATER AVE</t>
  </si>
  <si>
    <t>LAKE HAVASU CITY</t>
  </si>
  <si>
    <t>DESTINY SCHOOL, INC.</t>
  </si>
  <si>
    <t>22 PRICKLY PEAR DRIVE</t>
  </si>
  <si>
    <t>DEVELOPING INNOVATIONS IN NAVAJO EDUCATION, INC. (DINE, INC.</t>
  </si>
  <si>
    <t>HC 63, BOX 303</t>
  </si>
  <si>
    <t>WINSLOW</t>
  </si>
  <si>
    <t>DISCOVERY PLUS ACADEMY</t>
  </si>
  <si>
    <t>P.O. BOX 1089</t>
  </si>
  <si>
    <t>PIMA</t>
  </si>
  <si>
    <t>DOUBLE ADOBE ELEMENTARY DISTRICT</t>
  </si>
  <si>
    <t>7081 N CENTRAL HWY</t>
  </si>
  <si>
    <t>MCNEAL</t>
  </si>
  <si>
    <t>DOUGLAS UNIFIED DISTRICT</t>
  </si>
  <si>
    <t>1132 12TH ST</t>
  </si>
  <si>
    <t>DOUGLAS</t>
  </si>
  <si>
    <t>DOVE LEARNING, INC.</t>
  </si>
  <si>
    <t>7575 WEST PEORIA AVENUE, #451</t>
  </si>
  <si>
    <t>PEORIA</t>
  </si>
  <si>
    <t>DRAGONFLEYE SCIENCE, INC.</t>
  </si>
  <si>
    <t>10202 N. 19TH AVE.</t>
  </si>
  <si>
    <t>DUNCAN UNIFIED DISTRICT</t>
  </si>
  <si>
    <t>P O BOX 710</t>
  </si>
  <si>
    <t>DUNCAN</t>
  </si>
  <si>
    <t>DYSART UNIFIED DISTRICT</t>
  </si>
  <si>
    <t>11405 N DYSART RD</t>
  </si>
  <si>
    <t>EL MIRAGE</t>
  </si>
  <si>
    <t>E.A.G.L.E. ACADEMY, INC.</t>
  </si>
  <si>
    <t>423 S. COLORADO RD.</t>
  </si>
  <si>
    <t>GOLDEN VALLEY</t>
  </si>
  <si>
    <t>E.Q. SCHOLARS, INC.</t>
  </si>
  <si>
    <t>P.O. BOX 331</t>
  </si>
  <si>
    <t>EHRENBERG</t>
  </si>
  <si>
    <t>EAGLES AERIE SCHOOLS</t>
  </si>
  <si>
    <t>17019 S GREENFIELD ROAD</t>
  </si>
  <si>
    <t>EAST VALLEY ACADEMY</t>
  </si>
  <si>
    <t>910 N. 85TH PLACE</t>
  </si>
  <si>
    <t>EAST VALLEY INSTITUTE OF TECHNOLOGY</t>
  </si>
  <si>
    <t>1601 W MAIN STREET</t>
  </si>
  <si>
    <t>EAST VALLEY YOUTH AND FAMILY SUPPORT CENTERS, INC.</t>
  </si>
  <si>
    <t>367 N. 21ST AVE.</t>
  </si>
  <si>
    <t>EASTPOINTE HIGH SCHOOL, INC.</t>
  </si>
  <si>
    <t>8495 EAST BROADWAY</t>
  </si>
  <si>
    <t>ECOTECH ACADEMY OF SCIENCE AND AGRICULTURE</t>
  </si>
  <si>
    <t>12221 E. PECOS RD.</t>
  </si>
  <si>
    <t>EDGE SCHOOL  INC. THE</t>
  </si>
  <si>
    <t>2555 E FIRST STREET</t>
  </si>
  <si>
    <t>EDUPRENEURSHIP, INC.</t>
  </si>
  <si>
    <t>1201 N 85TH PLACE</t>
  </si>
  <si>
    <t>1,2</t>
  </si>
  <si>
    <t>EDU-PRIZE, INC.</t>
  </si>
  <si>
    <t>580 W  MELODY</t>
  </si>
  <si>
    <t>E-INSTITUTE CHARTER SCHOOLS, INC.</t>
  </si>
  <si>
    <t>EL CENTRO FOR THE STUDY OF PRIMARY AND SECONDARY EDUCATION,</t>
  </si>
  <si>
    <t>2797 N. INTROSPECT DR.</t>
  </si>
  <si>
    <t>EL DORADO PUBLIC CHARTER HIGH SCHOOL</t>
  </si>
  <si>
    <t>ELFRIDA ELEMENTARY DISTRICT</t>
  </si>
  <si>
    <t>P O BOX 328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</si>
</sst>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#,##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2" borderId="0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9" fontId="0" fillId="2" borderId="8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left" textRotation="75" wrapText="1"/>
    </xf>
    <xf numFmtId="0" fontId="3" fillId="3" borderId="11" xfId="0" applyFont="1" applyFill="1" applyBorder="1" applyAlignment="1" applyProtection="1">
      <alignment horizontal="left" textRotation="75" wrapText="1"/>
      <protection/>
    </xf>
    <xf numFmtId="14" fontId="3" fillId="3" borderId="10" xfId="0" applyNumberFormat="1" applyFont="1" applyFill="1" applyBorder="1" applyAlignment="1" applyProtection="1">
      <alignment horizontal="left" textRotation="75" wrapText="1"/>
      <protection/>
    </xf>
    <xf numFmtId="0" fontId="3" fillId="0" borderId="12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3" xfId="0" applyFont="1" applyFill="1" applyBorder="1" applyAlignment="1" applyProtection="1">
      <alignment horizontal="left" textRotation="75" wrapText="1"/>
      <protection/>
    </xf>
    <xf numFmtId="0" fontId="3" fillId="0" borderId="10" xfId="0" applyFont="1" applyFill="1" applyBorder="1" applyAlignment="1" applyProtection="1">
      <alignment horizontal="left" textRotation="75" wrapText="1"/>
      <protection/>
    </xf>
    <xf numFmtId="0" fontId="3" fillId="0" borderId="11" xfId="0" applyFont="1" applyFill="1" applyBorder="1" applyAlignment="1" applyProtection="1">
      <alignment horizontal="left" textRotation="75" wrapText="1"/>
      <protection/>
    </xf>
    <xf numFmtId="0" fontId="3" fillId="0" borderId="4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166" fontId="0" fillId="2" borderId="15" xfId="0" applyNumberFormat="1" applyFont="1" applyFill="1" applyBorder="1" applyAlignment="1">
      <alignment/>
    </xf>
    <xf numFmtId="167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164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65" fontId="0" fillId="2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66" fontId="0" fillId="2" borderId="8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165" fontId="0" fillId="2" borderId="8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9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68" fontId="0" fillId="2" borderId="21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6" fontId="0" fillId="2" borderId="8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10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21" customWidth="1"/>
    <col min="2" max="2" width="9.421875" style="22" bestFit="1" customWidth="1"/>
    <col min="3" max="3" width="64.28125" style="18" bestFit="1" customWidth="1"/>
    <col min="4" max="4" width="24.00390625" style="18" bestFit="1" customWidth="1"/>
    <col min="5" max="5" width="18.7109375" style="18" bestFit="1" customWidth="1"/>
    <col min="6" max="6" width="6.8515625" style="18" customWidth="1"/>
    <col min="7" max="7" width="7.421875" style="24" bestFit="1" customWidth="1"/>
    <col min="8" max="8" width="11.7109375" style="18" bestFit="1" customWidth="1"/>
    <col min="9" max="9" width="5.421875" style="27" bestFit="1" customWidth="1"/>
    <col min="10" max="11" width="7.00390625" style="18" hidden="1" customWidth="1"/>
    <col min="12" max="12" width="8.140625" style="19" bestFit="1" customWidth="1"/>
    <col min="13" max="14" width="7.00390625" style="18" hidden="1" customWidth="1"/>
    <col min="15" max="17" width="7.00390625" style="18" bestFit="1" customWidth="1"/>
    <col min="18" max="21" width="7.00390625" style="20" hidden="1" customWidth="1"/>
    <col min="22" max="22" width="4.140625" style="20" hidden="1" customWidth="1"/>
    <col min="23" max="27" width="4.140625" style="18" hidden="1" customWidth="1"/>
    <col min="28" max="30" width="7.00390625" style="18" hidden="1" customWidth="1"/>
    <col min="31" max="31" width="9.421875" style="18" hidden="1" customWidth="1"/>
    <col min="32" max="33" width="4.140625" style="18" hidden="1" customWidth="1"/>
    <col min="34" max="34" width="5.28125" style="18" hidden="1" customWidth="1"/>
    <col min="35" max="35" width="5.140625" style="18" bestFit="1" customWidth="1"/>
    <col min="36" max="37" width="4.140625" style="18" hidden="1" customWidth="1"/>
    <col min="38" max="38" width="7.421875" style="18" hidden="1" customWidth="1"/>
    <col min="39" max="39" width="0" style="18" hidden="1" customWidth="1"/>
    <col min="40" max="16384" width="9.140625" style="18" customWidth="1"/>
  </cols>
  <sheetData>
    <row r="1" spans="1:20" ht="12.75" customHeight="1">
      <c r="A1" s="92" t="s">
        <v>494</v>
      </c>
      <c r="B1" s="93"/>
      <c r="G1" s="94"/>
      <c r="I1" s="95"/>
      <c r="K1" s="91"/>
      <c r="L1" s="91"/>
      <c r="M1" s="91"/>
      <c r="N1" s="96"/>
      <c r="Q1" s="96"/>
      <c r="R1" s="91"/>
      <c r="S1" s="91"/>
      <c r="T1" s="91"/>
    </row>
    <row r="2" spans="1:251" ht="33.75" customHeight="1">
      <c r="A2" s="98" t="s">
        <v>495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ht="15.75">
      <c r="A3" s="97" t="s">
        <v>753</v>
      </c>
      <c r="L3" s="18"/>
      <c r="M3" s="19"/>
      <c r="R3" s="18"/>
      <c r="S3" s="18"/>
      <c r="T3" s="18"/>
      <c r="W3" s="20"/>
      <c r="X3" s="20"/>
      <c r="Y3" s="20"/>
    </row>
    <row r="4" spans="1:38" ht="189.75" customHeight="1">
      <c r="A4" s="30" t="s">
        <v>835</v>
      </c>
      <c r="B4" s="31" t="s">
        <v>836</v>
      </c>
      <c r="C4" s="32" t="s">
        <v>837</v>
      </c>
      <c r="D4" s="32" t="s">
        <v>838</v>
      </c>
      <c r="E4" s="32" t="s">
        <v>839</v>
      </c>
      <c r="F4" s="32" t="s">
        <v>840</v>
      </c>
      <c r="G4" s="25" t="s">
        <v>841</v>
      </c>
      <c r="H4" s="1" t="s">
        <v>842</v>
      </c>
      <c r="I4" s="42" t="s">
        <v>843</v>
      </c>
      <c r="J4" s="33" t="s">
        <v>844</v>
      </c>
      <c r="K4" s="43" t="s">
        <v>846</v>
      </c>
      <c r="L4" s="44" t="s">
        <v>847</v>
      </c>
      <c r="M4" s="43" t="s">
        <v>848</v>
      </c>
      <c r="N4" s="45" t="s">
        <v>849</v>
      </c>
      <c r="O4" s="46" t="s">
        <v>850</v>
      </c>
      <c r="P4" s="35" t="s">
        <v>851</v>
      </c>
      <c r="Q4" s="35" t="s">
        <v>852</v>
      </c>
      <c r="R4" s="47" t="s">
        <v>854</v>
      </c>
      <c r="S4" s="48" t="s">
        <v>855</v>
      </c>
      <c r="T4" s="34" t="s">
        <v>856</v>
      </c>
      <c r="U4" s="34" t="s">
        <v>857</v>
      </c>
      <c r="V4" s="49" t="s">
        <v>858</v>
      </c>
      <c r="W4" s="2" t="s">
        <v>859</v>
      </c>
      <c r="X4" s="3" t="s">
        <v>860</v>
      </c>
      <c r="Y4" s="3" t="s">
        <v>861</v>
      </c>
      <c r="Z4" s="3" t="s">
        <v>862</v>
      </c>
      <c r="AA4" s="4" t="s">
        <v>863</v>
      </c>
      <c r="AB4" s="4" t="s">
        <v>864</v>
      </c>
      <c r="AC4" s="4" t="s">
        <v>865</v>
      </c>
      <c r="AD4" s="4" t="s">
        <v>866</v>
      </c>
      <c r="AE4" s="4" t="s">
        <v>867</v>
      </c>
      <c r="AF4" s="3" t="s">
        <v>868</v>
      </c>
      <c r="AG4" s="3" t="s">
        <v>869</v>
      </c>
      <c r="AH4" s="3" t="s">
        <v>870</v>
      </c>
      <c r="AI4" s="5" t="s">
        <v>871</v>
      </c>
      <c r="AJ4" s="5" t="s">
        <v>872</v>
      </c>
      <c r="AK4" s="5" t="s">
        <v>873</v>
      </c>
      <c r="AL4" s="5" t="s">
        <v>874</v>
      </c>
    </row>
    <row r="5" spans="1:38" ht="13.5" thickBot="1">
      <c r="A5" s="6">
        <v>1</v>
      </c>
      <c r="B5" s="6">
        <v>2</v>
      </c>
      <c r="C5" s="7">
        <v>3</v>
      </c>
      <c r="D5" s="7"/>
      <c r="E5" s="7">
        <v>4</v>
      </c>
      <c r="F5" s="7">
        <v>5</v>
      </c>
      <c r="G5" s="8"/>
      <c r="H5" s="17"/>
      <c r="I5" s="50">
        <v>6</v>
      </c>
      <c r="J5" s="7">
        <v>7</v>
      </c>
      <c r="K5" s="11">
        <v>8</v>
      </c>
      <c r="L5" s="9">
        <v>9</v>
      </c>
      <c r="M5" s="11">
        <v>10</v>
      </c>
      <c r="N5" s="51">
        <v>11</v>
      </c>
      <c r="O5" s="12">
        <v>12</v>
      </c>
      <c r="P5" s="13">
        <v>13</v>
      </c>
      <c r="Q5" s="13">
        <v>14</v>
      </c>
      <c r="R5" s="52">
        <v>15</v>
      </c>
      <c r="S5" s="9">
        <v>16</v>
      </c>
      <c r="T5" s="10">
        <v>17</v>
      </c>
      <c r="U5" s="10">
        <v>18</v>
      </c>
      <c r="V5" s="11">
        <v>19</v>
      </c>
      <c r="W5" s="15"/>
      <c r="X5" s="7"/>
      <c r="Y5" s="7"/>
      <c r="Z5" s="7"/>
      <c r="AA5" s="7">
        <v>20</v>
      </c>
      <c r="AB5" s="16" t="s">
        <v>875</v>
      </c>
      <c r="AC5" s="7" t="s">
        <v>876</v>
      </c>
      <c r="AD5" s="7" t="s">
        <v>877</v>
      </c>
      <c r="AE5" s="16" t="s">
        <v>878</v>
      </c>
      <c r="AF5" s="16"/>
      <c r="AG5" s="16"/>
      <c r="AH5" s="16"/>
      <c r="AI5" s="7">
        <v>21</v>
      </c>
      <c r="AJ5" s="7" t="s">
        <v>875</v>
      </c>
      <c r="AK5" s="7" t="s">
        <v>876</v>
      </c>
      <c r="AL5" s="7" t="s">
        <v>877</v>
      </c>
    </row>
    <row r="6" spans="1:38" s="26" customFormat="1" ht="12.75">
      <c r="A6" s="53">
        <v>400380</v>
      </c>
      <c r="B6" s="54">
        <v>18752</v>
      </c>
      <c r="C6" s="55" t="s">
        <v>879</v>
      </c>
      <c r="D6" s="55" t="s">
        <v>880</v>
      </c>
      <c r="E6" s="55" t="s">
        <v>881</v>
      </c>
      <c r="F6" s="56">
        <v>85925</v>
      </c>
      <c r="G6" s="57" t="s">
        <v>882</v>
      </c>
      <c r="H6" s="58">
        <v>9283331060</v>
      </c>
      <c r="I6" s="59">
        <v>6</v>
      </c>
      <c r="J6" s="60" t="s">
        <v>883</v>
      </c>
      <c r="K6" s="61" t="s">
        <v>883</v>
      </c>
      <c r="L6" s="62">
        <v>80.225</v>
      </c>
      <c r="M6" s="61" t="s">
        <v>884</v>
      </c>
      <c r="N6" s="63" t="s">
        <v>883</v>
      </c>
      <c r="O6" s="87">
        <v>50.85</v>
      </c>
      <c r="P6" s="64" t="str">
        <f aca="true" t="shared" si="0" ref="P6:P28">IF(ISNUMBER(O6),IF(O6&gt;=20,"YES","NO"),"M")</f>
        <v>YES</v>
      </c>
      <c r="Q6" s="60" t="s">
        <v>884</v>
      </c>
      <c r="R6" s="65"/>
      <c r="S6" s="66"/>
      <c r="T6" s="67"/>
      <c r="U6" s="67"/>
      <c r="V6" s="68"/>
      <c r="W6" s="69">
        <f aca="true" t="shared" si="1" ref="W6:W28">IF(OR(J6="YES",K6="YES"),1,0)</f>
        <v>0</v>
      </c>
      <c r="X6" s="70">
        <f>IF(OR(AND(ISNUMBER(L6),AND(L6&gt;0,L6&lt;600)),AND(L6&gt;0,M6="YES")),1,0)</f>
        <v>1</v>
      </c>
      <c r="Y6" s="70">
        <f aca="true" t="shared" si="2" ref="Y6:Y28">IF(AND(OR(J6="YES",K6="YES"),(W6=0)),"Trouble",0)</f>
        <v>0</v>
      </c>
      <c r="Z6" s="70">
        <f aca="true" t="shared" si="3" ref="Z6:Z28">IF(AND(OR(AND(ISNUMBER(L6),AND(L6&gt;0,L6&lt;600)),AND(L6&gt;0,M6="YES")),(X6=0)),"Trouble",0)</f>
        <v>0</v>
      </c>
      <c r="AA6" s="60" t="str">
        <f>IF(AND(W6=1,X6=1),"SRSA","-")</f>
        <v>-</v>
      </c>
      <c r="AB6" s="70">
        <f aca="true" t="shared" si="4" ref="AB6:AB28">IF(AND(AA6="-",N6="YES"),"Trouble",0)</f>
        <v>0</v>
      </c>
      <c r="AC6" s="70">
        <f aca="true" t="shared" si="5" ref="AC6:AC28">IF(AND(AND(J6="NO",K6&lt;&gt;"YES"),(N6="YES")),"Trouble",0)</f>
        <v>0</v>
      </c>
      <c r="AD6" s="70">
        <f>IF(OR(AND(OR(AND(ISNUMBER(L6),AND(L6&gt;0,L6&lt;600)),AND(AND(L6&gt;0,M6="YES"),ISNUMBER(L6))),(N6="YES")),N6&lt;&gt;"YES"),0,"Trouble")</f>
        <v>0</v>
      </c>
      <c r="AE6" s="70">
        <f aca="true" t="shared" si="6" ref="AE6:AE28">IF(AND(AA6="SRSA",N6&lt;&gt;"YES"),"Trouble",0)</f>
        <v>0</v>
      </c>
      <c r="AF6" s="70">
        <f>IF(Q6="YES",1,0)</f>
        <v>1</v>
      </c>
      <c r="AG6" s="70">
        <f>IF(AND(ISNUMBER(O6),O6&gt;=20),1,0)</f>
        <v>1</v>
      </c>
      <c r="AH6" s="70" t="str">
        <f>IF(AND(AF6=1,AG6=1),"Initial",0)</f>
        <v>Initial</v>
      </c>
      <c r="AI6" s="60" t="str">
        <f aca="true" t="shared" si="7" ref="AI6:AI28">IF(AND(AND(AH6="Initial",AJ6=0),ISNUMBER(L6)),"RLIS","-")</f>
        <v>RLIS</v>
      </c>
      <c r="AJ6" s="70">
        <f>IF(AND(AA6="SRSA",AH6="Initial"),"SRSA",0)</f>
        <v>0</v>
      </c>
      <c r="AK6" s="70">
        <f>IF(AND(AI6="-",R6="YES"),"Trouble",0)</f>
        <v>0</v>
      </c>
      <c r="AL6" s="70" t="str">
        <f>IF(AND(R6&lt;&gt;"YES",AI6="RLIS"),"Trouble",0)</f>
        <v>Trouble</v>
      </c>
    </row>
    <row r="7" spans="1:38" s="26" customFormat="1" ht="12.75">
      <c r="A7" s="71">
        <v>401600</v>
      </c>
      <c r="B7" s="38">
        <v>130228</v>
      </c>
      <c r="C7" s="39" t="s">
        <v>1095</v>
      </c>
      <c r="D7" s="39" t="s">
        <v>1096</v>
      </c>
      <c r="E7" s="39" t="s">
        <v>1097</v>
      </c>
      <c r="F7" s="40">
        <v>86322</v>
      </c>
      <c r="G7" s="72">
        <v>728</v>
      </c>
      <c r="H7" s="73">
        <v>9285678000</v>
      </c>
      <c r="I7" s="74">
        <v>8</v>
      </c>
      <c r="J7" s="75" t="s">
        <v>884</v>
      </c>
      <c r="K7" s="76" t="s">
        <v>883</v>
      </c>
      <c r="L7" s="77">
        <v>1311.4061</v>
      </c>
      <c r="M7" s="76" t="s">
        <v>883</v>
      </c>
      <c r="N7" s="78" t="s">
        <v>883</v>
      </c>
      <c r="O7" s="41">
        <v>26.641550053821312</v>
      </c>
      <c r="P7" s="79" t="str">
        <f t="shared" si="0"/>
        <v>YES</v>
      </c>
      <c r="Q7" s="75" t="s">
        <v>884</v>
      </c>
      <c r="R7" s="80" t="s">
        <v>884</v>
      </c>
      <c r="S7" s="81"/>
      <c r="T7" s="82"/>
      <c r="U7" s="82"/>
      <c r="V7" s="83"/>
      <c r="W7" s="84">
        <f t="shared" si="1"/>
        <v>1</v>
      </c>
      <c r="X7" s="85">
        <f aca="true" t="shared" si="8" ref="X7:X28">IF(OR(AND(ISNUMBER(L7),AND(L7&gt;0,L7&lt;600)),AND(L7&gt;0,M7="YES")),1,0)</f>
        <v>0</v>
      </c>
      <c r="Y7" s="85">
        <f t="shared" si="2"/>
        <v>0</v>
      </c>
      <c r="Z7" s="85">
        <f t="shared" si="3"/>
        <v>0</v>
      </c>
      <c r="AA7" s="75" t="str">
        <f aca="true" t="shared" si="9" ref="AA7:AA28">IF(AND(W7=1,X7=1),"SRSA","-")</f>
        <v>-</v>
      </c>
      <c r="AB7" s="85">
        <f t="shared" si="4"/>
        <v>0</v>
      </c>
      <c r="AC7" s="85">
        <f t="shared" si="5"/>
        <v>0</v>
      </c>
      <c r="AD7" s="85">
        <f aca="true" t="shared" si="10" ref="AD7:AD28">IF(OR(AND(OR(AND(ISNUMBER(L7),AND(L7&gt;0,L7&lt;600)),AND(AND(L7&gt;0,M7="YES"),ISNUMBER(L7))),(N7="YES")),N7&lt;&gt;"YES"),0,"Trouble")</f>
        <v>0</v>
      </c>
      <c r="AE7" s="85">
        <f t="shared" si="6"/>
        <v>0</v>
      </c>
      <c r="AF7" s="85">
        <f aca="true" t="shared" si="11" ref="AF7:AF28">IF(Q7="YES",1,0)</f>
        <v>1</v>
      </c>
      <c r="AG7" s="85">
        <f aca="true" t="shared" si="12" ref="AG7:AG28">IF(AND(ISNUMBER(O7),O7&gt;=20),1,0)</f>
        <v>1</v>
      </c>
      <c r="AH7" s="85" t="str">
        <f aca="true" t="shared" si="13" ref="AH7:AH28">IF(AND(AF7=1,AG7=1),"Initial",0)</f>
        <v>Initial</v>
      </c>
      <c r="AI7" s="75" t="str">
        <f t="shared" si="7"/>
        <v>RLIS</v>
      </c>
      <c r="AJ7" s="85">
        <f aca="true" t="shared" si="14" ref="AJ7:AJ28">IF(AND(AA7="SRSA",AH7="Initial"),"SRSA",0)</f>
        <v>0</v>
      </c>
      <c r="AK7" s="85">
        <f aca="true" t="shared" si="15" ref="AK7:AK28">IF(AND(AI7="-",R7="YES"),"Trouble",0)</f>
        <v>0</v>
      </c>
      <c r="AL7" s="85">
        <f aca="true" t="shared" si="16" ref="AL7:AL28">IF(AND(R7&lt;&gt;"YES",AI7="RLIS"),"Trouble",0)</f>
        <v>0</v>
      </c>
    </row>
    <row r="8" spans="1:38" s="26" customFormat="1" ht="12.75">
      <c r="A8" s="71">
        <v>400339</v>
      </c>
      <c r="B8" s="38">
        <v>48701</v>
      </c>
      <c r="C8" s="39" t="s">
        <v>1238</v>
      </c>
      <c r="D8" s="39" t="s">
        <v>1239</v>
      </c>
      <c r="E8" s="39" t="s">
        <v>1171</v>
      </c>
      <c r="F8" s="40">
        <v>85501</v>
      </c>
      <c r="G8" s="72" t="s">
        <v>882</v>
      </c>
      <c r="H8" s="73">
        <v>9284250925</v>
      </c>
      <c r="I8" s="74">
        <v>6</v>
      </c>
      <c r="J8" s="75" t="s">
        <v>883</v>
      </c>
      <c r="K8" s="76" t="s">
        <v>883</v>
      </c>
      <c r="L8" s="77">
        <v>229.3999</v>
      </c>
      <c r="M8" s="76" t="s">
        <v>883</v>
      </c>
      <c r="N8" s="78" t="s">
        <v>883</v>
      </c>
      <c r="O8" s="41">
        <v>43.08</v>
      </c>
      <c r="P8" s="79" t="str">
        <f t="shared" si="0"/>
        <v>YES</v>
      </c>
      <c r="Q8" s="75" t="s">
        <v>884</v>
      </c>
      <c r="R8" s="80"/>
      <c r="S8" s="81"/>
      <c r="T8" s="82"/>
      <c r="U8" s="82"/>
      <c r="V8" s="83"/>
      <c r="W8" s="84">
        <f t="shared" si="1"/>
        <v>0</v>
      </c>
      <c r="X8" s="85">
        <f t="shared" si="8"/>
        <v>1</v>
      </c>
      <c r="Y8" s="85">
        <f t="shared" si="2"/>
        <v>0</v>
      </c>
      <c r="Z8" s="85">
        <f t="shared" si="3"/>
        <v>0</v>
      </c>
      <c r="AA8" s="75" t="str">
        <f t="shared" si="9"/>
        <v>-</v>
      </c>
      <c r="AB8" s="85">
        <f t="shared" si="4"/>
        <v>0</v>
      </c>
      <c r="AC8" s="85">
        <f t="shared" si="5"/>
        <v>0</v>
      </c>
      <c r="AD8" s="85">
        <f t="shared" si="10"/>
        <v>0</v>
      </c>
      <c r="AE8" s="85">
        <f t="shared" si="6"/>
        <v>0</v>
      </c>
      <c r="AF8" s="85">
        <f t="shared" si="11"/>
        <v>1</v>
      </c>
      <c r="AG8" s="85">
        <f t="shared" si="12"/>
        <v>1</v>
      </c>
      <c r="AH8" s="85" t="str">
        <f t="shared" si="13"/>
        <v>Initial</v>
      </c>
      <c r="AI8" s="75" t="str">
        <f t="shared" si="7"/>
        <v>RLIS</v>
      </c>
      <c r="AJ8" s="85">
        <f t="shared" si="14"/>
        <v>0</v>
      </c>
      <c r="AK8" s="85">
        <f t="shared" si="15"/>
        <v>0</v>
      </c>
      <c r="AL8" s="85" t="str">
        <f t="shared" si="16"/>
        <v>Trouble</v>
      </c>
    </row>
    <row r="9" spans="1:38" s="26" customFormat="1" ht="12.75">
      <c r="A9" s="71">
        <v>402530</v>
      </c>
      <c r="B9" s="38">
        <v>20227</v>
      </c>
      <c r="C9" s="39" t="s">
        <v>1249</v>
      </c>
      <c r="D9" s="39" t="s">
        <v>1250</v>
      </c>
      <c r="E9" s="39" t="s">
        <v>1251</v>
      </c>
      <c r="F9" s="40">
        <v>85607</v>
      </c>
      <c r="G9" s="72" t="s">
        <v>882</v>
      </c>
      <c r="H9" s="73">
        <v>5203642447</v>
      </c>
      <c r="I9" s="74" t="s">
        <v>1050</v>
      </c>
      <c r="J9" s="75" t="s">
        <v>883</v>
      </c>
      <c r="K9" s="76" t="s">
        <v>884</v>
      </c>
      <c r="L9" s="77">
        <v>3852.3189</v>
      </c>
      <c r="M9" s="76" t="s">
        <v>883</v>
      </c>
      <c r="N9" s="78" t="s">
        <v>883</v>
      </c>
      <c r="O9" s="41">
        <v>44.67516447368421</v>
      </c>
      <c r="P9" s="79" t="str">
        <f t="shared" si="0"/>
        <v>YES</v>
      </c>
      <c r="Q9" s="75" t="s">
        <v>884</v>
      </c>
      <c r="R9" s="80" t="s">
        <v>884</v>
      </c>
      <c r="S9" s="81"/>
      <c r="T9" s="82"/>
      <c r="U9" s="82"/>
      <c r="V9" s="83"/>
      <c r="W9" s="84">
        <f t="shared" si="1"/>
        <v>1</v>
      </c>
      <c r="X9" s="85">
        <f t="shared" si="8"/>
        <v>0</v>
      </c>
      <c r="Y9" s="85">
        <f t="shared" si="2"/>
        <v>0</v>
      </c>
      <c r="Z9" s="85">
        <f t="shared" si="3"/>
        <v>0</v>
      </c>
      <c r="AA9" s="75" t="str">
        <f t="shared" si="9"/>
        <v>-</v>
      </c>
      <c r="AB9" s="85">
        <f t="shared" si="4"/>
        <v>0</v>
      </c>
      <c r="AC9" s="85">
        <f t="shared" si="5"/>
        <v>0</v>
      </c>
      <c r="AD9" s="85">
        <f t="shared" si="10"/>
        <v>0</v>
      </c>
      <c r="AE9" s="85">
        <f t="shared" si="6"/>
        <v>0</v>
      </c>
      <c r="AF9" s="85">
        <f t="shared" si="11"/>
        <v>1</v>
      </c>
      <c r="AG9" s="85">
        <f t="shared" si="12"/>
        <v>1</v>
      </c>
      <c r="AH9" s="85" t="str">
        <f t="shared" si="13"/>
        <v>Initial</v>
      </c>
      <c r="AI9" s="75" t="str">
        <f t="shared" si="7"/>
        <v>RLIS</v>
      </c>
      <c r="AJ9" s="85">
        <f t="shared" si="14"/>
        <v>0</v>
      </c>
      <c r="AK9" s="85">
        <f t="shared" si="15"/>
        <v>0</v>
      </c>
      <c r="AL9" s="85">
        <f t="shared" si="16"/>
        <v>0</v>
      </c>
    </row>
    <row r="10" spans="1:38" s="26" customFormat="1" ht="12.75">
      <c r="A10" s="71">
        <v>400398</v>
      </c>
      <c r="B10" s="38">
        <v>98750</v>
      </c>
      <c r="C10" s="39" t="s">
        <v>37</v>
      </c>
      <c r="D10" s="39" t="s">
        <v>1084</v>
      </c>
      <c r="E10" s="39" t="s">
        <v>1085</v>
      </c>
      <c r="F10" s="40">
        <v>85901</v>
      </c>
      <c r="G10" s="72" t="s">
        <v>882</v>
      </c>
      <c r="H10" s="73">
        <v>9285328572</v>
      </c>
      <c r="I10" s="74">
        <v>6</v>
      </c>
      <c r="J10" s="75" t="s">
        <v>883</v>
      </c>
      <c r="K10" s="76" t="s">
        <v>883</v>
      </c>
      <c r="L10" s="77">
        <v>41.6</v>
      </c>
      <c r="M10" s="76" t="s">
        <v>884</v>
      </c>
      <c r="N10" s="78" t="s">
        <v>883</v>
      </c>
      <c r="O10" s="41">
        <v>43.21</v>
      </c>
      <c r="P10" s="79" t="str">
        <f t="shared" si="0"/>
        <v>YES</v>
      </c>
      <c r="Q10" s="75" t="s">
        <v>884</v>
      </c>
      <c r="R10" s="80"/>
      <c r="S10" s="81"/>
      <c r="T10" s="82"/>
      <c r="U10" s="82"/>
      <c r="V10" s="83"/>
      <c r="W10" s="84">
        <f t="shared" si="1"/>
        <v>0</v>
      </c>
      <c r="X10" s="85">
        <f t="shared" si="8"/>
        <v>1</v>
      </c>
      <c r="Y10" s="85">
        <f t="shared" si="2"/>
        <v>0</v>
      </c>
      <c r="Z10" s="85">
        <f t="shared" si="3"/>
        <v>0</v>
      </c>
      <c r="AA10" s="75" t="str">
        <f t="shared" si="9"/>
        <v>-</v>
      </c>
      <c r="AB10" s="85">
        <f t="shared" si="4"/>
        <v>0</v>
      </c>
      <c r="AC10" s="85">
        <f t="shared" si="5"/>
        <v>0</v>
      </c>
      <c r="AD10" s="85">
        <f t="shared" si="10"/>
        <v>0</v>
      </c>
      <c r="AE10" s="85">
        <f t="shared" si="6"/>
        <v>0</v>
      </c>
      <c r="AF10" s="85">
        <f t="shared" si="11"/>
        <v>1</v>
      </c>
      <c r="AG10" s="85">
        <f t="shared" si="12"/>
        <v>1</v>
      </c>
      <c r="AH10" s="85" t="str">
        <f t="shared" si="13"/>
        <v>Initial</v>
      </c>
      <c r="AI10" s="75" t="str">
        <f t="shared" si="7"/>
        <v>RLIS</v>
      </c>
      <c r="AJ10" s="85">
        <f t="shared" si="14"/>
        <v>0</v>
      </c>
      <c r="AK10" s="85">
        <f t="shared" si="15"/>
        <v>0</v>
      </c>
      <c r="AL10" s="85" t="str">
        <f t="shared" si="16"/>
        <v>Trouble</v>
      </c>
    </row>
    <row r="11" spans="1:38" s="26" customFormat="1" ht="12.75">
      <c r="A11" s="71">
        <v>403950</v>
      </c>
      <c r="B11" s="38">
        <v>100240</v>
      </c>
      <c r="C11" s="39" t="s">
        <v>155</v>
      </c>
      <c r="D11" s="39" t="s">
        <v>156</v>
      </c>
      <c r="E11" s="39" t="s">
        <v>157</v>
      </c>
      <c r="F11" s="40">
        <v>85634</v>
      </c>
      <c r="G11" s="72">
        <v>248</v>
      </c>
      <c r="H11" s="73">
        <v>5203836700</v>
      </c>
      <c r="I11" s="74">
        <v>8</v>
      </c>
      <c r="J11" s="75" t="s">
        <v>884</v>
      </c>
      <c r="K11" s="76" t="s">
        <v>883</v>
      </c>
      <c r="L11" s="77">
        <v>1085.4375</v>
      </c>
      <c r="M11" s="76" t="s">
        <v>883</v>
      </c>
      <c r="N11" s="78" t="s">
        <v>883</v>
      </c>
      <c r="O11" s="41">
        <v>52.195563603440476</v>
      </c>
      <c r="P11" s="79" t="str">
        <f t="shared" si="0"/>
        <v>YES</v>
      </c>
      <c r="Q11" s="75" t="s">
        <v>884</v>
      </c>
      <c r="R11" s="80" t="s">
        <v>884</v>
      </c>
      <c r="S11" s="81"/>
      <c r="T11" s="82"/>
      <c r="U11" s="82"/>
      <c r="V11" s="83"/>
      <c r="W11" s="84">
        <f t="shared" si="1"/>
        <v>1</v>
      </c>
      <c r="X11" s="85">
        <f t="shared" si="8"/>
        <v>0</v>
      </c>
      <c r="Y11" s="85">
        <f t="shared" si="2"/>
        <v>0</v>
      </c>
      <c r="Z11" s="85">
        <f t="shared" si="3"/>
        <v>0</v>
      </c>
      <c r="AA11" s="75" t="str">
        <f t="shared" si="9"/>
        <v>-</v>
      </c>
      <c r="AB11" s="85">
        <f t="shared" si="4"/>
        <v>0</v>
      </c>
      <c r="AC11" s="85">
        <f t="shared" si="5"/>
        <v>0</v>
      </c>
      <c r="AD11" s="85">
        <f t="shared" si="10"/>
        <v>0</v>
      </c>
      <c r="AE11" s="85">
        <f t="shared" si="6"/>
        <v>0</v>
      </c>
      <c r="AF11" s="85">
        <f t="shared" si="11"/>
        <v>1</v>
      </c>
      <c r="AG11" s="85">
        <f t="shared" si="12"/>
        <v>1</v>
      </c>
      <c r="AH11" s="85" t="str">
        <f t="shared" si="13"/>
        <v>Initial</v>
      </c>
      <c r="AI11" s="75" t="str">
        <f t="shared" si="7"/>
        <v>RLIS</v>
      </c>
      <c r="AJ11" s="85">
        <f t="shared" si="14"/>
        <v>0</v>
      </c>
      <c r="AK11" s="85">
        <f t="shared" si="15"/>
        <v>0</v>
      </c>
      <c r="AL11" s="85">
        <f t="shared" si="16"/>
        <v>0</v>
      </c>
    </row>
    <row r="12" spans="1:38" s="26" customFormat="1" ht="12.75">
      <c r="A12" s="71">
        <v>400295</v>
      </c>
      <c r="B12" s="38">
        <v>80220</v>
      </c>
      <c r="C12" s="39" t="s">
        <v>197</v>
      </c>
      <c r="D12" s="39" t="s">
        <v>198</v>
      </c>
      <c r="E12" s="39" t="s">
        <v>115</v>
      </c>
      <c r="F12" s="40">
        <v>86401</v>
      </c>
      <c r="G12" s="72" t="s">
        <v>882</v>
      </c>
      <c r="H12" s="73">
        <v>9287535678</v>
      </c>
      <c r="I12" s="74" t="s">
        <v>1050</v>
      </c>
      <c r="J12" s="75" t="s">
        <v>883</v>
      </c>
      <c r="K12" s="76" t="s">
        <v>199</v>
      </c>
      <c r="L12" s="77">
        <v>6826.6686</v>
      </c>
      <c r="M12" s="76" t="s">
        <v>883</v>
      </c>
      <c r="N12" s="78" t="s">
        <v>883</v>
      </c>
      <c r="O12" s="41">
        <v>21.43407864302236</v>
      </c>
      <c r="P12" s="79" t="str">
        <f t="shared" si="0"/>
        <v>YES</v>
      </c>
      <c r="Q12" s="75" t="s">
        <v>884</v>
      </c>
      <c r="R12" s="80" t="s">
        <v>884</v>
      </c>
      <c r="S12" s="81"/>
      <c r="T12" s="82"/>
      <c r="U12" s="82"/>
      <c r="V12" s="83"/>
      <c r="W12" s="84">
        <f t="shared" si="1"/>
        <v>0</v>
      </c>
      <c r="X12" s="85">
        <f t="shared" si="8"/>
        <v>0</v>
      </c>
      <c r="Y12" s="85">
        <f t="shared" si="2"/>
        <v>0</v>
      </c>
      <c r="Z12" s="85">
        <f t="shared" si="3"/>
        <v>0</v>
      </c>
      <c r="AA12" s="75" t="str">
        <f t="shared" si="9"/>
        <v>-</v>
      </c>
      <c r="AB12" s="85">
        <f t="shared" si="4"/>
        <v>0</v>
      </c>
      <c r="AC12" s="85">
        <f t="shared" si="5"/>
        <v>0</v>
      </c>
      <c r="AD12" s="85">
        <f t="shared" si="10"/>
        <v>0</v>
      </c>
      <c r="AE12" s="85">
        <f t="shared" si="6"/>
        <v>0</v>
      </c>
      <c r="AF12" s="85">
        <f t="shared" si="11"/>
        <v>1</v>
      </c>
      <c r="AG12" s="85">
        <f t="shared" si="12"/>
        <v>1</v>
      </c>
      <c r="AH12" s="85" t="str">
        <f t="shared" si="13"/>
        <v>Initial</v>
      </c>
      <c r="AI12" s="75" t="str">
        <f t="shared" si="7"/>
        <v>RLIS</v>
      </c>
      <c r="AJ12" s="85">
        <f t="shared" si="14"/>
        <v>0</v>
      </c>
      <c r="AK12" s="85">
        <f t="shared" si="15"/>
        <v>0</v>
      </c>
      <c r="AL12" s="85">
        <f t="shared" si="16"/>
        <v>0</v>
      </c>
    </row>
    <row r="13" spans="1:38" s="26" customFormat="1" ht="12.75">
      <c r="A13" s="71">
        <v>400281</v>
      </c>
      <c r="B13" s="38">
        <v>88759</v>
      </c>
      <c r="C13" s="39" t="s">
        <v>270</v>
      </c>
      <c r="D13" s="39" t="s">
        <v>271</v>
      </c>
      <c r="E13" s="39" t="s">
        <v>272</v>
      </c>
      <c r="F13" s="40">
        <v>86021</v>
      </c>
      <c r="G13" s="72" t="s">
        <v>882</v>
      </c>
      <c r="H13" s="73">
        <v>9288752525</v>
      </c>
      <c r="I13" s="74">
        <v>6</v>
      </c>
      <c r="J13" s="75" t="s">
        <v>883</v>
      </c>
      <c r="K13" s="76" t="s">
        <v>883</v>
      </c>
      <c r="L13" s="77">
        <v>199.2375</v>
      </c>
      <c r="M13" s="76" t="s">
        <v>883</v>
      </c>
      <c r="N13" s="78" t="s">
        <v>883</v>
      </c>
      <c r="O13" s="41">
        <v>34.76</v>
      </c>
      <c r="P13" s="79" t="str">
        <f t="shared" si="0"/>
        <v>YES</v>
      </c>
      <c r="Q13" s="75" t="s">
        <v>884</v>
      </c>
      <c r="R13" s="80"/>
      <c r="S13" s="81"/>
      <c r="T13" s="82"/>
      <c r="U13" s="82"/>
      <c r="V13" s="83"/>
      <c r="W13" s="84">
        <f t="shared" si="1"/>
        <v>0</v>
      </c>
      <c r="X13" s="85">
        <f t="shared" si="8"/>
        <v>1</v>
      </c>
      <c r="Y13" s="85">
        <f t="shared" si="2"/>
        <v>0</v>
      </c>
      <c r="Z13" s="85">
        <f t="shared" si="3"/>
        <v>0</v>
      </c>
      <c r="AA13" s="75" t="str">
        <f t="shared" si="9"/>
        <v>-</v>
      </c>
      <c r="AB13" s="85">
        <f t="shared" si="4"/>
        <v>0</v>
      </c>
      <c r="AC13" s="85">
        <f t="shared" si="5"/>
        <v>0</v>
      </c>
      <c r="AD13" s="85">
        <f t="shared" si="10"/>
        <v>0</v>
      </c>
      <c r="AE13" s="85">
        <f t="shared" si="6"/>
        <v>0</v>
      </c>
      <c r="AF13" s="85">
        <f t="shared" si="11"/>
        <v>1</v>
      </c>
      <c r="AG13" s="85">
        <f t="shared" si="12"/>
        <v>1</v>
      </c>
      <c r="AH13" s="85" t="str">
        <f t="shared" si="13"/>
        <v>Initial</v>
      </c>
      <c r="AI13" s="75" t="str">
        <f t="shared" si="7"/>
        <v>RLIS</v>
      </c>
      <c r="AJ13" s="85">
        <f t="shared" si="14"/>
        <v>0</v>
      </c>
      <c r="AK13" s="85">
        <f t="shared" si="15"/>
        <v>0</v>
      </c>
      <c r="AL13" s="85" t="str">
        <f t="shared" si="16"/>
        <v>Trouble</v>
      </c>
    </row>
    <row r="14" spans="1:38" s="26" customFormat="1" ht="12.75">
      <c r="A14" s="71">
        <v>400150</v>
      </c>
      <c r="B14" s="38">
        <v>128649</v>
      </c>
      <c r="C14" s="39" t="s">
        <v>289</v>
      </c>
      <c r="D14" s="39" t="s">
        <v>290</v>
      </c>
      <c r="E14" s="39" t="s">
        <v>291</v>
      </c>
      <c r="F14" s="40">
        <v>85621</v>
      </c>
      <c r="G14" s="72" t="s">
        <v>882</v>
      </c>
      <c r="H14" s="73">
        <v>5202876790</v>
      </c>
      <c r="I14" s="74">
        <v>6</v>
      </c>
      <c r="J14" s="75" t="s">
        <v>883</v>
      </c>
      <c r="K14" s="76" t="s">
        <v>883</v>
      </c>
      <c r="L14" s="77">
        <v>101.775</v>
      </c>
      <c r="M14" s="76" t="s">
        <v>883</v>
      </c>
      <c r="N14" s="78" t="s">
        <v>883</v>
      </c>
      <c r="O14" s="41">
        <v>34.83</v>
      </c>
      <c r="P14" s="79" t="str">
        <f t="shared" si="0"/>
        <v>YES</v>
      </c>
      <c r="Q14" s="75" t="s">
        <v>884</v>
      </c>
      <c r="R14" s="80"/>
      <c r="S14" s="81"/>
      <c r="T14" s="82"/>
      <c r="U14" s="82"/>
      <c r="V14" s="83"/>
      <c r="W14" s="84">
        <f t="shared" si="1"/>
        <v>0</v>
      </c>
      <c r="X14" s="85">
        <f t="shared" si="8"/>
        <v>1</v>
      </c>
      <c r="Y14" s="85">
        <f t="shared" si="2"/>
        <v>0</v>
      </c>
      <c r="Z14" s="85">
        <f t="shared" si="3"/>
        <v>0</v>
      </c>
      <c r="AA14" s="75" t="str">
        <f t="shared" si="9"/>
        <v>-</v>
      </c>
      <c r="AB14" s="85">
        <f t="shared" si="4"/>
        <v>0</v>
      </c>
      <c r="AC14" s="85">
        <f t="shared" si="5"/>
        <v>0</v>
      </c>
      <c r="AD14" s="85">
        <f t="shared" si="10"/>
        <v>0</v>
      </c>
      <c r="AE14" s="85">
        <f t="shared" si="6"/>
        <v>0</v>
      </c>
      <c r="AF14" s="85">
        <f t="shared" si="11"/>
        <v>1</v>
      </c>
      <c r="AG14" s="85">
        <f t="shared" si="12"/>
        <v>1</v>
      </c>
      <c r="AH14" s="85" t="str">
        <f t="shared" si="13"/>
        <v>Initial</v>
      </c>
      <c r="AI14" s="75" t="str">
        <f t="shared" si="7"/>
        <v>RLIS</v>
      </c>
      <c r="AJ14" s="85">
        <f t="shared" si="14"/>
        <v>0</v>
      </c>
      <c r="AK14" s="85">
        <f t="shared" si="15"/>
        <v>0</v>
      </c>
      <c r="AL14" s="85" t="str">
        <f t="shared" si="16"/>
        <v>Trouble</v>
      </c>
    </row>
    <row r="15" spans="1:38" s="26" customFormat="1" ht="12.75">
      <c r="A15" s="71">
        <v>405030</v>
      </c>
      <c r="B15" s="38">
        <v>40240</v>
      </c>
      <c r="C15" s="39" t="s">
        <v>292</v>
      </c>
      <c r="D15" s="39" t="s">
        <v>293</v>
      </c>
      <c r="E15" s="39" t="s">
        <v>294</v>
      </c>
      <c r="F15" s="40">
        <v>85539</v>
      </c>
      <c r="G15" s="72">
        <v>737</v>
      </c>
      <c r="H15" s="73">
        <v>9284253271</v>
      </c>
      <c r="I15" s="74">
        <v>7</v>
      </c>
      <c r="J15" s="75" t="s">
        <v>884</v>
      </c>
      <c r="K15" s="76" t="s">
        <v>883</v>
      </c>
      <c r="L15" s="77">
        <v>1116</v>
      </c>
      <c r="M15" s="76" t="s">
        <v>883</v>
      </c>
      <c r="N15" s="78" t="s">
        <v>883</v>
      </c>
      <c r="O15" s="41">
        <v>21.79732313575526</v>
      </c>
      <c r="P15" s="79" t="str">
        <f t="shared" si="0"/>
        <v>YES</v>
      </c>
      <c r="Q15" s="75" t="s">
        <v>884</v>
      </c>
      <c r="R15" s="80" t="s">
        <v>884</v>
      </c>
      <c r="S15" s="81"/>
      <c r="T15" s="82"/>
      <c r="U15" s="82"/>
      <c r="V15" s="83"/>
      <c r="W15" s="84">
        <f t="shared" si="1"/>
        <v>1</v>
      </c>
      <c r="X15" s="85">
        <f t="shared" si="8"/>
        <v>0</v>
      </c>
      <c r="Y15" s="85">
        <f t="shared" si="2"/>
        <v>0</v>
      </c>
      <c r="Z15" s="85">
        <f t="shared" si="3"/>
        <v>0</v>
      </c>
      <c r="AA15" s="75" t="str">
        <f t="shared" si="9"/>
        <v>-</v>
      </c>
      <c r="AB15" s="85">
        <f t="shared" si="4"/>
        <v>0</v>
      </c>
      <c r="AC15" s="85">
        <f t="shared" si="5"/>
        <v>0</v>
      </c>
      <c r="AD15" s="85">
        <f t="shared" si="10"/>
        <v>0</v>
      </c>
      <c r="AE15" s="85">
        <f t="shared" si="6"/>
        <v>0</v>
      </c>
      <c r="AF15" s="85">
        <f t="shared" si="11"/>
        <v>1</v>
      </c>
      <c r="AG15" s="85">
        <f t="shared" si="12"/>
        <v>1</v>
      </c>
      <c r="AH15" s="85" t="str">
        <f t="shared" si="13"/>
        <v>Initial</v>
      </c>
      <c r="AI15" s="75" t="str">
        <f t="shared" si="7"/>
        <v>RLIS</v>
      </c>
      <c r="AJ15" s="85">
        <f t="shared" si="14"/>
        <v>0</v>
      </c>
      <c r="AK15" s="85">
        <f t="shared" si="15"/>
        <v>0</v>
      </c>
      <c r="AL15" s="85">
        <f t="shared" si="16"/>
        <v>0</v>
      </c>
    </row>
    <row r="16" spans="1:38" s="26" customFormat="1" ht="12.75">
      <c r="A16" s="71">
        <v>405460</v>
      </c>
      <c r="B16" s="38">
        <v>70381</v>
      </c>
      <c r="C16" s="39" t="s">
        <v>352</v>
      </c>
      <c r="D16" s="39" t="s">
        <v>353</v>
      </c>
      <c r="E16" s="39" t="s">
        <v>354</v>
      </c>
      <c r="F16" s="40">
        <v>85361</v>
      </c>
      <c r="G16" s="72">
        <v>100</v>
      </c>
      <c r="H16" s="73">
        <v>6233882321</v>
      </c>
      <c r="I16" s="74">
        <v>8</v>
      </c>
      <c r="J16" s="75" t="s">
        <v>884</v>
      </c>
      <c r="K16" s="76" t="s">
        <v>883</v>
      </c>
      <c r="L16" s="77">
        <v>710.5938</v>
      </c>
      <c r="M16" s="76" t="s">
        <v>883</v>
      </c>
      <c r="N16" s="78" t="s">
        <v>883</v>
      </c>
      <c r="O16" s="41">
        <v>31.70103092783505</v>
      </c>
      <c r="P16" s="79" t="str">
        <f t="shared" si="0"/>
        <v>YES</v>
      </c>
      <c r="Q16" s="75" t="s">
        <v>884</v>
      </c>
      <c r="R16" s="80" t="s">
        <v>884</v>
      </c>
      <c r="S16" s="81"/>
      <c r="T16" s="82"/>
      <c r="U16" s="82"/>
      <c r="V16" s="83"/>
      <c r="W16" s="84">
        <f t="shared" si="1"/>
        <v>1</v>
      </c>
      <c r="X16" s="85">
        <f t="shared" si="8"/>
        <v>0</v>
      </c>
      <c r="Y16" s="85">
        <f t="shared" si="2"/>
        <v>0</v>
      </c>
      <c r="Z16" s="85">
        <f t="shared" si="3"/>
        <v>0</v>
      </c>
      <c r="AA16" s="75" t="str">
        <f t="shared" si="9"/>
        <v>-</v>
      </c>
      <c r="AB16" s="85">
        <f t="shared" si="4"/>
        <v>0</v>
      </c>
      <c r="AC16" s="85">
        <f t="shared" si="5"/>
        <v>0</v>
      </c>
      <c r="AD16" s="85">
        <f t="shared" si="10"/>
        <v>0</v>
      </c>
      <c r="AE16" s="85">
        <f t="shared" si="6"/>
        <v>0</v>
      </c>
      <c r="AF16" s="85">
        <f t="shared" si="11"/>
        <v>1</v>
      </c>
      <c r="AG16" s="85">
        <f t="shared" si="12"/>
        <v>1</v>
      </c>
      <c r="AH16" s="85" t="str">
        <f t="shared" si="13"/>
        <v>Initial</v>
      </c>
      <c r="AI16" s="75" t="str">
        <f t="shared" si="7"/>
        <v>RLIS</v>
      </c>
      <c r="AJ16" s="85">
        <f t="shared" si="14"/>
        <v>0</v>
      </c>
      <c r="AK16" s="85">
        <f t="shared" si="15"/>
        <v>0</v>
      </c>
      <c r="AL16" s="85">
        <f t="shared" si="16"/>
        <v>0</v>
      </c>
    </row>
    <row r="17" spans="1:38" s="26" customFormat="1" ht="12.75">
      <c r="A17" s="71">
        <v>405530</v>
      </c>
      <c r="B17" s="38">
        <v>120201</v>
      </c>
      <c r="C17" s="39" t="s">
        <v>377</v>
      </c>
      <c r="D17" s="39" t="s">
        <v>378</v>
      </c>
      <c r="E17" s="39" t="s">
        <v>291</v>
      </c>
      <c r="F17" s="40">
        <v>85621</v>
      </c>
      <c r="G17" s="72">
        <v>2611</v>
      </c>
      <c r="H17" s="73">
        <v>5203757800</v>
      </c>
      <c r="I17" s="74" t="s">
        <v>1050</v>
      </c>
      <c r="J17" s="75" t="s">
        <v>883</v>
      </c>
      <c r="K17" s="76" t="s">
        <v>884</v>
      </c>
      <c r="L17" s="77">
        <v>5798.881</v>
      </c>
      <c r="M17" s="76" t="s">
        <v>883</v>
      </c>
      <c r="N17" s="78" t="s">
        <v>883</v>
      </c>
      <c r="O17" s="41">
        <v>44.086956521739125</v>
      </c>
      <c r="P17" s="79" t="str">
        <f t="shared" si="0"/>
        <v>YES</v>
      </c>
      <c r="Q17" s="75" t="s">
        <v>884</v>
      </c>
      <c r="R17" s="80" t="s">
        <v>884</v>
      </c>
      <c r="S17" s="81"/>
      <c r="T17" s="82"/>
      <c r="U17" s="82"/>
      <c r="V17" s="83"/>
      <c r="W17" s="84">
        <f t="shared" si="1"/>
        <v>1</v>
      </c>
      <c r="X17" s="85">
        <f t="shared" si="8"/>
        <v>0</v>
      </c>
      <c r="Y17" s="85">
        <f t="shared" si="2"/>
        <v>0</v>
      </c>
      <c r="Z17" s="85">
        <f t="shared" si="3"/>
        <v>0</v>
      </c>
      <c r="AA17" s="75" t="str">
        <f t="shared" si="9"/>
        <v>-</v>
      </c>
      <c r="AB17" s="85">
        <f t="shared" si="4"/>
        <v>0</v>
      </c>
      <c r="AC17" s="85">
        <f t="shared" si="5"/>
        <v>0</v>
      </c>
      <c r="AD17" s="85">
        <f t="shared" si="10"/>
        <v>0</v>
      </c>
      <c r="AE17" s="85">
        <f t="shared" si="6"/>
        <v>0</v>
      </c>
      <c r="AF17" s="85">
        <f t="shared" si="11"/>
        <v>1</v>
      </c>
      <c r="AG17" s="85">
        <f t="shared" si="12"/>
        <v>1</v>
      </c>
      <c r="AH17" s="85" t="str">
        <f t="shared" si="13"/>
        <v>Initial</v>
      </c>
      <c r="AI17" s="75" t="str">
        <f t="shared" si="7"/>
        <v>RLIS</v>
      </c>
      <c r="AJ17" s="85">
        <f t="shared" si="14"/>
        <v>0</v>
      </c>
      <c r="AK17" s="85">
        <f t="shared" si="15"/>
        <v>0</v>
      </c>
      <c r="AL17" s="85">
        <f t="shared" si="16"/>
        <v>0</v>
      </c>
    </row>
    <row r="18" spans="1:38" s="26" customFormat="1" ht="12.75">
      <c r="A18" s="71">
        <v>400077</v>
      </c>
      <c r="B18" s="38">
        <v>98745</v>
      </c>
      <c r="C18" s="39" t="s">
        <v>381</v>
      </c>
      <c r="D18" s="39" t="s">
        <v>382</v>
      </c>
      <c r="E18" s="39" t="s">
        <v>357</v>
      </c>
      <c r="F18" s="40">
        <v>85937</v>
      </c>
      <c r="G18" s="72" t="s">
        <v>882</v>
      </c>
      <c r="H18" s="73">
        <v>9285363920</v>
      </c>
      <c r="I18" s="74" t="s">
        <v>383</v>
      </c>
      <c r="J18" s="75" t="s">
        <v>883</v>
      </c>
      <c r="K18" s="76" t="s">
        <v>883</v>
      </c>
      <c r="L18" s="77">
        <v>127.71</v>
      </c>
      <c r="M18" s="76" t="s">
        <v>884</v>
      </c>
      <c r="N18" s="78" t="s">
        <v>883</v>
      </c>
      <c r="O18" s="89">
        <v>53.59</v>
      </c>
      <c r="P18" s="79" t="str">
        <f t="shared" si="0"/>
        <v>YES</v>
      </c>
      <c r="Q18" s="75" t="s">
        <v>884</v>
      </c>
      <c r="R18" s="80"/>
      <c r="S18" s="81"/>
      <c r="T18" s="82"/>
      <c r="U18" s="82"/>
      <c r="V18" s="83"/>
      <c r="W18" s="84">
        <f t="shared" si="1"/>
        <v>0</v>
      </c>
      <c r="X18" s="85">
        <f t="shared" si="8"/>
        <v>1</v>
      </c>
      <c r="Y18" s="85">
        <f t="shared" si="2"/>
        <v>0</v>
      </c>
      <c r="Z18" s="85">
        <f t="shared" si="3"/>
        <v>0</v>
      </c>
      <c r="AA18" s="75" t="str">
        <f t="shared" si="9"/>
        <v>-</v>
      </c>
      <c r="AB18" s="85">
        <f t="shared" si="4"/>
        <v>0</v>
      </c>
      <c r="AC18" s="85">
        <f t="shared" si="5"/>
        <v>0</v>
      </c>
      <c r="AD18" s="85">
        <f t="shared" si="10"/>
        <v>0</v>
      </c>
      <c r="AE18" s="85">
        <f t="shared" si="6"/>
        <v>0</v>
      </c>
      <c r="AF18" s="85">
        <f t="shared" si="11"/>
        <v>1</v>
      </c>
      <c r="AG18" s="85">
        <f t="shared" si="12"/>
        <v>1</v>
      </c>
      <c r="AH18" s="85" t="str">
        <f t="shared" si="13"/>
        <v>Initial</v>
      </c>
      <c r="AI18" s="75" t="str">
        <f t="shared" si="7"/>
        <v>RLIS</v>
      </c>
      <c r="AJ18" s="85">
        <f t="shared" si="14"/>
        <v>0</v>
      </c>
      <c r="AK18" s="85">
        <f t="shared" si="15"/>
        <v>0</v>
      </c>
      <c r="AL18" s="85" t="str">
        <f t="shared" si="16"/>
        <v>Trouble</v>
      </c>
    </row>
    <row r="19" spans="1:38" s="26" customFormat="1" ht="12.75">
      <c r="A19" s="71">
        <v>405500</v>
      </c>
      <c r="B19" s="38">
        <v>90199</v>
      </c>
      <c r="C19" s="39" t="s">
        <v>531</v>
      </c>
      <c r="D19" s="39" t="s">
        <v>532</v>
      </c>
      <c r="E19" s="39" t="s">
        <v>137</v>
      </c>
      <c r="F19" s="40">
        <v>86025</v>
      </c>
      <c r="G19" s="72">
        <v>668</v>
      </c>
      <c r="H19" s="73">
        <v>9285244204</v>
      </c>
      <c r="I19" s="74">
        <v>6</v>
      </c>
      <c r="J19" s="75" t="s">
        <v>883</v>
      </c>
      <c r="K19" s="76" t="s">
        <v>883</v>
      </c>
      <c r="L19" s="77">
        <v>14.15</v>
      </c>
      <c r="M19" s="76" t="s">
        <v>884</v>
      </c>
      <c r="N19" s="78" t="s">
        <v>883</v>
      </c>
      <c r="O19" s="41">
        <v>59.34</v>
      </c>
      <c r="P19" s="79" t="str">
        <f t="shared" si="0"/>
        <v>YES</v>
      </c>
      <c r="Q19" s="75" t="s">
        <v>884</v>
      </c>
      <c r="R19" s="80"/>
      <c r="S19" s="81"/>
      <c r="T19" s="82"/>
      <c r="U19" s="82"/>
      <c r="V19" s="83"/>
      <c r="W19" s="84">
        <f t="shared" si="1"/>
        <v>0</v>
      </c>
      <c r="X19" s="85">
        <f t="shared" si="8"/>
        <v>1</v>
      </c>
      <c r="Y19" s="85">
        <f t="shared" si="2"/>
        <v>0</v>
      </c>
      <c r="Z19" s="85">
        <f t="shared" si="3"/>
        <v>0</v>
      </c>
      <c r="AA19" s="75" t="str">
        <f t="shared" si="9"/>
        <v>-</v>
      </c>
      <c r="AB19" s="85">
        <f t="shared" si="4"/>
        <v>0</v>
      </c>
      <c r="AC19" s="85">
        <f t="shared" si="5"/>
        <v>0</v>
      </c>
      <c r="AD19" s="85">
        <f t="shared" si="10"/>
        <v>0</v>
      </c>
      <c r="AE19" s="85">
        <f t="shared" si="6"/>
        <v>0</v>
      </c>
      <c r="AF19" s="85">
        <f t="shared" si="11"/>
        <v>1</v>
      </c>
      <c r="AG19" s="85">
        <f t="shared" si="12"/>
        <v>1</v>
      </c>
      <c r="AH19" s="85" t="str">
        <f t="shared" si="13"/>
        <v>Initial</v>
      </c>
      <c r="AI19" s="75" t="str">
        <f t="shared" si="7"/>
        <v>RLIS</v>
      </c>
      <c r="AJ19" s="85">
        <f t="shared" si="14"/>
        <v>0</v>
      </c>
      <c r="AK19" s="85">
        <f t="shared" si="15"/>
        <v>0</v>
      </c>
      <c r="AL19" s="85" t="str">
        <f t="shared" si="16"/>
        <v>Trouble</v>
      </c>
    </row>
    <row r="20" spans="1:38" s="26" customFormat="1" ht="12.75">
      <c r="A20" s="71">
        <v>400155</v>
      </c>
      <c r="B20" s="38">
        <v>18756</v>
      </c>
      <c r="C20" s="39" t="s">
        <v>545</v>
      </c>
      <c r="D20" s="39" t="s">
        <v>546</v>
      </c>
      <c r="E20" s="39" t="s">
        <v>547</v>
      </c>
      <c r="F20" s="40">
        <v>85935</v>
      </c>
      <c r="G20" s="72" t="s">
        <v>882</v>
      </c>
      <c r="H20" s="73">
        <v>9283673074</v>
      </c>
      <c r="I20" s="74" t="s">
        <v>1050</v>
      </c>
      <c r="J20" s="75" t="s">
        <v>883</v>
      </c>
      <c r="K20" s="76" t="s">
        <v>883</v>
      </c>
      <c r="L20" s="77">
        <v>123.875</v>
      </c>
      <c r="M20" s="76" t="s">
        <v>884</v>
      </c>
      <c r="N20" s="78" t="s">
        <v>883</v>
      </c>
      <c r="O20" s="41">
        <v>64.35</v>
      </c>
      <c r="P20" s="79" t="str">
        <f t="shared" si="0"/>
        <v>YES</v>
      </c>
      <c r="Q20" s="75" t="s">
        <v>884</v>
      </c>
      <c r="R20" s="80"/>
      <c r="S20" s="81"/>
      <c r="T20" s="82"/>
      <c r="U20" s="82"/>
      <c r="V20" s="83"/>
      <c r="W20" s="84">
        <f t="shared" si="1"/>
        <v>0</v>
      </c>
      <c r="X20" s="85">
        <f t="shared" si="8"/>
        <v>1</v>
      </c>
      <c r="Y20" s="85">
        <f t="shared" si="2"/>
        <v>0</v>
      </c>
      <c r="Z20" s="85">
        <f t="shared" si="3"/>
        <v>0</v>
      </c>
      <c r="AA20" s="75" t="str">
        <f t="shared" si="9"/>
        <v>-</v>
      </c>
      <c r="AB20" s="85">
        <f t="shared" si="4"/>
        <v>0</v>
      </c>
      <c r="AC20" s="85">
        <f t="shared" si="5"/>
        <v>0</v>
      </c>
      <c r="AD20" s="85">
        <f t="shared" si="10"/>
        <v>0</v>
      </c>
      <c r="AE20" s="85">
        <f t="shared" si="6"/>
        <v>0</v>
      </c>
      <c r="AF20" s="85">
        <f t="shared" si="11"/>
        <v>1</v>
      </c>
      <c r="AG20" s="85">
        <f t="shared" si="12"/>
        <v>1</v>
      </c>
      <c r="AH20" s="85" t="str">
        <f t="shared" si="13"/>
        <v>Initial</v>
      </c>
      <c r="AI20" s="75" t="str">
        <f t="shared" si="7"/>
        <v>RLIS</v>
      </c>
      <c r="AJ20" s="85">
        <f t="shared" si="14"/>
        <v>0</v>
      </c>
      <c r="AK20" s="85">
        <f t="shared" si="15"/>
        <v>0</v>
      </c>
      <c r="AL20" s="85" t="str">
        <f t="shared" si="16"/>
        <v>Trouble</v>
      </c>
    </row>
    <row r="21" spans="1:38" s="26" customFormat="1" ht="12.75">
      <c r="A21" s="71">
        <v>406960</v>
      </c>
      <c r="B21" s="38">
        <v>40220</v>
      </c>
      <c r="C21" s="39" t="s">
        <v>571</v>
      </c>
      <c r="D21" s="39" t="s">
        <v>572</v>
      </c>
      <c r="E21" s="39" t="s">
        <v>573</v>
      </c>
      <c r="F21" s="40">
        <v>85550</v>
      </c>
      <c r="G21" s="72">
        <v>207</v>
      </c>
      <c r="H21" s="73">
        <v>9284752315</v>
      </c>
      <c r="I21" s="74">
        <v>6</v>
      </c>
      <c r="J21" s="75" t="s">
        <v>883</v>
      </c>
      <c r="K21" s="76" t="s">
        <v>884</v>
      </c>
      <c r="L21" s="77">
        <v>1199.6688</v>
      </c>
      <c r="M21" s="76" t="s">
        <v>883</v>
      </c>
      <c r="N21" s="78" t="s">
        <v>883</v>
      </c>
      <c r="O21" s="41">
        <v>52.8865295288653</v>
      </c>
      <c r="P21" s="79" t="str">
        <f t="shared" si="0"/>
        <v>YES</v>
      </c>
      <c r="Q21" s="75" t="s">
        <v>884</v>
      </c>
      <c r="R21" s="80" t="s">
        <v>884</v>
      </c>
      <c r="S21" s="81"/>
      <c r="T21" s="82"/>
      <c r="U21" s="82"/>
      <c r="V21" s="83"/>
      <c r="W21" s="84">
        <f t="shared" si="1"/>
        <v>1</v>
      </c>
      <c r="X21" s="85">
        <f t="shared" si="8"/>
        <v>0</v>
      </c>
      <c r="Y21" s="85">
        <f t="shared" si="2"/>
        <v>0</v>
      </c>
      <c r="Z21" s="85">
        <f t="shared" si="3"/>
        <v>0</v>
      </c>
      <c r="AA21" s="75" t="str">
        <f t="shared" si="9"/>
        <v>-</v>
      </c>
      <c r="AB21" s="85">
        <f t="shared" si="4"/>
        <v>0</v>
      </c>
      <c r="AC21" s="85">
        <f t="shared" si="5"/>
        <v>0</v>
      </c>
      <c r="AD21" s="85">
        <f t="shared" si="10"/>
        <v>0</v>
      </c>
      <c r="AE21" s="85">
        <f t="shared" si="6"/>
        <v>0</v>
      </c>
      <c r="AF21" s="85">
        <f t="shared" si="11"/>
        <v>1</v>
      </c>
      <c r="AG21" s="85">
        <f t="shared" si="12"/>
        <v>1</v>
      </c>
      <c r="AH21" s="85" t="str">
        <f t="shared" si="13"/>
        <v>Initial</v>
      </c>
      <c r="AI21" s="75" t="str">
        <f t="shared" si="7"/>
        <v>RLIS</v>
      </c>
      <c r="AJ21" s="85">
        <f t="shared" si="14"/>
        <v>0</v>
      </c>
      <c r="AK21" s="85">
        <f t="shared" si="15"/>
        <v>0</v>
      </c>
      <c r="AL21" s="85">
        <f t="shared" si="16"/>
        <v>0</v>
      </c>
    </row>
    <row r="22" spans="1:38" s="26" customFormat="1" ht="12.75">
      <c r="A22" s="71">
        <v>400246</v>
      </c>
      <c r="B22" s="38">
        <v>78917</v>
      </c>
      <c r="C22" s="39" t="s">
        <v>616</v>
      </c>
      <c r="D22" s="39" t="s">
        <v>219</v>
      </c>
      <c r="E22" s="39" t="s">
        <v>905</v>
      </c>
      <c r="F22" s="40">
        <v>85204</v>
      </c>
      <c r="G22" s="72" t="s">
        <v>882</v>
      </c>
      <c r="H22" s="73">
        <v>4806497737</v>
      </c>
      <c r="I22" s="74" t="s">
        <v>1050</v>
      </c>
      <c r="J22" s="75" t="s">
        <v>883</v>
      </c>
      <c r="K22" s="76" t="s">
        <v>883</v>
      </c>
      <c r="L22" s="77">
        <v>181.0065</v>
      </c>
      <c r="M22" s="76" t="s">
        <v>883</v>
      </c>
      <c r="N22" s="78" t="s">
        <v>883</v>
      </c>
      <c r="O22" s="41">
        <v>23.74</v>
      </c>
      <c r="P22" s="79" t="str">
        <f t="shared" si="0"/>
        <v>YES</v>
      </c>
      <c r="Q22" s="75" t="s">
        <v>884</v>
      </c>
      <c r="R22" s="80"/>
      <c r="S22" s="81"/>
      <c r="T22" s="82"/>
      <c r="U22" s="82"/>
      <c r="V22" s="83"/>
      <c r="W22" s="84">
        <f t="shared" si="1"/>
        <v>0</v>
      </c>
      <c r="X22" s="85">
        <f t="shared" si="8"/>
        <v>1</v>
      </c>
      <c r="Y22" s="85">
        <f t="shared" si="2"/>
        <v>0</v>
      </c>
      <c r="Z22" s="85">
        <f t="shared" si="3"/>
        <v>0</v>
      </c>
      <c r="AA22" s="75" t="str">
        <f t="shared" si="9"/>
        <v>-</v>
      </c>
      <c r="AB22" s="85">
        <f t="shared" si="4"/>
        <v>0</v>
      </c>
      <c r="AC22" s="85">
        <f t="shared" si="5"/>
        <v>0</v>
      </c>
      <c r="AD22" s="85">
        <f t="shared" si="10"/>
        <v>0</v>
      </c>
      <c r="AE22" s="85">
        <f t="shared" si="6"/>
        <v>0</v>
      </c>
      <c r="AF22" s="85">
        <f t="shared" si="11"/>
        <v>1</v>
      </c>
      <c r="AG22" s="85">
        <f t="shared" si="12"/>
        <v>1</v>
      </c>
      <c r="AH22" s="85" t="str">
        <f t="shared" si="13"/>
        <v>Initial</v>
      </c>
      <c r="AI22" s="75" t="str">
        <f t="shared" si="7"/>
        <v>RLIS</v>
      </c>
      <c r="AJ22" s="85">
        <f t="shared" si="14"/>
        <v>0</v>
      </c>
      <c r="AK22" s="85">
        <f t="shared" si="15"/>
        <v>0</v>
      </c>
      <c r="AL22" s="85" t="str">
        <f t="shared" si="16"/>
        <v>Trouble</v>
      </c>
    </row>
    <row r="23" spans="1:38" s="26" customFormat="1" ht="12.75">
      <c r="A23" s="71">
        <v>400214</v>
      </c>
      <c r="B23" s="38">
        <v>48651</v>
      </c>
      <c r="C23" s="39" t="s">
        <v>617</v>
      </c>
      <c r="D23" s="39" t="s">
        <v>618</v>
      </c>
      <c r="E23" s="39" t="s">
        <v>452</v>
      </c>
      <c r="F23" s="40">
        <v>85541</v>
      </c>
      <c r="G23" s="72" t="s">
        <v>882</v>
      </c>
      <c r="H23" s="73">
        <v>9284784706</v>
      </c>
      <c r="I23" s="74">
        <v>6</v>
      </c>
      <c r="J23" s="75" t="s">
        <v>883</v>
      </c>
      <c r="K23" s="76" t="s">
        <v>883</v>
      </c>
      <c r="L23" s="77">
        <v>58</v>
      </c>
      <c r="M23" s="76" t="s">
        <v>883</v>
      </c>
      <c r="N23" s="78" t="s">
        <v>883</v>
      </c>
      <c r="O23" s="41">
        <v>25.99</v>
      </c>
      <c r="P23" s="79" t="str">
        <f t="shared" si="0"/>
        <v>YES</v>
      </c>
      <c r="Q23" s="75" t="s">
        <v>884</v>
      </c>
      <c r="R23" s="80"/>
      <c r="S23" s="81"/>
      <c r="T23" s="82"/>
      <c r="U23" s="82"/>
      <c r="V23" s="83"/>
      <c r="W23" s="84">
        <f t="shared" si="1"/>
        <v>0</v>
      </c>
      <c r="X23" s="85">
        <f t="shared" si="8"/>
        <v>1</v>
      </c>
      <c r="Y23" s="85">
        <f t="shared" si="2"/>
        <v>0</v>
      </c>
      <c r="Z23" s="85">
        <f t="shared" si="3"/>
        <v>0</v>
      </c>
      <c r="AA23" s="75" t="str">
        <f t="shared" si="9"/>
        <v>-</v>
      </c>
      <c r="AB23" s="85">
        <f t="shared" si="4"/>
        <v>0</v>
      </c>
      <c r="AC23" s="85">
        <f t="shared" si="5"/>
        <v>0</v>
      </c>
      <c r="AD23" s="85">
        <f t="shared" si="10"/>
        <v>0</v>
      </c>
      <c r="AE23" s="85">
        <f t="shared" si="6"/>
        <v>0</v>
      </c>
      <c r="AF23" s="85">
        <f t="shared" si="11"/>
        <v>1</v>
      </c>
      <c r="AG23" s="85">
        <f t="shared" si="12"/>
        <v>1</v>
      </c>
      <c r="AH23" s="85" t="str">
        <f t="shared" si="13"/>
        <v>Initial</v>
      </c>
      <c r="AI23" s="75" t="str">
        <f t="shared" si="7"/>
        <v>RLIS</v>
      </c>
      <c r="AJ23" s="85">
        <f t="shared" si="14"/>
        <v>0</v>
      </c>
      <c r="AK23" s="85">
        <f t="shared" si="15"/>
        <v>0</v>
      </c>
      <c r="AL23" s="85" t="str">
        <f t="shared" si="16"/>
        <v>Trouble</v>
      </c>
    </row>
    <row r="24" spans="1:38" s="26" customFormat="1" ht="12.75">
      <c r="A24" s="71">
        <v>408130</v>
      </c>
      <c r="B24" s="38">
        <v>110424</v>
      </c>
      <c r="C24" s="39" t="s">
        <v>664</v>
      </c>
      <c r="D24" s="39" t="s">
        <v>665</v>
      </c>
      <c r="E24" s="39" t="s">
        <v>666</v>
      </c>
      <c r="F24" s="40">
        <v>85272</v>
      </c>
      <c r="G24" s="72">
        <v>578</v>
      </c>
      <c r="H24" s="73">
        <v>5204243353</v>
      </c>
      <c r="I24" s="74">
        <v>8</v>
      </c>
      <c r="J24" s="75" t="s">
        <v>884</v>
      </c>
      <c r="K24" s="76" t="s">
        <v>883</v>
      </c>
      <c r="L24" s="77">
        <v>714.6375</v>
      </c>
      <c r="M24" s="76" t="s">
        <v>883</v>
      </c>
      <c r="N24" s="78" t="s">
        <v>883</v>
      </c>
      <c r="O24" s="41">
        <v>26.72413793103448</v>
      </c>
      <c r="P24" s="79" t="str">
        <f t="shared" si="0"/>
        <v>YES</v>
      </c>
      <c r="Q24" s="75" t="s">
        <v>884</v>
      </c>
      <c r="R24" s="80" t="s">
        <v>884</v>
      </c>
      <c r="S24" s="81"/>
      <c r="T24" s="82"/>
      <c r="U24" s="82"/>
      <c r="V24" s="83"/>
      <c r="W24" s="84">
        <f t="shared" si="1"/>
        <v>1</v>
      </c>
      <c r="X24" s="85">
        <f t="shared" si="8"/>
        <v>0</v>
      </c>
      <c r="Y24" s="85">
        <f t="shared" si="2"/>
        <v>0</v>
      </c>
      <c r="Z24" s="85">
        <f t="shared" si="3"/>
        <v>0</v>
      </c>
      <c r="AA24" s="75" t="str">
        <f t="shared" si="9"/>
        <v>-</v>
      </c>
      <c r="AB24" s="85">
        <f t="shared" si="4"/>
        <v>0</v>
      </c>
      <c r="AC24" s="85">
        <f t="shared" si="5"/>
        <v>0</v>
      </c>
      <c r="AD24" s="85">
        <f t="shared" si="10"/>
        <v>0</v>
      </c>
      <c r="AE24" s="85">
        <f t="shared" si="6"/>
        <v>0</v>
      </c>
      <c r="AF24" s="85">
        <f t="shared" si="11"/>
        <v>1</v>
      </c>
      <c r="AG24" s="85">
        <f t="shared" si="12"/>
        <v>1</v>
      </c>
      <c r="AH24" s="85" t="str">
        <f t="shared" si="13"/>
        <v>Initial</v>
      </c>
      <c r="AI24" s="75" t="str">
        <f t="shared" si="7"/>
        <v>RLIS</v>
      </c>
      <c r="AJ24" s="85">
        <f t="shared" si="14"/>
        <v>0</v>
      </c>
      <c r="AK24" s="85">
        <f t="shared" si="15"/>
        <v>0</v>
      </c>
      <c r="AL24" s="85">
        <f t="shared" si="16"/>
        <v>0</v>
      </c>
    </row>
    <row r="25" spans="1:38" s="26" customFormat="1" ht="12.75">
      <c r="A25" s="71">
        <v>408600</v>
      </c>
      <c r="B25" s="38">
        <v>20201</v>
      </c>
      <c r="C25" s="39" t="s">
        <v>715</v>
      </c>
      <c r="D25" s="39" t="s">
        <v>716</v>
      </c>
      <c r="E25" s="39" t="s">
        <v>717</v>
      </c>
      <c r="F25" s="40">
        <v>85638</v>
      </c>
      <c r="G25" s="72">
        <v>1000</v>
      </c>
      <c r="H25" s="73">
        <v>5204574000</v>
      </c>
      <c r="I25" s="74">
        <v>7</v>
      </c>
      <c r="J25" s="75" t="s">
        <v>884</v>
      </c>
      <c r="K25" s="76" t="s">
        <v>883</v>
      </c>
      <c r="L25" s="77">
        <v>927.9313</v>
      </c>
      <c r="M25" s="76" t="s">
        <v>883</v>
      </c>
      <c r="N25" s="78" t="s">
        <v>883</v>
      </c>
      <c r="O25" s="41">
        <v>24.76601871850252</v>
      </c>
      <c r="P25" s="79" t="str">
        <f t="shared" si="0"/>
        <v>YES</v>
      </c>
      <c r="Q25" s="75" t="s">
        <v>884</v>
      </c>
      <c r="R25" s="80" t="s">
        <v>884</v>
      </c>
      <c r="S25" s="81"/>
      <c r="T25" s="82"/>
      <c r="U25" s="82"/>
      <c r="V25" s="83"/>
      <c r="W25" s="84">
        <f t="shared" si="1"/>
        <v>1</v>
      </c>
      <c r="X25" s="85">
        <f t="shared" si="8"/>
        <v>0</v>
      </c>
      <c r="Y25" s="85">
        <f t="shared" si="2"/>
        <v>0</v>
      </c>
      <c r="Z25" s="85">
        <f t="shared" si="3"/>
        <v>0</v>
      </c>
      <c r="AA25" s="75" t="str">
        <f t="shared" si="9"/>
        <v>-</v>
      </c>
      <c r="AB25" s="85">
        <f t="shared" si="4"/>
        <v>0</v>
      </c>
      <c r="AC25" s="85">
        <f t="shared" si="5"/>
        <v>0</v>
      </c>
      <c r="AD25" s="85">
        <f t="shared" si="10"/>
        <v>0</v>
      </c>
      <c r="AE25" s="85">
        <f t="shared" si="6"/>
        <v>0</v>
      </c>
      <c r="AF25" s="85">
        <f t="shared" si="11"/>
        <v>1</v>
      </c>
      <c r="AG25" s="85">
        <f t="shared" si="12"/>
        <v>1</v>
      </c>
      <c r="AH25" s="85" t="str">
        <f t="shared" si="13"/>
        <v>Initial</v>
      </c>
      <c r="AI25" s="75" t="str">
        <f t="shared" si="7"/>
        <v>RLIS</v>
      </c>
      <c r="AJ25" s="85">
        <f t="shared" si="14"/>
        <v>0</v>
      </c>
      <c r="AK25" s="85">
        <f t="shared" si="15"/>
        <v>0</v>
      </c>
      <c r="AL25" s="85">
        <f t="shared" si="16"/>
        <v>0</v>
      </c>
    </row>
    <row r="26" spans="1:38" s="26" customFormat="1" ht="12.75">
      <c r="A26" s="71">
        <v>400028</v>
      </c>
      <c r="B26" s="38">
        <v>58650</v>
      </c>
      <c r="C26" s="39" t="s">
        <v>725</v>
      </c>
      <c r="D26" s="39" t="s">
        <v>726</v>
      </c>
      <c r="E26" s="39" t="s">
        <v>81</v>
      </c>
      <c r="F26" s="40">
        <v>85546</v>
      </c>
      <c r="G26" s="72">
        <v>2051</v>
      </c>
      <c r="H26" s="73">
        <v>9283488422</v>
      </c>
      <c r="I26" s="74">
        <v>6</v>
      </c>
      <c r="J26" s="75" t="s">
        <v>883</v>
      </c>
      <c r="K26" s="76" t="s">
        <v>883</v>
      </c>
      <c r="L26" s="77">
        <v>88.7125</v>
      </c>
      <c r="M26" s="76" t="s">
        <v>884</v>
      </c>
      <c r="N26" s="78" t="s">
        <v>883</v>
      </c>
      <c r="O26" s="41">
        <v>89.31</v>
      </c>
      <c r="P26" s="79" t="str">
        <f t="shared" si="0"/>
        <v>YES</v>
      </c>
      <c r="Q26" s="75" t="s">
        <v>884</v>
      </c>
      <c r="R26" s="80"/>
      <c r="S26" s="81"/>
      <c r="T26" s="82"/>
      <c r="U26" s="82"/>
      <c r="V26" s="83"/>
      <c r="W26" s="84">
        <f t="shared" si="1"/>
        <v>0</v>
      </c>
      <c r="X26" s="85">
        <f t="shared" si="8"/>
        <v>1</v>
      </c>
      <c r="Y26" s="85">
        <f t="shared" si="2"/>
        <v>0</v>
      </c>
      <c r="Z26" s="85">
        <f t="shared" si="3"/>
        <v>0</v>
      </c>
      <c r="AA26" s="75" t="str">
        <f t="shared" si="9"/>
        <v>-</v>
      </c>
      <c r="AB26" s="85">
        <f t="shared" si="4"/>
        <v>0</v>
      </c>
      <c r="AC26" s="85">
        <f t="shared" si="5"/>
        <v>0</v>
      </c>
      <c r="AD26" s="85">
        <f t="shared" si="10"/>
        <v>0</v>
      </c>
      <c r="AE26" s="85">
        <f t="shared" si="6"/>
        <v>0</v>
      </c>
      <c r="AF26" s="85">
        <f t="shared" si="11"/>
        <v>1</v>
      </c>
      <c r="AG26" s="85">
        <f t="shared" si="12"/>
        <v>1</v>
      </c>
      <c r="AH26" s="85" t="str">
        <f t="shared" si="13"/>
        <v>Initial</v>
      </c>
      <c r="AI26" s="75" t="str">
        <f t="shared" si="7"/>
        <v>RLIS</v>
      </c>
      <c r="AJ26" s="85">
        <f t="shared" si="14"/>
        <v>0</v>
      </c>
      <c r="AK26" s="85">
        <f t="shared" si="15"/>
        <v>0</v>
      </c>
      <c r="AL26" s="85" t="str">
        <f t="shared" si="16"/>
        <v>Trouble</v>
      </c>
    </row>
    <row r="27" spans="1:38" s="26" customFormat="1" ht="12.75">
      <c r="A27" s="71">
        <v>400299</v>
      </c>
      <c r="B27" s="38">
        <v>38652</v>
      </c>
      <c r="C27" s="39" t="s">
        <v>771</v>
      </c>
      <c r="D27" s="39" t="s">
        <v>772</v>
      </c>
      <c r="E27" s="39" t="s">
        <v>1043</v>
      </c>
      <c r="F27" s="40">
        <v>85602</v>
      </c>
      <c r="G27" s="72" t="s">
        <v>882</v>
      </c>
      <c r="H27" s="73">
        <v>5205868691</v>
      </c>
      <c r="I27" s="74">
        <v>6</v>
      </c>
      <c r="J27" s="75" t="s">
        <v>883</v>
      </c>
      <c r="K27" s="76" t="s">
        <v>883</v>
      </c>
      <c r="L27" s="77">
        <v>63.1</v>
      </c>
      <c r="M27" s="76" t="s">
        <v>884</v>
      </c>
      <c r="N27" s="78" t="s">
        <v>883</v>
      </c>
      <c r="O27" s="41">
        <v>28.19</v>
      </c>
      <c r="P27" s="79" t="str">
        <f t="shared" si="0"/>
        <v>YES</v>
      </c>
      <c r="Q27" s="75" t="s">
        <v>884</v>
      </c>
      <c r="R27" s="80"/>
      <c r="S27" s="81"/>
      <c r="T27" s="82"/>
      <c r="U27" s="82"/>
      <c r="V27" s="83"/>
      <c r="W27" s="84">
        <f t="shared" si="1"/>
        <v>0</v>
      </c>
      <c r="X27" s="85">
        <f t="shared" si="8"/>
        <v>1</v>
      </c>
      <c r="Y27" s="85">
        <f t="shared" si="2"/>
        <v>0</v>
      </c>
      <c r="Z27" s="85">
        <f t="shared" si="3"/>
        <v>0</v>
      </c>
      <c r="AA27" s="75" t="str">
        <f t="shared" si="9"/>
        <v>-</v>
      </c>
      <c r="AB27" s="85">
        <f t="shared" si="4"/>
        <v>0</v>
      </c>
      <c r="AC27" s="85">
        <f t="shared" si="5"/>
        <v>0</v>
      </c>
      <c r="AD27" s="85">
        <f t="shared" si="10"/>
        <v>0</v>
      </c>
      <c r="AE27" s="85">
        <f t="shared" si="6"/>
        <v>0</v>
      </c>
      <c r="AF27" s="85">
        <f t="shared" si="11"/>
        <v>1</v>
      </c>
      <c r="AG27" s="85">
        <f t="shared" si="12"/>
        <v>1</v>
      </c>
      <c r="AH27" s="85" t="str">
        <f t="shared" si="13"/>
        <v>Initial</v>
      </c>
      <c r="AI27" s="75" t="str">
        <f t="shared" si="7"/>
        <v>RLIS</v>
      </c>
      <c r="AJ27" s="85">
        <f t="shared" si="14"/>
        <v>0</v>
      </c>
      <c r="AK27" s="85">
        <f t="shared" si="15"/>
        <v>0</v>
      </c>
      <c r="AL27" s="85" t="str">
        <f t="shared" si="16"/>
        <v>Trouble</v>
      </c>
    </row>
    <row r="28" spans="1:38" s="26" customFormat="1" ht="12.75">
      <c r="A28" s="71">
        <v>409250</v>
      </c>
      <c r="B28" s="38">
        <v>20213</v>
      </c>
      <c r="C28" s="39" t="s">
        <v>794</v>
      </c>
      <c r="D28" s="39" t="s">
        <v>795</v>
      </c>
      <c r="E28" s="39" t="s">
        <v>796</v>
      </c>
      <c r="F28" s="40">
        <v>85643</v>
      </c>
      <c r="G28" s="72">
        <v>1509</v>
      </c>
      <c r="H28" s="73">
        <v>5203844211</v>
      </c>
      <c r="I28" s="74" t="s">
        <v>1050</v>
      </c>
      <c r="J28" s="75" t="s">
        <v>883</v>
      </c>
      <c r="K28" s="76" t="s">
        <v>883</v>
      </c>
      <c r="L28" s="77">
        <v>1337.9313</v>
      </c>
      <c r="M28" s="76" t="s">
        <v>883</v>
      </c>
      <c r="N28" s="78" t="s">
        <v>883</v>
      </c>
      <c r="O28" s="41">
        <v>26.955074875207984</v>
      </c>
      <c r="P28" s="79" t="str">
        <f t="shared" si="0"/>
        <v>YES</v>
      </c>
      <c r="Q28" s="75" t="s">
        <v>884</v>
      </c>
      <c r="R28" s="80" t="s">
        <v>884</v>
      </c>
      <c r="S28" s="81"/>
      <c r="T28" s="82"/>
      <c r="U28" s="82"/>
      <c r="V28" s="83"/>
      <c r="W28" s="84">
        <f t="shared" si="1"/>
        <v>0</v>
      </c>
      <c r="X28" s="85">
        <f t="shared" si="8"/>
        <v>0</v>
      </c>
      <c r="Y28" s="85">
        <f t="shared" si="2"/>
        <v>0</v>
      </c>
      <c r="Z28" s="85">
        <f t="shared" si="3"/>
        <v>0</v>
      </c>
      <c r="AA28" s="75" t="str">
        <f t="shared" si="9"/>
        <v>-</v>
      </c>
      <c r="AB28" s="85">
        <f t="shared" si="4"/>
        <v>0</v>
      </c>
      <c r="AC28" s="85">
        <f t="shared" si="5"/>
        <v>0</v>
      </c>
      <c r="AD28" s="85">
        <f t="shared" si="10"/>
        <v>0</v>
      </c>
      <c r="AE28" s="85">
        <f t="shared" si="6"/>
        <v>0</v>
      </c>
      <c r="AF28" s="85">
        <f t="shared" si="11"/>
        <v>1</v>
      </c>
      <c r="AG28" s="85">
        <f t="shared" si="12"/>
        <v>1</v>
      </c>
      <c r="AH28" s="85" t="str">
        <f t="shared" si="13"/>
        <v>Initial</v>
      </c>
      <c r="AI28" s="75" t="str">
        <f t="shared" si="7"/>
        <v>RLIS</v>
      </c>
      <c r="AJ28" s="85">
        <f t="shared" si="14"/>
        <v>0</v>
      </c>
      <c r="AK28" s="85">
        <f t="shared" si="15"/>
        <v>0</v>
      </c>
      <c r="AL28" s="85">
        <f t="shared" si="16"/>
        <v>0</v>
      </c>
    </row>
    <row r="29" spans="6:15" ht="12.75">
      <c r="F29" s="23"/>
      <c r="I29" s="28"/>
      <c r="J29" s="28"/>
      <c r="O29" s="29"/>
    </row>
    <row r="30" spans="6:15" ht="12.75">
      <c r="F30" s="23"/>
      <c r="I30" s="28"/>
      <c r="J30" s="28"/>
      <c r="O30" s="29"/>
    </row>
    <row r="31" spans="6:15" ht="12.75">
      <c r="F31" s="23"/>
      <c r="I31" s="28"/>
      <c r="J31" s="28"/>
      <c r="O31" s="29"/>
    </row>
    <row r="32" spans="6:15" ht="12.75">
      <c r="F32" s="23"/>
      <c r="I32" s="28"/>
      <c r="J32" s="28"/>
      <c r="O32" s="29"/>
    </row>
    <row r="33" spans="6:15" ht="12.75">
      <c r="F33" s="23"/>
      <c r="I33" s="28"/>
      <c r="J33" s="28"/>
      <c r="O33" s="29"/>
    </row>
    <row r="34" spans="6:15" ht="12.75">
      <c r="F34" s="23"/>
      <c r="I34" s="28"/>
      <c r="J34" s="28"/>
      <c r="O34" s="29"/>
    </row>
    <row r="35" spans="6:15" ht="12.75">
      <c r="F35" s="23"/>
      <c r="I35" s="28"/>
      <c r="J35" s="28"/>
      <c r="O35" s="29"/>
    </row>
    <row r="36" spans="6:15" ht="12.75">
      <c r="F36" s="23"/>
      <c r="I36" s="28"/>
      <c r="J36" s="28"/>
      <c r="O36" s="29"/>
    </row>
    <row r="37" spans="6:15" ht="12.75">
      <c r="F37" s="23"/>
      <c r="I37" s="28"/>
      <c r="J37" s="28"/>
      <c r="O37" s="29"/>
    </row>
    <row r="38" spans="6:15" ht="12.75">
      <c r="F38" s="23"/>
      <c r="I38" s="28"/>
      <c r="J38" s="28"/>
      <c r="O38" s="29"/>
    </row>
    <row r="39" spans="6:15" ht="12.75">
      <c r="F39" s="23"/>
      <c r="I39" s="28"/>
      <c r="J39" s="28"/>
      <c r="O39" s="29"/>
    </row>
    <row r="40" spans="6:15" ht="12.75">
      <c r="F40" s="23"/>
      <c r="I40" s="28"/>
      <c r="J40" s="28"/>
      <c r="O40" s="29"/>
    </row>
    <row r="41" spans="6:15" ht="12.75">
      <c r="F41" s="23"/>
      <c r="I41" s="28"/>
      <c r="J41" s="28"/>
      <c r="O41" s="29"/>
    </row>
    <row r="42" spans="6:15" ht="12.75">
      <c r="F42" s="23"/>
      <c r="I42" s="28"/>
      <c r="J42" s="28"/>
      <c r="O42" s="29"/>
    </row>
    <row r="43" spans="6:15" ht="12.75">
      <c r="F43" s="23"/>
      <c r="I43" s="28"/>
      <c r="J43" s="28"/>
      <c r="O43" s="29"/>
    </row>
    <row r="44" spans="6:15" ht="12.75">
      <c r="F44" s="23"/>
      <c r="I44" s="28"/>
      <c r="J44" s="28"/>
      <c r="O44" s="29"/>
    </row>
    <row r="45" spans="6:15" ht="12.75">
      <c r="F45" s="23"/>
      <c r="I45" s="28"/>
      <c r="J45" s="28"/>
      <c r="O45" s="29"/>
    </row>
    <row r="46" spans="6:15" ht="12.75">
      <c r="F46" s="23"/>
      <c r="I46" s="28"/>
      <c r="J46" s="28"/>
      <c r="O46" s="29"/>
    </row>
    <row r="47" spans="6:15" ht="12.75">
      <c r="F47" s="23"/>
      <c r="I47" s="28"/>
      <c r="J47" s="28"/>
      <c r="O47" s="29"/>
    </row>
    <row r="48" spans="6:15" ht="12.75">
      <c r="F48" s="23"/>
      <c r="I48" s="28"/>
      <c r="J48" s="28"/>
      <c r="O48" s="29"/>
    </row>
    <row r="49" spans="6:15" ht="12.75">
      <c r="F49" s="23"/>
      <c r="I49" s="28"/>
      <c r="J49" s="28"/>
      <c r="O49" s="29"/>
    </row>
    <row r="50" spans="6:15" ht="12.75">
      <c r="F50" s="23"/>
      <c r="I50" s="28"/>
      <c r="J50" s="28"/>
      <c r="O50" s="29"/>
    </row>
    <row r="51" spans="6:15" ht="12.75">
      <c r="F51" s="23"/>
      <c r="I51" s="28"/>
      <c r="J51" s="28"/>
      <c r="O51" s="29"/>
    </row>
    <row r="52" spans="6:15" ht="12.75">
      <c r="F52" s="23"/>
      <c r="I52" s="28"/>
      <c r="J52" s="28"/>
      <c r="O52" s="29"/>
    </row>
    <row r="53" spans="6:15" ht="12.75">
      <c r="F53" s="23"/>
      <c r="I53" s="28"/>
      <c r="J53" s="28"/>
      <c r="O53" s="29"/>
    </row>
    <row r="54" spans="6:15" ht="12.75">
      <c r="F54" s="23"/>
      <c r="I54" s="28"/>
      <c r="J54" s="28"/>
      <c r="O54" s="29"/>
    </row>
    <row r="55" spans="6:15" ht="12.75">
      <c r="F55" s="23"/>
      <c r="I55" s="28"/>
      <c r="J55" s="28"/>
      <c r="O55" s="29"/>
    </row>
    <row r="56" spans="6:15" ht="12.75">
      <c r="F56" s="23"/>
      <c r="I56" s="28"/>
      <c r="J56" s="28"/>
      <c r="O56" s="29"/>
    </row>
    <row r="57" spans="6:15" ht="12.75">
      <c r="F57" s="23"/>
      <c r="I57" s="28"/>
      <c r="J57" s="28"/>
      <c r="O57" s="29"/>
    </row>
    <row r="58" spans="6:15" ht="12.75">
      <c r="F58" s="23"/>
      <c r="I58" s="28"/>
      <c r="J58" s="28"/>
      <c r="O58" s="29"/>
    </row>
    <row r="59" spans="6:15" ht="12.75">
      <c r="F59" s="23"/>
      <c r="I59" s="28"/>
      <c r="J59" s="28"/>
      <c r="O59" s="29"/>
    </row>
    <row r="60" spans="6:15" ht="12.75">
      <c r="F60" s="23"/>
      <c r="I60" s="28"/>
      <c r="J60" s="28"/>
      <c r="O60" s="29"/>
    </row>
    <row r="61" spans="6:15" ht="12.75">
      <c r="F61" s="23"/>
      <c r="I61" s="28"/>
      <c r="J61" s="28"/>
      <c r="O61" s="29"/>
    </row>
    <row r="62" spans="6:15" ht="12.75">
      <c r="F62" s="23"/>
      <c r="I62" s="28"/>
      <c r="J62" s="28"/>
      <c r="O62" s="29"/>
    </row>
    <row r="63" spans="6:15" ht="12.75">
      <c r="F63" s="23"/>
      <c r="I63" s="28"/>
      <c r="J63" s="28"/>
      <c r="O63" s="29"/>
    </row>
    <row r="64" spans="6:15" ht="12.75">
      <c r="F64" s="23"/>
      <c r="I64" s="28"/>
      <c r="J64" s="28"/>
      <c r="O64" s="29"/>
    </row>
    <row r="65" spans="6:15" ht="12.75">
      <c r="F65" s="23"/>
      <c r="I65" s="28"/>
      <c r="J65" s="28"/>
      <c r="O65" s="29"/>
    </row>
    <row r="66" spans="6:15" ht="12.75">
      <c r="F66" s="23"/>
      <c r="I66" s="28"/>
      <c r="J66" s="28"/>
      <c r="O66" s="29"/>
    </row>
    <row r="67" spans="6:15" ht="12.75">
      <c r="F67" s="23"/>
      <c r="I67" s="28"/>
      <c r="J67" s="28"/>
      <c r="O67" s="29"/>
    </row>
    <row r="68" spans="6:15" ht="12.75">
      <c r="F68" s="23"/>
      <c r="I68" s="28"/>
      <c r="J68" s="28"/>
      <c r="O68" s="29"/>
    </row>
    <row r="69" spans="6:15" ht="12.75">
      <c r="F69" s="23"/>
      <c r="I69" s="28"/>
      <c r="J69" s="28"/>
      <c r="O69" s="29"/>
    </row>
    <row r="70" spans="6:15" ht="12.75">
      <c r="F70" s="23"/>
      <c r="I70" s="28"/>
      <c r="J70" s="28"/>
      <c r="O70" s="29"/>
    </row>
    <row r="71" spans="6:15" ht="12.75">
      <c r="F71" s="23"/>
      <c r="I71" s="28"/>
      <c r="J71" s="28"/>
      <c r="O71" s="29"/>
    </row>
    <row r="72" spans="6:15" ht="12.75">
      <c r="F72" s="23"/>
      <c r="I72" s="28"/>
      <c r="J72" s="28"/>
      <c r="O72" s="29"/>
    </row>
    <row r="73" spans="6:15" ht="12.75">
      <c r="F73" s="23"/>
      <c r="I73" s="28"/>
      <c r="J73" s="28"/>
      <c r="O73" s="29"/>
    </row>
    <row r="74" spans="6:15" ht="12.75">
      <c r="F74" s="23"/>
      <c r="I74" s="28"/>
      <c r="J74" s="28"/>
      <c r="O74" s="29"/>
    </row>
    <row r="75" spans="6:15" ht="12.75">
      <c r="F75" s="23"/>
      <c r="I75" s="28"/>
      <c r="J75" s="28"/>
      <c r="O75" s="29"/>
    </row>
    <row r="76" spans="6:15" ht="12.75">
      <c r="F76" s="23"/>
      <c r="I76" s="28"/>
      <c r="J76" s="28"/>
      <c r="O76" s="29"/>
    </row>
    <row r="77" spans="6:15" ht="12.75">
      <c r="F77" s="23"/>
      <c r="I77" s="28"/>
      <c r="J77" s="28"/>
      <c r="O77" s="29"/>
    </row>
    <row r="78" spans="6:15" ht="12.75">
      <c r="F78" s="23"/>
      <c r="I78" s="28"/>
      <c r="J78" s="28"/>
      <c r="O78" s="29"/>
    </row>
    <row r="79" spans="6:15" ht="12.75">
      <c r="F79" s="23"/>
      <c r="I79" s="28"/>
      <c r="J79" s="28"/>
      <c r="O79" s="29"/>
    </row>
    <row r="80" spans="6:15" ht="12.75">
      <c r="F80" s="23"/>
      <c r="I80" s="28"/>
      <c r="J80" s="28"/>
      <c r="O80" s="29"/>
    </row>
    <row r="81" spans="6:15" ht="12.75">
      <c r="F81" s="23"/>
      <c r="I81" s="28"/>
      <c r="J81" s="28"/>
      <c r="O81" s="29"/>
    </row>
    <row r="82" spans="6:15" ht="12.75">
      <c r="F82" s="23"/>
      <c r="I82" s="28"/>
      <c r="J82" s="28"/>
      <c r="O82" s="29"/>
    </row>
    <row r="83" spans="6:15" ht="12.75">
      <c r="F83" s="23"/>
      <c r="I83" s="28"/>
      <c r="J83" s="28"/>
      <c r="O83" s="29"/>
    </row>
    <row r="84" spans="6:15" ht="12.75">
      <c r="F84" s="23"/>
      <c r="I84" s="28"/>
      <c r="J84" s="28"/>
      <c r="O84" s="29"/>
    </row>
    <row r="85" spans="6:15" ht="12.75">
      <c r="F85" s="23"/>
      <c r="I85" s="28"/>
      <c r="J85" s="28"/>
      <c r="O85" s="29"/>
    </row>
    <row r="86" spans="6:15" ht="12.75">
      <c r="F86" s="23"/>
      <c r="I86" s="28"/>
      <c r="J86" s="28"/>
      <c r="O86" s="29"/>
    </row>
    <row r="87" spans="6:15" ht="12.75">
      <c r="F87" s="23"/>
      <c r="I87" s="28"/>
      <c r="J87" s="28"/>
      <c r="O87" s="29"/>
    </row>
    <row r="88" spans="6:15" ht="12.75">
      <c r="F88" s="23"/>
      <c r="I88" s="28"/>
      <c r="J88" s="28"/>
      <c r="O88" s="29"/>
    </row>
    <row r="89" spans="6:15" ht="12.75">
      <c r="F89" s="23"/>
      <c r="I89" s="28"/>
      <c r="J89" s="28"/>
      <c r="O89" s="29"/>
    </row>
    <row r="90" spans="6:15" ht="12.75">
      <c r="F90" s="23"/>
      <c r="I90" s="28"/>
      <c r="J90" s="28"/>
      <c r="O90" s="29"/>
    </row>
    <row r="91" spans="6:15" ht="12.75">
      <c r="F91" s="23"/>
      <c r="I91" s="28"/>
      <c r="J91" s="28"/>
      <c r="O91" s="29"/>
    </row>
    <row r="92" spans="6:15" ht="12.75">
      <c r="F92" s="23"/>
      <c r="I92" s="28"/>
      <c r="J92" s="28"/>
      <c r="O92" s="29"/>
    </row>
    <row r="93" spans="6:15" ht="12.75">
      <c r="F93" s="23"/>
      <c r="I93" s="28"/>
      <c r="J93" s="28"/>
      <c r="O93" s="29"/>
    </row>
    <row r="94" spans="6:15" ht="12.75">
      <c r="F94" s="23"/>
      <c r="I94" s="28"/>
      <c r="J94" s="28"/>
      <c r="O94" s="29"/>
    </row>
    <row r="95" spans="6:15" ht="12.75">
      <c r="F95" s="23"/>
      <c r="I95" s="28"/>
      <c r="J95" s="28"/>
      <c r="O95" s="29"/>
    </row>
    <row r="96" spans="6:15" ht="12.75">
      <c r="F96" s="23"/>
      <c r="I96" s="28"/>
      <c r="J96" s="28"/>
      <c r="O96" s="29"/>
    </row>
    <row r="97" spans="6:15" ht="12.75">
      <c r="F97" s="23"/>
      <c r="I97" s="28"/>
      <c r="J97" s="28"/>
      <c r="O97" s="29"/>
    </row>
    <row r="98" spans="6:15" ht="12.75">
      <c r="F98" s="23"/>
      <c r="I98" s="28"/>
      <c r="J98" s="28"/>
      <c r="O98" s="29"/>
    </row>
    <row r="99" spans="6:15" ht="12.75">
      <c r="F99" s="23"/>
      <c r="I99" s="28"/>
      <c r="J99" s="28"/>
      <c r="O99" s="29"/>
    </row>
    <row r="100" spans="6:15" ht="12.75">
      <c r="F100" s="23"/>
      <c r="I100" s="28"/>
      <c r="J100" s="28"/>
      <c r="O100" s="29"/>
    </row>
    <row r="101" spans="6:15" ht="12.75">
      <c r="F101" s="23"/>
      <c r="I101" s="28"/>
      <c r="J101" s="28"/>
      <c r="O101" s="29"/>
    </row>
    <row r="102" spans="6:15" ht="12.75">
      <c r="F102" s="23"/>
      <c r="I102" s="28"/>
      <c r="J102" s="28"/>
      <c r="O102" s="29"/>
    </row>
    <row r="103" spans="6:15" ht="12.75">
      <c r="F103" s="23"/>
      <c r="I103" s="28"/>
      <c r="J103" s="28"/>
      <c r="O103" s="29"/>
    </row>
    <row r="104" spans="6:15" ht="12.75">
      <c r="F104" s="23"/>
      <c r="I104" s="28"/>
      <c r="J104" s="28"/>
      <c r="O104" s="29"/>
    </row>
    <row r="105" spans="6:15" ht="12.75">
      <c r="F105" s="23"/>
      <c r="I105" s="28"/>
      <c r="J105" s="28"/>
      <c r="O105" s="29"/>
    </row>
    <row r="106" spans="6:15" ht="12.75">
      <c r="F106" s="23"/>
      <c r="I106" s="28"/>
      <c r="J106" s="28"/>
      <c r="O106" s="29"/>
    </row>
    <row r="107" spans="6:15" ht="12.75">
      <c r="F107" s="23"/>
      <c r="I107" s="28"/>
      <c r="J107" s="28"/>
      <c r="O107" s="29"/>
    </row>
    <row r="108" spans="6:15" ht="12.75">
      <c r="F108" s="23"/>
      <c r="I108" s="28"/>
      <c r="J108" s="28"/>
      <c r="O108" s="29"/>
    </row>
    <row r="109" spans="6:15" ht="12.75">
      <c r="F109" s="23"/>
      <c r="I109" s="28"/>
      <c r="J109" s="28"/>
      <c r="O109" s="29"/>
    </row>
    <row r="110" spans="6:15" ht="12.75">
      <c r="F110" s="23"/>
      <c r="I110" s="28"/>
      <c r="J110" s="28"/>
      <c r="O110" s="29"/>
    </row>
    <row r="111" spans="6:15" ht="12.75">
      <c r="F111" s="23"/>
      <c r="I111" s="28"/>
      <c r="J111" s="28"/>
      <c r="O111" s="29"/>
    </row>
    <row r="112" spans="6:15" ht="12.75">
      <c r="F112" s="23"/>
      <c r="I112" s="28"/>
      <c r="J112" s="28"/>
      <c r="O112" s="29"/>
    </row>
    <row r="113" spans="6:15" ht="12.75">
      <c r="F113" s="23"/>
      <c r="I113" s="28"/>
      <c r="J113" s="28"/>
      <c r="O113" s="29"/>
    </row>
    <row r="114" spans="6:15" ht="12.75">
      <c r="F114" s="23"/>
      <c r="I114" s="28"/>
      <c r="J114" s="28"/>
      <c r="O114" s="29"/>
    </row>
    <row r="115" spans="6:15" ht="12.75">
      <c r="F115" s="23"/>
      <c r="I115" s="28"/>
      <c r="J115" s="28"/>
      <c r="O115" s="29"/>
    </row>
    <row r="116" spans="6:15" ht="12.75">
      <c r="F116" s="23"/>
      <c r="I116" s="28"/>
      <c r="J116" s="28"/>
      <c r="O116" s="29"/>
    </row>
    <row r="117" spans="6:15" ht="12.75">
      <c r="F117" s="23"/>
      <c r="I117" s="28"/>
      <c r="J117" s="28"/>
      <c r="O117" s="29"/>
    </row>
    <row r="118" spans="6:15" ht="12.75">
      <c r="F118" s="23"/>
      <c r="I118" s="28"/>
      <c r="J118" s="28"/>
      <c r="O118" s="29"/>
    </row>
    <row r="119" spans="6:15" ht="12.75">
      <c r="F119" s="23"/>
      <c r="I119" s="28"/>
      <c r="J119" s="28"/>
      <c r="O119" s="29"/>
    </row>
    <row r="120" spans="6:15" ht="12.75">
      <c r="F120" s="23"/>
      <c r="I120" s="28"/>
      <c r="J120" s="28"/>
      <c r="O120" s="29"/>
    </row>
    <row r="121" spans="6:15" ht="12.75">
      <c r="F121" s="23"/>
      <c r="I121" s="28"/>
      <c r="J121" s="28"/>
      <c r="O121" s="29"/>
    </row>
    <row r="122" spans="6:15" ht="12.75">
      <c r="F122" s="23"/>
      <c r="I122" s="28"/>
      <c r="J122" s="28"/>
      <c r="O122" s="29"/>
    </row>
    <row r="123" spans="6:15" ht="12.75">
      <c r="F123" s="23"/>
      <c r="I123" s="28"/>
      <c r="J123" s="28"/>
      <c r="O123" s="29"/>
    </row>
    <row r="124" spans="6:15" ht="12.75">
      <c r="F124" s="23"/>
      <c r="I124" s="28"/>
      <c r="J124" s="28"/>
      <c r="O124" s="29"/>
    </row>
    <row r="125" spans="6:15" ht="12.75">
      <c r="F125" s="23"/>
      <c r="I125" s="28"/>
      <c r="J125" s="28"/>
      <c r="O125" s="29"/>
    </row>
    <row r="126" spans="6:15" ht="12.75">
      <c r="F126" s="23"/>
      <c r="I126" s="28"/>
      <c r="J126" s="28"/>
      <c r="O126" s="29"/>
    </row>
    <row r="127" spans="6:15" ht="12.75">
      <c r="F127" s="23"/>
      <c r="I127" s="28"/>
      <c r="J127" s="28"/>
      <c r="O127" s="29"/>
    </row>
    <row r="128" spans="6:15" ht="12.75">
      <c r="F128" s="23"/>
      <c r="I128" s="28"/>
      <c r="J128" s="28"/>
      <c r="O128" s="29"/>
    </row>
    <row r="129" spans="6:15" ht="12.75">
      <c r="F129" s="23"/>
      <c r="I129" s="28"/>
      <c r="J129" s="28"/>
      <c r="O129" s="29"/>
    </row>
    <row r="130" spans="6:15" ht="12.75">
      <c r="F130" s="23"/>
      <c r="I130" s="28"/>
      <c r="J130" s="28"/>
      <c r="O130" s="29"/>
    </row>
    <row r="131" spans="6:15" ht="12.75">
      <c r="F131" s="23"/>
      <c r="I131" s="28"/>
      <c r="J131" s="28"/>
      <c r="O131" s="29"/>
    </row>
    <row r="132" spans="6:15" ht="12.75">
      <c r="F132" s="23"/>
      <c r="I132" s="28"/>
      <c r="J132" s="28"/>
      <c r="O132" s="29"/>
    </row>
    <row r="133" spans="6:15" ht="12.75">
      <c r="F133" s="23"/>
      <c r="I133" s="28"/>
      <c r="J133" s="28"/>
      <c r="O133" s="29"/>
    </row>
    <row r="134" spans="6:15" ht="12.75">
      <c r="F134" s="23"/>
      <c r="I134" s="28"/>
      <c r="J134" s="28"/>
      <c r="O134" s="29"/>
    </row>
    <row r="135" spans="6:15" ht="12.75">
      <c r="F135" s="23"/>
      <c r="I135" s="28"/>
      <c r="J135" s="28"/>
      <c r="O135" s="29"/>
    </row>
    <row r="136" spans="6:15" ht="12.75">
      <c r="F136" s="23"/>
      <c r="I136" s="28"/>
      <c r="J136" s="28"/>
      <c r="O136" s="29"/>
    </row>
    <row r="137" spans="6:15" ht="12.75">
      <c r="F137" s="23"/>
      <c r="I137" s="28"/>
      <c r="J137" s="28"/>
      <c r="O137" s="29"/>
    </row>
    <row r="138" spans="6:15" ht="12.75">
      <c r="F138" s="23"/>
      <c r="I138" s="28"/>
      <c r="J138" s="28"/>
      <c r="O138" s="29"/>
    </row>
    <row r="139" spans="6:15" ht="12.75">
      <c r="F139" s="23"/>
      <c r="I139" s="28"/>
      <c r="J139" s="28"/>
      <c r="O139" s="29"/>
    </row>
    <row r="140" spans="6:15" ht="12.75">
      <c r="F140" s="23"/>
      <c r="I140" s="28"/>
      <c r="J140" s="28"/>
      <c r="O140" s="29"/>
    </row>
    <row r="141" spans="6:15" ht="12.75">
      <c r="F141" s="23"/>
      <c r="I141" s="28"/>
      <c r="J141" s="28"/>
      <c r="O141" s="29"/>
    </row>
    <row r="142" spans="6:15" ht="12.75">
      <c r="F142" s="23"/>
      <c r="I142" s="28"/>
      <c r="J142" s="28"/>
      <c r="O142" s="29"/>
    </row>
    <row r="143" spans="6:15" ht="12.75">
      <c r="F143" s="23"/>
      <c r="I143" s="28"/>
      <c r="J143" s="28"/>
      <c r="O143" s="29"/>
    </row>
    <row r="144" spans="6:15" ht="12.75">
      <c r="F144" s="23"/>
      <c r="I144" s="28"/>
      <c r="J144" s="28"/>
      <c r="O144" s="29"/>
    </row>
    <row r="145" spans="6:15" ht="12.75">
      <c r="F145" s="23"/>
      <c r="I145" s="28"/>
      <c r="J145" s="28"/>
      <c r="O145" s="29"/>
    </row>
    <row r="146" spans="6:15" ht="12.75">
      <c r="F146" s="23"/>
      <c r="I146" s="28"/>
      <c r="J146" s="28"/>
      <c r="O146" s="29"/>
    </row>
    <row r="147" spans="6:15" ht="12.75">
      <c r="F147" s="23"/>
      <c r="I147" s="28"/>
      <c r="J147" s="28"/>
      <c r="O147" s="29"/>
    </row>
    <row r="148" spans="6:15" ht="12.75">
      <c r="F148" s="23"/>
      <c r="I148" s="28"/>
      <c r="J148" s="28"/>
      <c r="O148" s="29"/>
    </row>
    <row r="149" spans="6:15" ht="12.75">
      <c r="F149" s="23"/>
      <c r="I149" s="28"/>
      <c r="J149" s="28"/>
      <c r="O149" s="29"/>
    </row>
    <row r="150" spans="6:15" ht="12.75">
      <c r="F150" s="23"/>
      <c r="I150" s="28"/>
      <c r="J150" s="28"/>
      <c r="O150" s="29"/>
    </row>
    <row r="151" spans="6:15" ht="12.75">
      <c r="F151" s="23"/>
      <c r="I151" s="28"/>
      <c r="J151" s="28"/>
      <c r="O151" s="29"/>
    </row>
    <row r="152" spans="6:15" ht="12.75">
      <c r="F152" s="23"/>
      <c r="I152" s="28"/>
      <c r="J152" s="28"/>
      <c r="O152" s="29"/>
    </row>
    <row r="153" spans="6:15" ht="12.75">
      <c r="F153" s="23"/>
      <c r="I153" s="28"/>
      <c r="J153" s="28"/>
      <c r="O153" s="29"/>
    </row>
    <row r="154" spans="6:15" ht="12.75">
      <c r="F154" s="23"/>
      <c r="I154" s="28"/>
      <c r="J154" s="28"/>
      <c r="O154" s="29"/>
    </row>
    <row r="155" spans="6:15" ht="12.75">
      <c r="F155" s="23"/>
      <c r="I155" s="28"/>
      <c r="J155" s="28"/>
      <c r="O155" s="29"/>
    </row>
    <row r="156" spans="6:15" ht="12.75">
      <c r="F156" s="23"/>
      <c r="I156" s="28"/>
      <c r="J156" s="28"/>
      <c r="O156" s="29"/>
    </row>
    <row r="157" spans="6:15" ht="12.75">
      <c r="F157" s="23"/>
      <c r="I157" s="28"/>
      <c r="J157" s="28"/>
      <c r="O157" s="29"/>
    </row>
    <row r="158" spans="6:15" ht="12.75">
      <c r="F158" s="23"/>
      <c r="I158" s="28"/>
      <c r="J158" s="28"/>
      <c r="O158" s="29"/>
    </row>
    <row r="159" spans="6:15" ht="12.75">
      <c r="F159" s="23"/>
      <c r="I159" s="28"/>
      <c r="J159" s="28"/>
      <c r="O159" s="29"/>
    </row>
    <row r="160" spans="6:15" ht="12.75">
      <c r="F160" s="23"/>
      <c r="I160" s="28"/>
      <c r="J160" s="28"/>
      <c r="O160" s="29"/>
    </row>
    <row r="161" spans="6:15" ht="12.75">
      <c r="F161" s="23"/>
      <c r="I161" s="28"/>
      <c r="J161" s="28"/>
      <c r="O161" s="29"/>
    </row>
    <row r="162" spans="6:15" ht="12.75">
      <c r="F162" s="23"/>
      <c r="I162" s="28"/>
      <c r="J162" s="28"/>
      <c r="O162" s="29"/>
    </row>
    <row r="163" spans="6:15" ht="12.75">
      <c r="F163" s="23"/>
      <c r="I163" s="28"/>
      <c r="J163" s="28"/>
      <c r="O163" s="29"/>
    </row>
    <row r="164" spans="6:15" ht="12.75">
      <c r="F164" s="23"/>
      <c r="I164" s="28"/>
      <c r="J164" s="28"/>
      <c r="O164" s="29"/>
    </row>
    <row r="165" spans="6:15" ht="12.75">
      <c r="F165" s="23"/>
      <c r="I165" s="28"/>
      <c r="J165" s="28"/>
      <c r="O165" s="29"/>
    </row>
    <row r="166" spans="6:15" ht="12.75">
      <c r="F166" s="23"/>
      <c r="I166" s="28"/>
      <c r="J166" s="28"/>
      <c r="O166" s="29"/>
    </row>
    <row r="167" spans="6:15" ht="12.75">
      <c r="F167" s="23"/>
      <c r="I167" s="28"/>
      <c r="J167" s="28"/>
      <c r="O167" s="29"/>
    </row>
    <row r="168" spans="6:15" ht="12.75">
      <c r="F168" s="23"/>
      <c r="I168" s="28"/>
      <c r="J168" s="28"/>
      <c r="O168" s="29"/>
    </row>
    <row r="169" spans="6:15" ht="12.75">
      <c r="F169" s="23"/>
      <c r="I169" s="28"/>
      <c r="J169" s="28"/>
      <c r="O169" s="29"/>
    </row>
    <row r="170" spans="6:15" ht="12.75">
      <c r="F170" s="23"/>
      <c r="I170" s="28"/>
      <c r="J170" s="28"/>
      <c r="O170" s="29"/>
    </row>
    <row r="171" spans="6:15" ht="12.75">
      <c r="F171" s="23"/>
      <c r="I171" s="28"/>
      <c r="J171" s="28"/>
      <c r="O171" s="29"/>
    </row>
    <row r="172" spans="6:15" ht="12.75">
      <c r="F172" s="23"/>
      <c r="I172" s="28"/>
      <c r="J172" s="28"/>
      <c r="O172" s="29"/>
    </row>
    <row r="173" spans="6:15" ht="12.75">
      <c r="F173" s="23"/>
      <c r="I173" s="28"/>
      <c r="J173" s="28"/>
      <c r="O173" s="29"/>
    </row>
    <row r="174" spans="6:15" ht="12.75">
      <c r="F174" s="23"/>
      <c r="I174" s="28"/>
      <c r="J174" s="28"/>
      <c r="O174" s="29"/>
    </row>
    <row r="175" spans="6:15" ht="12.75">
      <c r="F175" s="23"/>
      <c r="I175" s="28"/>
      <c r="J175" s="28"/>
      <c r="O175" s="29"/>
    </row>
    <row r="176" spans="6:15" ht="12.75">
      <c r="F176" s="23"/>
      <c r="I176" s="28"/>
      <c r="J176" s="28"/>
      <c r="O176" s="29"/>
    </row>
    <row r="177" spans="6:15" ht="12.75">
      <c r="F177" s="23"/>
      <c r="I177" s="28"/>
      <c r="J177" s="28"/>
      <c r="O177" s="29"/>
    </row>
    <row r="178" spans="6:15" ht="12.75">
      <c r="F178" s="23"/>
      <c r="I178" s="28"/>
      <c r="J178" s="28"/>
      <c r="O178" s="29"/>
    </row>
    <row r="179" spans="6:15" ht="12.75">
      <c r="F179" s="23"/>
      <c r="I179" s="28"/>
      <c r="J179" s="28"/>
      <c r="O179" s="29"/>
    </row>
    <row r="180" spans="6:15" ht="12.75">
      <c r="F180" s="23"/>
      <c r="I180" s="28"/>
      <c r="J180" s="28"/>
      <c r="O180" s="29"/>
    </row>
    <row r="181" spans="6:15" ht="12.75">
      <c r="F181" s="23"/>
      <c r="I181" s="28"/>
      <c r="J181" s="28"/>
      <c r="O181" s="29"/>
    </row>
    <row r="182" spans="6:15" ht="12.75">
      <c r="F182" s="23"/>
      <c r="I182" s="28"/>
      <c r="J182" s="28"/>
      <c r="O182" s="29"/>
    </row>
    <row r="183" spans="6:15" ht="12.75">
      <c r="F183" s="23"/>
      <c r="I183" s="28"/>
      <c r="J183" s="28"/>
      <c r="O183" s="29"/>
    </row>
    <row r="184" spans="6:15" ht="12.75">
      <c r="F184" s="23"/>
      <c r="I184" s="28"/>
      <c r="J184" s="28"/>
      <c r="O184" s="29"/>
    </row>
    <row r="185" spans="6:15" ht="12.75">
      <c r="F185" s="23"/>
      <c r="I185" s="28"/>
      <c r="J185" s="28"/>
      <c r="O185" s="29"/>
    </row>
    <row r="186" spans="6:15" ht="12.75">
      <c r="F186" s="23"/>
      <c r="I186" s="28"/>
      <c r="J186" s="28"/>
      <c r="O186" s="29"/>
    </row>
    <row r="187" spans="6:15" ht="12.75">
      <c r="F187" s="23"/>
      <c r="I187" s="28"/>
      <c r="J187" s="28"/>
      <c r="O187" s="29"/>
    </row>
    <row r="188" spans="6:15" ht="12.75">
      <c r="F188" s="23"/>
      <c r="I188" s="28"/>
      <c r="J188" s="28"/>
      <c r="O188" s="29"/>
    </row>
    <row r="189" spans="6:15" ht="12.75">
      <c r="F189" s="23"/>
      <c r="I189" s="28"/>
      <c r="J189" s="28"/>
      <c r="O189" s="29"/>
    </row>
    <row r="190" spans="6:15" ht="12.75">
      <c r="F190" s="23"/>
      <c r="I190" s="28"/>
      <c r="J190" s="28"/>
      <c r="O190" s="29"/>
    </row>
    <row r="191" spans="6:15" ht="12.75">
      <c r="F191" s="23"/>
      <c r="I191" s="28"/>
      <c r="J191" s="28"/>
      <c r="O191" s="29"/>
    </row>
    <row r="192" spans="6:15" ht="12.75">
      <c r="F192" s="23"/>
      <c r="I192" s="28"/>
      <c r="J192" s="28"/>
      <c r="O192" s="29"/>
    </row>
    <row r="193" spans="6:15" ht="12.75">
      <c r="F193" s="23"/>
      <c r="I193" s="28"/>
      <c r="J193" s="28"/>
      <c r="O193" s="29"/>
    </row>
    <row r="194" spans="6:15" ht="12.75">
      <c r="F194" s="23"/>
      <c r="I194" s="28"/>
      <c r="J194" s="28"/>
      <c r="O194" s="29"/>
    </row>
    <row r="195" spans="6:15" ht="12.75">
      <c r="F195" s="23"/>
      <c r="I195" s="28"/>
      <c r="J195" s="28"/>
      <c r="O195" s="29"/>
    </row>
    <row r="196" spans="6:15" ht="12.75">
      <c r="F196" s="23"/>
      <c r="I196" s="28"/>
      <c r="J196" s="28"/>
      <c r="O196" s="29"/>
    </row>
    <row r="197" spans="6:15" ht="12.75">
      <c r="F197" s="23"/>
      <c r="I197" s="28"/>
      <c r="J197" s="28"/>
      <c r="O197" s="29"/>
    </row>
    <row r="198" spans="6:15" ht="12.75">
      <c r="F198" s="23"/>
      <c r="I198" s="28"/>
      <c r="J198" s="28"/>
      <c r="O198" s="29"/>
    </row>
    <row r="199" spans="6:15" ht="12.75">
      <c r="F199" s="23"/>
      <c r="I199" s="28"/>
      <c r="J199" s="28"/>
      <c r="O199" s="29"/>
    </row>
    <row r="200" spans="6:15" ht="12.75">
      <c r="F200" s="23"/>
      <c r="I200" s="28"/>
      <c r="J200" s="28"/>
      <c r="O200" s="29"/>
    </row>
    <row r="201" spans="6:15" ht="12.75">
      <c r="F201" s="23"/>
      <c r="I201" s="28"/>
      <c r="J201" s="28"/>
      <c r="O201" s="29"/>
    </row>
    <row r="202" spans="6:15" ht="12.75">
      <c r="F202" s="23"/>
      <c r="I202" s="28"/>
      <c r="J202" s="28"/>
      <c r="O202" s="29"/>
    </row>
    <row r="203" spans="6:15" ht="12.75">
      <c r="F203" s="23"/>
      <c r="I203" s="28"/>
      <c r="J203" s="28"/>
      <c r="O203" s="29"/>
    </row>
    <row r="204" spans="6:15" ht="12.75">
      <c r="F204" s="23"/>
      <c r="I204" s="28"/>
      <c r="J204" s="28"/>
      <c r="O204" s="29"/>
    </row>
    <row r="205" spans="6:15" ht="12.75">
      <c r="F205" s="23"/>
      <c r="I205" s="28"/>
      <c r="J205" s="28"/>
      <c r="O205" s="29"/>
    </row>
    <row r="206" spans="6:15" ht="12.75">
      <c r="F206" s="23"/>
      <c r="I206" s="28"/>
      <c r="J206" s="28"/>
      <c r="O206" s="29"/>
    </row>
    <row r="207" spans="6:15" ht="12.75">
      <c r="F207" s="23"/>
      <c r="I207" s="28"/>
      <c r="J207" s="28"/>
      <c r="O207" s="29"/>
    </row>
    <row r="208" spans="6:15" ht="12.75">
      <c r="F208" s="23"/>
      <c r="I208" s="28"/>
      <c r="J208" s="28"/>
      <c r="O208" s="29"/>
    </row>
    <row r="209" spans="6:15" ht="12.75">
      <c r="F209" s="23"/>
      <c r="I209" s="28"/>
      <c r="J209" s="28"/>
      <c r="O209" s="29"/>
    </row>
    <row r="210" spans="6:15" ht="12.75">
      <c r="F210" s="23"/>
      <c r="I210" s="28"/>
      <c r="J210" s="28"/>
      <c r="O210" s="29"/>
    </row>
    <row r="211" spans="6:15" ht="12.75">
      <c r="F211" s="23"/>
      <c r="I211" s="28"/>
      <c r="J211" s="28"/>
      <c r="O211" s="29"/>
    </row>
    <row r="212" spans="6:15" ht="12.75">
      <c r="F212" s="23"/>
      <c r="I212" s="28"/>
      <c r="J212" s="28"/>
      <c r="O212" s="29"/>
    </row>
    <row r="213" spans="6:15" ht="12.75">
      <c r="F213" s="23"/>
      <c r="I213" s="28"/>
      <c r="J213" s="28"/>
      <c r="O213" s="29"/>
    </row>
    <row r="214" spans="6:15" ht="12.75">
      <c r="F214" s="23"/>
      <c r="I214" s="28"/>
      <c r="J214" s="28"/>
      <c r="O214" s="29"/>
    </row>
    <row r="215" spans="6:15" ht="12.75">
      <c r="F215" s="23"/>
      <c r="I215" s="28"/>
      <c r="J215" s="28"/>
      <c r="O215" s="29"/>
    </row>
    <row r="216" spans="6:15" ht="12.75">
      <c r="F216" s="23"/>
      <c r="I216" s="28"/>
      <c r="J216" s="28"/>
      <c r="O216" s="29"/>
    </row>
    <row r="217" spans="6:15" ht="12.75">
      <c r="F217" s="23"/>
      <c r="I217" s="28"/>
      <c r="J217" s="28"/>
      <c r="O217" s="29"/>
    </row>
    <row r="218" spans="6:15" ht="12.75">
      <c r="F218" s="23"/>
      <c r="I218" s="28"/>
      <c r="J218" s="28"/>
      <c r="O218" s="29"/>
    </row>
    <row r="219" spans="6:15" ht="12.75">
      <c r="F219" s="23"/>
      <c r="I219" s="28"/>
      <c r="J219" s="28"/>
      <c r="O219" s="29"/>
    </row>
    <row r="220" spans="6:15" ht="12.75">
      <c r="F220" s="23"/>
      <c r="I220" s="28"/>
      <c r="J220" s="28"/>
      <c r="O220" s="29"/>
    </row>
    <row r="221" spans="6:15" ht="12.75">
      <c r="F221" s="23"/>
      <c r="I221" s="28"/>
      <c r="J221" s="28"/>
      <c r="O221" s="29"/>
    </row>
    <row r="222" spans="6:15" ht="12.75">
      <c r="F222" s="23"/>
      <c r="I222" s="28"/>
      <c r="J222" s="28"/>
      <c r="O222" s="29"/>
    </row>
    <row r="223" spans="6:15" ht="12.75">
      <c r="F223" s="23"/>
      <c r="I223" s="28"/>
      <c r="J223" s="28"/>
      <c r="O223" s="29"/>
    </row>
    <row r="224" spans="6:15" ht="12.75">
      <c r="F224" s="23"/>
      <c r="I224" s="28"/>
      <c r="J224" s="28"/>
      <c r="O224" s="29"/>
    </row>
    <row r="225" spans="6:15" ht="12.75">
      <c r="F225" s="23"/>
      <c r="I225" s="28"/>
      <c r="J225" s="28"/>
      <c r="O225" s="29"/>
    </row>
    <row r="226" spans="6:15" ht="12.75">
      <c r="F226" s="23"/>
      <c r="I226" s="28"/>
      <c r="J226" s="28"/>
      <c r="O226" s="29"/>
    </row>
    <row r="227" spans="6:15" ht="12.75">
      <c r="F227" s="23"/>
      <c r="I227" s="28"/>
      <c r="J227" s="28"/>
      <c r="O227" s="29"/>
    </row>
    <row r="228" spans="6:15" ht="12.75">
      <c r="F228" s="23"/>
      <c r="I228" s="28"/>
      <c r="J228" s="28"/>
      <c r="O228" s="29"/>
    </row>
    <row r="229" spans="6:15" ht="12.75">
      <c r="F229" s="23"/>
      <c r="I229" s="28"/>
      <c r="J229" s="28"/>
      <c r="O229" s="29"/>
    </row>
    <row r="230" spans="6:15" ht="12.75">
      <c r="F230" s="23"/>
      <c r="I230" s="28"/>
      <c r="J230" s="28"/>
      <c r="O230" s="29"/>
    </row>
    <row r="231" spans="6:15" ht="12.75">
      <c r="F231" s="23"/>
      <c r="I231" s="28"/>
      <c r="J231" s="28"/>
      <c r="O231" s="29"/>
    </row>
    <row r="232" spans="6:15" ht="12.75">
      <c r="F232" s="23"/>
      <c r="I232" s="28"/>
      <c r="J232" s="28"/>
      <c r="O232" s="29"/>
    </row>
    <row r="233" spans="6:15" ht="12.75">
      <c r="F233" s="23"/>
      <c r="I233" s="28"/>
      <c r="J233" s="28"/>
      <c r="O233" s="29"/>
    </row>
    <row r="234" spans="6:15" ht="12.75">
      <c r="F234" s="23"/>
      <c r="I234" s="28"/>
      <c r="J234" s="28"/>
      <c r="O234" s="29"/>
    </row>
    <row r="235" spans="6:15" ht="12.75">
      <c r="F235" s="23"/>
      <c r="I235" s="28"/>
      <c r="J235" s="28"/>
      <c r="O235" s="29"/>
    </row>
    <row r="236" spans="6:15" ht="12.75">
      <c r="F236" s="23"/>
      <c r="I236" s="28"/>
      <c r="J236" s="28"/>
      <c r="O236" s="29"/>
    </row>
    <row r="237" spans="6:15" ht="12.75">
      <c r="F237" s="23"/>
      <c r="I237" s="28"/>
      <c r="J237" s="28"/>
      <c r="O237" s="29"/>
    </row>
    <row r="238" spans="6:15" ht="12.75">
      <c r="F238" s="23"/>
      <c r="I238" s="28"/>
      <c r="J238" s="28"/>
      <c r="O238" s="29"/>
    </row>
    <row r="239" spans="6:15" ht="12.75">
      <c r="F239" s="23"/>
      <c r="I239" s="28"/>
      <c r="J239" s="28"/>
      <c r="O239" s="29"/>
    </row>
    <row r="240" spans="6:15" ht="12.75">
      <c r="F240" s="23"/>
      <c r="I240" s="28"/>
      <c r="J240" s="28"/>
      <c r="O240" s="29"/>
    </row>
    <row r="241" spans="6:15" ht="12.75">
      <c r="F241" s="23"/>
      <c r="I241" s="28"/>
      <c r="J241" s="28"/>
      <c r="O241" s="29"/>
    </row>
    <row r="242" spans="6:15" ht="12.75">
      <c r="F242" s="23"/>
      <c r="I242" s="28"/>
      <c r="J242" s="28"/>
      <c r="O242" s="29"/>
    </row>
    <row r="243" spans="6:15" ht="12.75">
      <c r="F243" s="23"/>
      <c r="I243" s="28"/>
      <c r="J243" s="28"/>
      <c r="O243" s="29"/>
    </row>
    <row r="244" spans="6:15" ht="12.75">
      <c r="F244" s="23"/>
      <c r="I244" s="28"/>
      <c r="J244" s="28"/>
      <c r="O244" s="29"/>
    </row>
    <row r="245" spans="6:15" ht="12.75">
      <c r="F245" s="23"/>
      <c r="I245" s="28"/>
      <c r="J245" s="28"/>
      <c r="O245" s="29"/>
    </row>
    <row r="246" spans="6:15" ht="12.75">
      <c r="F246" s="23"/>
      <c r="I246" s="28"/>
      <c r="J246" s="28"/>
      <c r="O246" s="29"/>
    </row>
    <row r="247" spans="6:15" ht="12.75">
      <c r="F247" s="23"/>
      <c r="I247" s="28"/>
      <c r="J247" s="28"/>
      <c r="O247" s="29"/>
    </row>
    <row r="248" spans="6:15" ht="12.75">
      <c r="F248" s="23"/>
      <c r="I248" s="28"/>
      <c r="J248" s="28"/>
      <c r="O248" s="29"/>
    </row>
    <row r="249" spans="6:15" ht="12.75">
      <c r="F249" s="23"/>
      <c r="I249" s="28"/>
      <c r="J249" s="28"/>
      <c r="O249" s="29"/>
    </row>
    <row r="250" spans="6:15" ht="12.75">
      <c r="F250" s="23"/>
      <c r="I250" s="28"/>
      <c r="J250" s="28"/>
      <c r="O250" s="29"/>
    </row>
    <row r="251" spans="6:15" ht="12.75">
      <c r="F251" s="23"/>
      <c r="I251" s="28"/>
      <c r="J251" s="28"/>
      <c r="O251" s="29"/>
    </row>
    <row r="252" spans="6:15" ht="12.75">
      <c r="F252" s="23"/>
      <c r="I252" s="28"/>
      <c r="J252" s="28"/>
      <c r="O252" s="29"/>
    </row>
    <row r="253" spans="6:15" ht="12.75">
      <c r="F253" s="23"/>
      <c r="I253" s="28"/>
      <c r="J253" s="28"/>
      <c r="O253" s="29"/>
    </row>
    <row r="254" spans="6:15" ht="12.75">
      <c r="F254" s="23"/>
      <c r="I254" s="28"/>
      <c r="J254" s="28"/>
      <c r="O254" s="29"/>
    </row>
    <row r="255" spans="6:15" ht="12.75">
      <c r="F255" s="23"/>
      <c r="I255" s="28"/>
      <c r="J255" s="28"/>
      <c r="O255" s="29"/>
    </row>
    <row r="256" spans="6:15" ht="12.75">
      <c r="F256" s="23"/>
      <c r="I256" s="28"/>
      <c r="J256" s="28"/>
      <c r="O256" s="29"/>
    </row>
    <row r="257" spans="6:15" ht="12.75">
      <c r="F257" s="23"/>
      <c r="I257" s="28"/>
      <c r="J257" s="28"/>
      <c r="O257" s="29"/>
    </row>
    <row r="258" spans="6:15" ht="12.75">
      <c r="F258" s="23"/>
      <c r="I258" s="28"/>
      <c r="J258" s="28"/>
      <c r="O258" s="29"/>
    </row>
    <row r="259" spans="6:15" ht="12.75">
      <c r="F259" s="23"/>
      <c r="I259" s="28"/>
      <c r="J259" s="28"/>
      <c r="O259" s="29"/>
    </row>
    <row r="260" spans="6:15" ht="12.75">
      <c r="F260" s="23"/>
      <c r="I260" s="28"/>
      <c r="J260" s="28"/>
      <c r="O260" s="29"/>
    </row>
    <row r="261" spans="6:15" ht="12.75">
      <c r="F261" s="23"/>
      <c r="I261" s="28"/>
      <c r="J261" s="28"/>
      <c r="O261" s="29"/>
    </row>
    <row r="262" spans="6:15" ht="12.75">
      <c r="F262" s="23"/>
      <c r="I262" s="28"/>
      <c r="J262" s="28"/>
      <c r="O262" s="29"/>
    </row>
    <row r="263" spans="6:15" ht="12.75">
      <c r="F263" s="23"/>
      <c r="I263" s="28"/>
      <c r="J263" s="28"/>
      <c r="O263" s="29"/>
    </row>
    <row r="264" spans="6:15" ht="12.75">
      <c r="F264" s="23"/>
      <c r="I264" s="28"/>
      <c r="J264" s="28"/>
      <c r="O264" s="29"/>
    </row>
    <row r="265" spans="6:15" ht="12.75">
      <c r="F265" s="23"/>
      <c r="I265" s="28"/>
      <c r="J265" s="28"/>
      <c r="O265" s="29"/>
    </row>
    <row r="266" spans="6:15" ht="12.75">
      <c r="F266" s="23"/>
      <c r="I266" s="28"/>
      <c r="J266" s="28"/>
      <c r="O266" s="29"/>
    </row>
    <row r="267" spans="6:15" ht="12.75">
      <c r="F267" s="23"/>
      <c r="I267" s="28"/>
      <c r="J267" s="28"/>
      <c r="O267" s="29"/>
    </row>
    <row r="268" spans="6:15" ht="12.75">
      <c r="F268" s="23"/>
      <c r="I268" s="28"/>
      <c r="J268" s="28"/>
      <c r="O268" s="29"/>
    </row>
    <row r="269" spans="6:15" ht="12.75">
      <c r="F269" s="23"/>
      <c r="I269" s="28"/>
      <c r="J269" s="28"/>
      <c r="O269" s="29"/>
    </row>
    <row r="270" spans="6:15" ht="12.75">
      <c r="F270" s="23"/>
      <c r="I270" s="28"/>
      <c r="J270" s="28"/>
      <c r="O270" s="29"/>
    </row>
    <row r="271" spans="6:15" ht="12.75">
      <c r="F271" s="23"/>
      <c r="I271" s="28"/>
      <c r="J271" s="28"/>
      <c r="O271" s="29"/>
    </row>
    <row r="272" spans="6:15" ht="12.75">
      <c r="F272" s="23"/>
      <c r="I272" s="28"/>
      <c r="J272" s="28"/>
      <c r="O272" s="29"/>
    </row>
    <row r="273" spans="6:15" ht="12.75">
      <c r="F273" s="23"/>
      <c r="I273" s="28"/>
      <c r="J273" s="28"/>
      <c r="O273" s="29"/>
    </row>
    <row r="274" spans="6:15" ht="12.75">
      <c r="F274" s="23"/>
      <c r="I274" s="28"/>
      <c r="J274" s="28"/>
      <c r="O274" s="29"/>
    </row>
    <row r="275" spans="6:15" ht="12.75">
      <c r="F275" s="23"/>
      <c r="I275" s="28"/>
      <c r="J275" s="28"/>
      <c r="O275" s="29"/>
    </row>
    <row r="276" spans="6:15" ht="12.75">
      <c r="F276" s="23"/>
      <c r="I276" s="28"/>
      <c r="J276" s="28"/>
      <c r="O276" s="29"/>
    </row>
    <row r="277" spans="6:15" ht="12.75">
      <c r="F277" s="23"/>
      <c r="I277" s="28"/>
      <c r="J277" s="28"/>
      <c r="O277" s="29"/>
    </row>
    <row r="278" spans="6:15" ht="12.75">
      <c r="F278" s="23"/>
      <c r="I278" s="28"/>
      <c r="J278" s="28"/>
      <c r="O278" s="29"/>
    </row>
    <row r="279" spans="6:15" ht="12.75">
      <c r="F279" s="23"/>
      <c r="I279" s="28"/>
      <c r="J279" s="28"/>
      <c r="O279" s="29"/>
    </row>
    <row r="280" spans="6:15" ht="12.75">
      <c r="F280" s="23"/>
      <c r="I280" s="28"/>
      <c r="J280" s="28"/>
      <c r="O280" s="29"/>
    </row>
    <row r="281" spans="6:15" ht="12.75">
      <c r="F281" s="23"/>
      <c r="I281" s="28"/>
      <c r="J281" s="28"/>
      <c r="O281" s="29"/>
    </row>
    <row r="282" spans="6:15" ht="12.75">
      <c r="F282" s="23"/>
      <c r="I282" s="28"/>
      <c r="J282" s="28"/>
      <c r="O282" s="29"/>
    </row>
    <row r="283" spans="6:15" ht="12.75">
      <c r="F283" s="23"/>
      <c r="I283" s="28"/>
      <c r="J283" s="28"/>
      <c r="O283" s="29"/>
    </row>
    <row r="284" spans="6:15" ht="12.75">
      <c r="F284" s="23"/>
      <c r="I284" s="28"/>
      <c r="J284" s="28"/>
      <c r="O284" s="29"/>
    </row>
    <row r="285" spans="6:15" ht="12.75">
      <c r="F285" s="23"/>
      <c r="I285" s="28"/>
      <c r="J285" s="28"/>
      <c r="O285" s="29"/>
    </row>
    <row r="286" spans="6:15" ht="12.75">
      <c r="F286" s="23"/>
      <c r="I286" s="28"/>
      <c r="J286" s="28"/>
      <c r="O286" s="29"/>
    </row>
    <row r="287" spans="6:15" ht="12.75">
      <c r="F287" s="23"/>
      <c r="I287" s="28"/>
      <c r="J287" s="28"/>
      <c r="O287" s="29"/>
    </row>
    <row r="288" spans="6:15" ht="12.75">
      <c r="F288" s="23"/>
      <c r="I288" s="28"/>
      <c r="J288" s="28"/>
      <c r="O288" s="29"/>
    </row>
    <row r="289" spans="6:15" ht="12.75">
      <c r="F289" s="23"/>
      <c r="I289" s="28"/>
      <c r="J289" s="28"/>
      <c r="O289" s="29"/>
    </row>
    <row r="290" spans="6:15" ht="12.75">
      <c r="F290" s="23"/>
      <c r="I290" s="28"/>
      <c r="J290" s="28"/>
      <c r="O290" s="29"/>
    </row>
    <row r="291" spans="6:15" ht="12.75">
      <c r="F291" s="23"/>
      <c r="I291" s="28"/>
      <c r="J291" s="28"/>
      <c r="O291" s="29"/>
    </row>
    <row r="292" spans="6:15" ht="12.75">
      <c r="F292" s="23"/>
      <c r="I292" s="28"/>
      <c r="J292" s="28"/>
      <c r="O292" s="29"/>
    </row>
    <row r="293" spans="6:15" ht="12.75">
      <c r="F293" s="23"/>
      <c r="I293" s="28"/>
      <c r="J293" s="28"/>
      <c r="O293" s="29"/>
    </row>
    <row r="294" spans="6:15" ht="12.75">
      <c r="F294" s="23"/>
      <c r="I294" s="28"/>
      <c r="J294" s="28"/>
      <c r="O294" s="29"/>
    </row>
    <row r="295" spans="6:15" ht="12.75">
      <c r="F295" s="23"/>
      <c r="I295" s="28"/>
      <c r="J295" s="28"/>
      <c r="O295" s="29"/>
    </row>
    <row r="296" spans="6:15" ht="12.75">
      <c r="F296" s="23"/>
      <c r="I296" s="28"/>
      <c r="J296" s="28"/>
      <c r="O296" s="29"/>
    </row>
    <row r="297" spans="6:15" ht="12.75">
      <c r="F297" s="23"/>
      <c r="I297" s="28"/>
      <c r="J297" s="28"/>
      <c r="O297" s="29"/>
    </row>
    <row r="298" spans="6:15" ht="12.75">
      <c r="F298" s="23"/>
      <c r="I298" s="28"/>
      <c r="J298" s="28"/>
      <c r="O298" s="29"/>
    </row>
    <row r="299" spans="6:15" ht="12.75">
      <c r="F299" s="23"/>
      <c r="I299" s="28"/>
      <c r="J299" s="28"/>
      <c r="O299" s="29"/>
    </row>
    <row r="300" spans="6:15" ht="12.75">
      <c r="F300" s="23"/>
      <c r="I300" s="28"/>
      <c r="J300" s="28"/>
      <c r="O300" s="29"/>
    </row>
    <row r="301" spans="6:15" ht="12.75">
      <c r="F301" s="23"/>
      <c r="I301" s="28"/>
      <c r="J301" s="28"/>
      <c r="O301" s="29"/>
    </row>
    <row r="302" spans="6:15" ht="12.75">
      <c r="F302" s="23"/>
      <c r="I302" s="28"/>
      <c r="J302" s="28"/>
      <c r="O302" s="29"/>
    </row>
    <row r="303" spans="6:15" ht="12.75">
      <c r="F303" s="23"/>
      <c r="I303" s="28"/>
      <c r="J303" s="28"/>
      <c r="O303" s="29"/>
    </row>
    <row r="304" spans="6:15" ht="12.75">
      <c r="F304" s="23"/>
      <c r="I304" s="28"/>
      <c r="J304" s="28"/>
      <c r="O304" s="29"/>
    </row>
    <row r="305" spans="6:15" ht="12.75">
      <c r="F305" s="23"/>
      <c r="I305" s="28"/>
      <c r="J305" s="28"/>
      <c r="O305" s="29"/>
    </row>
    <row r="306" spans="6:15" ht="12.75">
      <c r="F306" s="23"/>
      <c r="I306" s="28"/>
      <c r="J306" s="28"/>
      <c r="O306" s="29"/>
    </row>
    <row r="307" spans="6:15" ht="12.75">
      <c r="F307" s="23"/>
      <c r="I307" s="28"/>
      <c r="J307" s="28"/>
      <c r="O307" s="29"/>
    </row>
    <row r="308" spans="6:15" ht="12.75">
      <c r="F308" s="23"/>
      <c r="I308" s="28"/>
      <c r="J308" s="28"/>
      <c r="O308" s="29"/>
    </row>
    <row r="309" spans="6:15" ht="12.75">
      <c r="F309" s="23"/>
      <c r="I309" s="28"/>
      <c r="J309" s="28"/>
      <c r="O309" s="29"/>
    </row>
    <row r="310" spans="6:15" ht="12.75">
      <c r="F310" s="23"/>
      <c r="I310" s="28"/>
      <c r="J310" s="28"/>
      <c r="O310" s="29"/>
    </row>
    <row r="311" spans="6:15" ht="12.75">
      <c r="F311" s="23"/>
      <c r="I311" s="28"/>
      <c r="J311" s="28"/>
      <c r="O311" s="29"/>
    </row>
    <row r="312" spans="6:15" ht="12.75">
      <c r="F312" s="23"/>
      <c r="I312" s="28"/>
      <c r="J312" s="28"/>
      <c r="O312" s="29"/>
    </row>
    <row r="313" spans="6:15" ht="12.75">
      <c r="F313" s="23"/>
      <c r="I313" s="28"/>
      <c r="J313" s="28"/>
      <c r="O313" s="29"/>
    </row>
    <row r="314" spans="6:15" ht="12.75">
      <c r="F314" s="23"/>
      <c r="I314" s="28"/>
      <c r="J314" s="28"/>
      <c r="O314" s="29"/>
    </row>
    <row r="315" spans="6:15" ht="12.75">
      <c r="F315" s="23"/>
      <c r="I315" s="28"/>
      <c r="J315" s="28"/>
      <c r="O315" s="29"/>
    </row>
    <row r="316" spans="6:15" ht="12.75">
      <c r="F316" s="23"/>
      <c r="I316" s="28"/>
      <c r="J316" s="28"/>
      <c r="O316" s="29"/>
    </row>
    <row r="317" spans="6:15" ht="12.75">
      <c r="F317" s="23"/>
      <c r="I317" s="28"/>
      <c r="J317" s="28"/>
      <c r="O317" s="29"/>
    </row>
    <row r="318" spans="6:15" ht="12.75">
      <c r="F318" s="23"/>
      <c r="I318" s="28"/>
      <c r="J318" s="28"/>
      <c r="O318" s="29"/>
    </row>
    <row r="319" spans="6:15" ht="12.75">
      <c r="F319" s="23"/>
      <c r="I319" s="28"/>
      <c r="J319" s="28"/>
      <c r="O319" s="29"/>
    </row>
    <row r="320" spans="6:15" ht="12.75">
      <c r="F320" s="23"/>
      <c r="I320" s="28"/>
      <c r="J320" s="28"/>
      <c r="O320" s="29"/>
    </row>
    <row r="321" spans="6:15" ht="12.75">
      <c r="F321" s="23"/>
      <c r="I321" s="28"/>
      <c r="J321" s="28"/>
      <c r="O321" s="29"/>
    </row>
    <row r="322" spans="6:15" ht="12.75">
      <c r="F322" s="23"/>
      <c r="I322" s="28"/>
      <c r="J322" s="28"/>
      <c r="O322" s="29"/>
    </row>
    <row r="323" spans="6:15" ht="12.75">
      <c r="F323" s="23"/>
      <c r="I323" s="28"/>
      <c r="J323" s="28"/>
      <c r="O323" s="29"/>
    </row>
    <row r="324" spans="6:15" ht="12.75">
      <c r="F324" s="23"/>
      <c r="I324" s="28"/>
      <c r="J324" s="28"/>
      <c r="O324" s="29"/>
    </row>
    <row r="325" spans="6:15" ht="12.75">
      <c r="F325" s="23"/>
      <c r="I325" s="28"/>
      <c r="J325" s="28"/>
      <c r="O325" s="29"/>
    </row>
    <row r="326" spans="6:15" ht="12.75">
      <c r="F326" s="23"/>
      <c r="I326" s="28"/>
      <c r="J326" s="28"/>
      <c r="O326" s="29"/>
    </row>
    <row r="327" spans="6:15" ht="12.75">
      <c r="F327" s="23"/>
      <c r="I327" s="28"/>
      <c r="J327" s="28"/>
      <c r="O327" s="29"/>
    </row>
    <row r="328" spans="6:15" ht="12.75">
      <c r="F328" s="23"/>
      <c r="I328" s="28"/>
      <c r="J328" s="28"/>
      <c r="O328" s="29"/>
    </row>
    <row r="329" spans="6:15" ht="12.75">
      <c r="F329" s="23"/>
      <c r="I329" s="28"/>
      <c r="J329" s="28"/>
      <c r="O329" s="29"/>
    </row>
    <row r="330" spans="6:15" ht="12.75">
      <c r="F330" s="23"/>
      <c r="I330" s="28"/>
      <c r="J330" s="28"/>
      <c r="O330" s="29"/>
    </row>
    <row r="331" spans="6:15" ht="12.75">
      <c r="F331" s="23"/>
      <c r="I331" s="28"/>
      <c r="J331" s="28"/>
      <c r="O331" s="29"/>
    </row>
    <row r="332" spans="6:15" ht="12.75">
      <c r="F332" s="23"/>
      <c r="I332" s="28"/>
      <c r="J332" s="28"/>
      <c r="O332" s="29"/>
    </row>
    <row r="333" spans="6:15" ht="12.75">
      <c r="F333" s="23"/>
      <c r="I333" s="28"/>
      <c r="J333" s="28"/>
      <c r="O333" s="29"/>
    </row>
    <row r="334" spans="6:15" ht="12.75">
      <c r="F334" s="23"/>
      <c r="I334" s="28"/>
      <c r="J334" s="28"/>
      <c r="O334" s="29"/>
    </row>
    <row r="335" spans="6:15" ht="12.75">
      <c r="F335" s="23"/>
      <c r="I335" s="28"/>
      <c r="J335" s="28"/>
      <c r="O335" s="29"/>
    </row>
    <row r="336" spans="6:15" ht="12.75">
      <c r="F336" s="23"/>
      <c r="I336" s="28"/>
      <c r="J336" s="28"/>
      <c r="O336" s="29"/>
    </row>
    <row r="337" spans="6:15" ht="12.75">
      <c r="F337" s="23"/>
      <c r="I337" s="28"/>
      <c r="J337" s="28"/>
      <c r="O337" s="29"/>
    </row>
    <row r="338" spans="6:15" ht="12.75">
      <c r="F338" s="23"/>
      <c r="I338" s="28"/>
      <c r="J338" s="28"/>
      <c r="O338" s="29"/>
    </row>
    <row r="339" spans="6:15" ht="12.75">
      <c r="F339" s="23"/>
      <c r="I339" s="28"/>
      <c r="J339" s="28"/>
      <c r="O339" s="29"/>
    </row>
    <row r="340" spans="6:15" ht="12.75">
      <c r="F340" s="23"/>
      <c r="I340" s="28"/>
      <c r="J340" s="28"/>
      <c r="O340" s="29"/>
    </row>
    <row r="341" spans="6:15" ht="12.75">
      <c r="F341" s="23"/>
      <c r="I341" s="28"/>
      <c r="J341" s="28"/>
      <c r="O341" s="29"/>
    </row>
    <row r="342" spans="6:15" ht="12.75">
      <c r="F342" s="23"/>
      <c r="I342" s="28"/>
      <c r="J342" s="28"/>
      <c r="O342" s="29"/>
    </row>
    <row r="343" spans="6:15" ht="12.75">
      <c r="F343" s="23"/>
      <c r="I343" s="28"/>
      <c r="J343" s="28"/>
      <c r="O343" s="29"/>
    </row>
    <row r="344" spans="6:15" ht="12.75">
      <c r="F344" s="23"/>
      <c r="I344" s="28"/>
      <c r="J344" s="28"/>
      <c r="O344" s="29"/>
    </row>
    <row r="345" spans="6:15" ht="12.75">
      <c r="F345" s="23"/>
      <c r="I345" s="28"/>
      <c r="J345" s="28"/>
      <c r="O345" s="29"/>
    </row>
    <row r="346" spans="6:15" ht="12.75">
      <c r="F346" s="23"/>
      <c r="I346" s="28"/>
      <c r="J346" s="28"/>
      <c r="O346" s="29"/>
    </row>
    <row r="347" spans="6:15" ht="12.75">
      <c r="F347" s="23"/>
      <c r="I347" s="28"/>
      <c r="J347" s="28"/>
      <c r="O347" s="29"/>
    </row>
    <row r="348" spans="6:15" ht="12.75">
      <c r="F348" s="23"/>
      <c r="I348" s="28"/>
      <c r="J348" s="28"/>
      <c r="O348" s="29"/>
    </row>
    <row r="349" spans="6:15" ht="12.75">
      <c r="F349" s="23"/>
      <c r="I349" s="28"/>
      <c r="J349" s="28"/>
      <c r="O349" s="29"/>
    </row>
    <row r="350" spans="6:15" ht="12.75">
      <c r="F350" s="23"/>
      <c r="I350" s="28"/>
      <c r="J350" s="28"/>
      <c r="O350" s="29"/>
    </row>
    <row r="351" spans="6:15" ht="12.75">
      <c r="F351" s="23"/>
      <c r="I351" s="28"/>
      <c r="J351" s="28"/>
      <c r="O351" s="29"/>
    </row>
    <row r="352" spans="6:15" ht="12.75">
      <c r="F352" s="23"/>
      <c r="I352" s="28"/>
      <c r="J352" s="28"/>
      <c r="O352" s="29"/>
    </row>
    <row r="353" spans="6:15" ht="12.75">
      <c r="F353" s="23"/>
      <c r="I353" s="28"/>
      <c r="J353" s="28"/>
      <c r="O353" s="29"/>
    </row>
    <row r="354" spans="6:15" ht="12.75">
      <c r="F354" s="23"/>
      <c r="I354" s="28"/>
      <c r="J354" s="28"/>
      <c r="O354" s="29"/>
    </row>
    <row r="355" spans="6:15" ht="12.75">
      <c r="F355" s="23"/>
      <c r="I355" s="28"/>
      <c r="J355" s="28"/>
      <c r="O355" s="29"/>
    </row>
    <row r="356" spans="6:15" ht="12.75">
      <c r="F356" s="23"/>
      <c r="I356" s="28"/>
      <c r="J356" s="28"/>
      <c r="O356" s="29"/>
    </row>
    <row r="357" spans="6:15" ht="12.75">
      <c r="F357" s="23"/>
      <c r="I357" s="28"/>
      <c r="J357" s="28"/>
      <c r="O357" s="29"/>
    </row>
    <row r="358" spans="6:15" ht="12.75">
      <c r="F358" s="23"/>
      <c r="I358" s="28"/>
      <c r="J358" s="28"/>
      <c r="O358" s="29"/>
    </row>
    <row r="359" spans="6:15" ht="12.75">
      <c r="F359" s="23"/>
      <c r="I359" s="28"/>
      <c r="J359" s="28"/>
      <c r="O359" s="29"/>
    </row>
    <row r="360" spans="6:15" ht="12.75">
      <c r="F360" s="23"/>
      <c r="I360" s="28"/>
      <c r="J360" s="28"/>
      <c r="O360" s="29"/>
    </row>
    <row r="361" spans="6:15" ht="12.75">
      <c r="F361" s="23"/>
      <c r="I361" s="28"/>
      <c r="J361" s="28"/>
      <c r="O361" s="29"/>
    </row>
    <row r="362" spans="6:15" ht="12.75">
      <c r="F362" s="23"/>
      <c r="I362" s="28"/>
      <c r="J362" s="28"/>
      <c r="O362" s="29"/>
    </row>
    <row r="363" spans="6:15" ht="12.75">
      <c r="F363" s="23"/>
      <c r="I363" s="28"/>
      <c r="J363" s="28"/>
      <c r="O363" s="29"/>
    </row>
    <row r="364" spans="6:15" ht="12.75">
      <c r="F364" s="23"/>
      <c r="I364" s="28"/>
      <c r="J364" s="28"/>
      <c r="O364" s="29"/>
    </row>
    <row r="365" spans="6:15" ht="12.75">
      <c r="F365" s="23"/>
      <c r="I365" s="28"/>
      <c r="J365" s="28"/>
      <c r="O365" s="29"/>
    </row>
    <row r="366" spans="6:15" ht="12.75">
      <c r="F366" s="23"/>
      <c r="I366" s="28"/>
      <c r="J366" s="28"/>
      <c r="O366" s="29"/>
    </row>
    <row r="367" spans="6:15" ht="12.75">
      <c r="F367" s="23"/>
      <c r="I367" s="28"/>
      <c r="J367" s="28"/>
      <c r="O367" s="29"/>
    </row>
    <row r="368" spans="6:15" ht="12.75">
      <c r="F368" s="23"/>
      <c r="I368" s="28"/>
      <c r="J368" s="28"/>
      <c r="O368" s="29"/>
    </row>
    <row r="369" spans="6:15" ht="12.75">
      <c r="F369" s="23"/>
      <c r="I369" s="28"/>
      <c r="J369" s="28"/>
      <c r="O369" s="29"/>
    </row>
    <row r="370" spans="6:15" ht="12.75">
      <c r="F370" s="23"/>
      <c r="I370" s="28"/>
      <c r="J370" s="28"/>
      <c r="O370" s="29"/>
    </row>
    <row r="371" spans="6:15" ht="12.75">
      <c r="F371" s="23"/>
      <c r="I371" s="28"/>
      <c r="J371" s="28"/>
      <c r="O371" s="29"/>
    </row>
    <row r="372" spans="6:15" ht="12.75">
      <c r="F372" s="23"/>
      <c r="I372" s="28"/>
      <c r="J372" s="28"/>
      <c r="O372" s="29"/>
    </row>
    <row r="373" spans="6:15" ht="12.75">
      <c r="F373" s="23"/>
      <c r="I373" s="28"/>
      <c r="J373" s="28"/>
      <c r="O373" s="29"/>
    </row>
    <row r="374" spans="6:15" ht="12.75">
      <c r="F374" s="23"/>
      <c r="I374" s="28"/>
      <c r="J374" s="28"/>
      <c r="O374" s="29"/>
    </row>
    <row r="375" spans="6:15" ht="12.75">
      <c r="F375" s="23"/>
      <c r="I375" s="28"/>
      <c r="J375" s="28"/>
      <c r="O375" s="29"/>
    </row>
    <row r="376" spans="6:15" ht="12.75">
      <c r="F376" s="23"/>
      <c r="I376" s="28"/>
      <c r="J376" s="28"/>
      <c r="O376" s="29"/>
    </row>
    <row r="377" spans="6:15" ht="12.75">
      <c r="F377" s="23"/>
      <c r="I377" s="28"/>
      <c r="J377" s="28"/>
      <c r="O377" s="29"/>
    </row>
    <row r="378" spans="6:15" ht="12.75">
      <c r="F378" s="23"/>
      <c r="I378" s="28"/>
      <c r="J378" s="28"/>
      <c r="O378" s="29"/>
    </row>
    <row r="379" spans="6:15" ht="12.75">
      <c r="F379" s="23"/>
      <c r="I379" s="28"/>
      <c r="J379" s="28"/>
      <c r="O379" s="29"/>
    </row>
    <row r="380" spans="6:15" ht="12.75">
      <c r="F380" s="23"/>
      <c r="I380" s="28"/>
      <c r="J380" s="28"/>
      <c r="O380" s="29"/>
    </row>
    <row r="381" spans="6:15" ht="12.75">
      <c r="F381" s="23"/>
      <c r="I381" s="28"/>
      <c r="J381" s="28"/>
      <c r="O381" s="29"/>
    </row>
    <row r="382" spans="6:15" ht="12.75">
      <c r="F382" s="23"/>
      <c r="I382" s="28"/>
      <c r="J382" s="28"/>
      <c r="O382" s="29"/>
    </row>
    <row r="383" spans="6:15" ht="12.75">
      <c r="F383" s="23"/>
      <c r="I383" s="28"/>
      <c r="J383" s="28"/>
      <c r="O383" s="29"/>
    </row>
    <row r="384" spans="6:15" ht="12.75">
      <c r="F384" s="23"/>
      <c r="I384" s="28"/>
      <c r="J384" s="28"/>
      <c r="O384" s="29"/>
    </row>
    <row r="385" spans="6:15" ht="12.75">
      <c r="F385" s="23"/>
      <c r="I385" s="28"/>
      <c r="J385" s="28"/>
      <c r="O385" s="29"/>
    </row>
    <row r="386" spans="6:15" ht="12.75">
      <c r="F386" s="23"/>
      <c r="I386" s="28"/>
      <c r="J386" s="28"/>
      <c r="O386" s="29"/>
    </row>
    <row r="387" spans="6:15" ht="12.75">
      <c r="F387" s="23"/>
      <c r="I387" s="28"/>
      <c r="J387" s="28"/>
      <c r="O387" s="29"/>
    </row>
    <row r="388" spans="6:15" ht="12.75">
      <c r="F388" s="23"/>
      <c r="I388" s="28"/>
      <c r="J388" s="28"/>
      <c r="O388" s="29"/>
    </row>
    <row r="389" spans="6:15" ht="12.75">
      <c r="F389" s="23"/>
      <c r="I389" s="28"/>
      <c r="J389" s="28"/>
      <c r="O389" s="29"/>
    </row>
    <row r="390" spans="6:15" ht="12.75">
      <c r="F390" s="23"/>
      <c r="I390" s="28"/>
      <c r="J390" s="28"/>
      <c r="O390" s="29"/>
    </row>
    <row r="391" spans="6:15" ht="12.75">
      <c r="F391" s="23"/>
      <c r="I391" s="28"/>
      <c r="J391" s="28"/>
      <c r="O391" s="29"/>
    </row>
    <row r="392" spans="6:15" ht="12.75">
      <c r="F392" s="23"/>
      <c r="I392" s="28"/>
      <c r="J392" s="28"/>
      <c r="O392" s="29"/>
    </row>
    <row r="393" spans="6:15" ht="12.75">
      <c r="F393" s="23"/>
      <c r="I393" s="28"/>
      <c r="J393" s="28"/>
      <c r="O393" s="29"/>
    </row>
    <row r="394" spans="6:15" ht="12.75">
      <c r="F394" s="23"/>
      <c r="I394" s="28"/>
      <c r="J394" s="28"/>
      <c r="O394" s="29"/>
    </row>
    <row r="395" spans="6:15" ht="12.75">
      <c r="F395" s="23"/>
      <c r="I395" s="28"/>
      <c r="J395" s="28"/>
      <c r="O395" s="29"/>
    </row>
    <row r="396" spans="6:15" ht="12.75">
      <c r="F396" s="23"/>
      <c r="I396" s="28"/>
      <c r="J396" s="28"/>
      <c r="O396" s="29"/>
    </row>
    <row r="397" spans="6:15" ht="12.75">
      <c r="F397" s="23"/>
      <c r="I397" s="28"/>
      <c r="J397" s="28"/>
      <c r="O397" s="29"/>
    </row>
    <row r="398" spans="6:15" ht="12.75">
      <c r="F398" s="23"/>
      <c r="I398" s="28"/>
      <c r="J398" s="28"/>
      <c r="O398" s="29"/>
    </row>
    <row r="399" spans="6:15" ht="12.75">
      <c r="F399" s="23"/>
      <c r="I399" s="28"/>
      <c r="J399" s="28"/>
      <c r="O399" s="29"/>
    </row>
    <row r="400" spans="6:15" ht="12.75">
      <c r="F400" s="23"/>
      <c r="I400" s="28"/>
      <c r="J400" s="28"/>
      <c r="O400" s="29"/>
    </row>
    <row r="401" spans="6:15" ht="12.75">
      <c r="F401" s="23"/>
      <c r="I401" s="28"/>
      <c r="J401" s="28"/>
      <c r="O401" s="29"/>
    </row>
    <row r="402" spans="6:15" ht="12.75">
      <c r="F402" s="23"/>
      <c r="I402" s="28"/>
      <c r="J402" s="28"/>
      <c r="O402" s="29"/>
    </row>
    <row r="403" spans="6:15" ht="12.75">
      <c r="F403" s="23"/>
      <c r="I403" s="28"/>
      <c r="J403" s="28"/>
      <c r="O403" s="29"/>
    </row>
    <row r="404" spans="6:15" ht="12.75">
      <c r="F404" s="23"/>
      <c r="I404" s="28"/>
      <c r="J404" s="28"/>
      <c r="O404" s="29"/>
    </row>
    <row r="405" spans="6:15" ht="12.75">
      <c r="F405" s="23"/>
      <c r="I405" s="28"/>
      <c r="J405" s="28"/>
      <c r="O405" s="29"/>
    </row>
    <row r="406" spans="6:15" ht="12.75">
      <c r="F406" s="23"/>
      <c r="I406" s="28"/>
      <c r="J406" s="28"/>
      <c r="O406" s="29"/>
    </row>
    <row r="407" spans="6:15" ht="12.75">
      <c r="F407" s="23"/>
      <c r="I407" s="28"/>
      <c r="J407" s="28"/>
      <c r="O407" s="29"/>
    </row>
    <row r="408" spans="6:15" ht="12.75">
      <c r="F408" s="23"/>
      <c r="I408" s="28"/>
      <c r="J408" s="28"/>
      <c r="O408" s="29"/>
    </row>
    <row r="409" spans="6:15" ht="12.75">
      <c r="F409" s="23"/>
      <c r="I409" s="28"/>
      <c r="J409" s="28"/>
      <c r="O409" s="29"/>
    </row>
    <row r="410" spans="6:15" ht="12.75">
      <c r="F410" s="23"/>
      <c r="I410" s="28"/>
      <c r="J410" s="28"/>
      <c r="O410" s="29"/>
    </row>
    <row r="411" spans="6:15" ht="12.75">
      <c r="F411" s="23"/>
      <c r="I411" s="28"/>
      <c r="J411" s="28"/>
      <c r="O411" s="29"/>
    </row>
    <row r="412" spans="6:15" ht="12.75">
      <c r="F412" s="23"/>
      <c r="I412" s="28"/>
      <c r="J412" s="28"/>
      <c r="O412" s="29"/>
    </row>
    <row r="413" spans="6:15" ht="12.75">
      <c r="F413" s="23"/>
      <c r="I413" s="28"/>
      <c r="J413" s="28"/>
      <c r="O413" s="29"/>
    </row>
    <row r="414" spans="6:15" ht="12.75">
      <c r="F414" s="23"/>
      <c r="I414" s="28"/>
      <c r="J414" s="28"/>
      <c r="O414" s="29"/>
    </row>
    <row r="415" spans="6:15" ht="12.75">
      <c r="F415" s="23"/>
      <c r="I415" s="28"/>
      <c r="J415" s="28"/>
      <c r="O415" s="29"/>
    </row>
    <row r="416" spans="6:15" ht="12.75">
      <c r="F416" s="23"/>
      <c r="I416" s="28"/>
      <c r="J416" s="28"/>
      <c r="O416" s="29"/>
    </row>
    <row r="417" spans="6:15" ht="12.75">
      <c r="F417" s="23"/>
      <c r="I417" s="28"/>
      <c r="J417" s="28"/>
      <c r="O417" s="29"/>
    </row>
    <row r="418" spans="6:15" ht="12.75">
      <c r="F418" s="23"/>
      <c r="I418" s="28"/>
      <c r="J418" s="28"/>
      <c r="O418" s="29"/>
    </row>
    <row r="419" spans="6:15" ht="12.75">
      <c r="F419" s="23"/>
      <c r="I419" s="28"/>
      <c r="J419" s="28"/>
      <c r="O419" s="29"/>
    </row>
    <row r="420" spans="6:15" ht="12.75">
      <c r="F420" s="23"/>
      <c r="I420" s="28"/>
      <c r="J420" s="28"/>
      <c r="O420" s="29"/>
    </row>
    <row r="421" spans="6:15" ht="12.75">
      <c r="F421" s="23"/>
      <c r="I421" s="28"/>
      <c r="J421" s="28"/>
      <c r="O421" s="29"/>
    </row>
    <row r="422" spans="6:15" ht="12.75">
      <c r="F422" s="23"/>
      <c r="I422" s="28"/>
      <c r="J422" s="28"/>
      <c r="O422" s="29"/>
    </row>
    <row r="423" spans="6:15" ht="12.75">
      <c r="F423" s="23"/>
      <c r="I423" s="28"/>
      <c r="J423" s="28"/>
      <c r="O423" s="29"/>
    </row>
    <row r="424" spans="6:15" ht="12.75">
      <c r="F424" s="23"/>
      <c r="I424" s="28"/>
      <c r="J424" s="28"/>
      <c r="O424" s="29"/>
    </row>
    <row r="425" spans="6:15" ht="12.75">
      <c r="F425" s="23"/>
      <c r="I425" s="28"/>
      <c r="J425" s="28"/>
      <c r="O425" s="29"/>
    </row>
    <row r="426" spans="6:15" ht="12.75">
      <c r="F426" s="23"/>
      <c r="I426" s="28"/>
      <c r="J426" s="28"/>
      <c r="O426" s="29"/>
    </row>
    <row r="427" spans="6:15" ht="12.75">
      <c r="F427" s="23"/>
      <c r="I427" s="28"/>
      <c r="J427" s="28"/>
      <c r="O427" s="29"/>
    </row>
    <row r="428" spans="6:15" ht="12.75">
      <c r="F428" s="23"/>
      <c r="I428" s="28"/>
      <c r="J428" s="28"/>
      <c r="O428" s="29"/>
    </row>
    <row r="429" spans="6:15" ht="12.75">
      <c r="F429" s="23"/>
      <c r="I429" s="28"/>
      <c r="J429" s="28"/>
      <c r="O429" s="29"/>
    </row>
    <row r="430" spans="6:15" ht="12.75">
      <c r="F430" s="23"/>
      <c r="I430" s="28"/>
      <c r="J430" s="28"/>
      <c r="O430" s="29"/>
    </row>
    <row r="431" spans="6:15" ht="12.75">
      <c r="F431" s="23"/>
      <c r="I431" s="28"/>
      <c r="J431" s="28"/>
      <c r="O431" s="29"/>
    </row>
    <row r="432" spans="6:15" ht="12.75">
      <c r="F432" s="23"/>
      <c r="I432" s="28"/>
      <c r="J432" s="28"/>
      <c r="O432" s="29"/>
    </row>
    <row r="433" spans="6:15" ht="12.75">
      <c r="F433" s="23"/>
      <c r="I433" s="28"/>
      <c r="J433" s="28"/>
      <c r="O433" s="29"/>
    </row>
    <row r="434" spans="6:15" ht="12.75">
      <c r="F434" s="23"/>
      <c r="I434" s="28"/>
      <c r="J434" s="28"/>
      <c r="O434" s="29"/>
    </row>
    <row r="435" spans="6:15" ht="12.75">
      <c r="F435" s="23"/>
      <c r="I435" s="28"/>
      <c r="J435" s="28"/>
      <c r="O435" s="29"/>
    </row>
    <row r="436" spans="6:15" ht="12.75">
      <c r="F436" s="23"/>
      <c r="I436" s="28"/>
      <c r="J436" s="28"/>
      <c r="O436" s="29"/>
    </row>
    <row r="437" spans="6:15" ht="12.75">
      <c r="F437" s="23"/>
      <c r="I437" s="28"/>
      <c r="J437" s="28"/>
      <c r="O437" s="29"/>
    </row>
    <row r="438" spans="6:15" ht="12.75">
      <c r="F438" s="23"/>
      <c r="I438" s="28"/>
      <c r="J438" s="28"/>
      <c r="O438" s="29"/>
    </row>
    <row r="439" spans="6:15" ht="12.75">
      <c r="F439" s="23"/>
      <c r="I439" s="28"/>
      <c r="J439" s="28"/>
      <c r="O439" s="29"/>
    </row>
    <row r="440" spans="6:15" ht="12.75">
      <c r="F440" s="23"/>
      <c r="I440" s="28"/>
      <c r="J440" s="28"/>
      <c r="O440" s="29"/>
    </row>
    <row r="441" spans="6:15" ht="12.75">
      <c r="F441" s="23"/>
      <c r="I441" s="28"/>
      <c r="J441" s="28"/>
      <c r="O441" s="29"/>
    </row>
    <row r="442" spans="6:15" ht="12.75">
      <c r="F442" s="23"/>
      <c r="I442" s="28"/>
      <c r="J442" s="28"/>
      <c r="O442" s="29"/>
    </row>
    <row r="443" spans="6:15" ht="12.75">
      <c r="F443" s="23"/>
      <c r="I443" s="28"/>
      <c r="J443" s="28"/>
      <c r="O443" s="29"/>
    </row>
    <row r="444" spans="6:15" ht="12.75">
      <c r="F444" s="23"/>
      <c r="I444" s="28"/>
      <c r="J444" s="28"/>
      <c r="O444" s="29"/>
    </row>
    <row r="445" spans="6:15" ht="12.75">
      <c r="F445" s="23"/>
      <c r="I445" s="28"/>
      <c r="J445" s="28"/>
      <c r="O445" s="29"/>
    </row>
    <row r="446" spans="6:15" ht="12.75">
      <c r="F446" s="23"/>
      <c r="I446" s="28"/>
      <c r="J446" s="28"/>
      <c r="O446" s="29"/>
    </row>
    <row r="447" spans="6:15" ht="12.75">
      <c r="F447" s="23"/>
      <c r="I447" s="28"/>
      <c r="J447" s="28"/>
      <c r="O447" s="29"/>
    </row>
    <row r="448" spans="6:15" ht="12.75">
      <c r="F448" s="23"/>
      <c r="I448" s="28"/>
      <c r="J448" s="28"/>
      <c r="O448" s="29"/>
    </row>
    <row r="449" spans="6:15" ht="12.75">
      <c r="F449" s="23"/>
      <c r="I449" s="28"/>
      <c r="J449" s="28"/>
      <c r="O449" s="29"/>
    </row>
    <row r="450" spans="6:15" ht="12.75">
      <c r="F450" s="23"/>
      <c r="I450" s="28"/>
      <c r="J450" s="28"/>
      <c r="O450" s="29"/>
    </row>
    <row r="451" spans="6:15" ht="12.75">
      <c r="F451" s="23"/>
      <c r="I451" s="28"/>
      <c r="J451" s="28"/>
      <c r="O451" s="29"/>
    </row>
    <row r="452" spans="6:15" ht="12.75">
      <c r="F452" s="23"/>
      <c r="I452" s="28"/>
      <c r="J452" s="28"/>
      <c r="O452" s="29"/>
    </row>
    <row r="453" spans="6:15" ht="12.75">
      <c r="F453" s="23"/>
      <c r="I453" s="28"/>
      <c r="J453" s="28"/>
      <c r="O453" s="29"/>
    </row>
    <row r="454" spans="6:15" ht="12.75">
      <c r="F454" s="23"/>
      <c r="I454" s="28"/>
      <c r="J454" s="28"/>
      <c r="O454" s="29"/>
    </row>
    <row r="455" spans="6:15" ht="12.75">
      <c r="F455" s="23"/>
      <c r="I455" s="28"/>
      <c r="J455" s="28"/>
      <c r="O455" s="29"/>
    </row>
    <row r="456" spans="6:15" ht="12.75">
      <c r="F456" s="23"/>
      <c r="I456" s="28"/>
      <c r="J456" s="28"/>
      <c r="O456" s="29"/>
    </row>
    <row r="457" spans="6:15" ht="12.75">
      <c r="F457" s="23"/>
      <c r="I457" s="28"/>
      <c r="J457" s="28"/>
      <c r="O457" s="29"/>
    </row>
    <row r="458" spans="6:15" ht="12.75">
      <c r="F458" s="23"/>
      <c r="I458" s="28"/>
      <c r="J458" s="28"/>
      <c r="O458" s="29"/>
    </row>
    <row r="459" spans="6:15" ht="12.75">
      <c r="F459" s="23"/>
      <c r="I459" s="28"/>
      <c r="J459" s="28"/>
      <c r="O459" s="29"/>
    </row>
    <row r="460" spans="6:15" ht="12.75">
      <c r="F460" s="23"/>
      <c r="I460" s="28"/>
      <c r="J460" s="28"/>
      <c r="O460" s="29"/>
    </row>
    <row r="461" spans="6:15" ht="12.75">
      <c r="F461" s="23"/>
      <c r="I461" s="28"/>
      <c r="J461" s="28"/>
      <c r="O461" s="29"/>
    </row>
    <row r="462" spans="6:15" ht="12.75">
      <c r="F462" s="23"/>
      <c r="I462" s="28"/>
      <c r="J462" s="28"/>
      <c r="O462" s="29"/>
    </row>
    <row r="463" spans="6:15" ht="12.75">
      <c r="F463" s="23"/>
      <c r="I463" s="28"/>
      <c r="J463" s="28"/>
      <c r="O463" s="29"/>
    </row>
    <row r="464" spans="6:15" ht="12.75">
      <c r="F464" s="23"/>
      <c r="I464" s="28"/>
      <c r="J464" s="28"/>
      <c r="O464" s="29"/>
    </row>
    <row r="465" spans="6:15" ht="12.75">
      <c r="F465" s="23"/>
      <c r="I465" s="28"/>
      <c r="J465" s="28"/>
      <c r="O465" s="29"/>
    </row>
    <row r="466" spans="6:15" ht="12.75">
      <c r="F466" s="23"/>
      <c r="I466" s="28"/>
      <c r="J466" s="28"/>
      <c r="O466" s="29"/>
    </row>
    <row r="467" spans="6:15" ht="12.75">
      <c r="F467" s="23"/>
      <c r="I467" s="28"/>
      <c r="J467" s="28"/>
      <c r="O467" s="29"/>
    </row>
    <row r="468" spans="6:15" ht="12.75">
      <c r="F468" s="23"/>
      <c r="I468" s="28"/>
      <c r="J468" s="28"/>
      <c r="O468" s="29"/>
    </row>
    <row r="469" spans="6:15" ht="12.75">
      <c r="F469" s="23"/>
      <c r="I469" s="28"/>
      <c r="J469" s="28"/>
      <c r="O469" s="29"/>
    </row>
    <row r="470" spans="6:15" ht="12.75">
      <c r="F470" s="23"/>
      <c r="I470" s="28"/>
      <c r="J470" s="28"/>
      <c r="O470" s="29"/>
    </row>
    <row r="471" spans="6:15" ht="12.75">
      <c r="F471" s="23"/>
      <c r="I471" s="28"/>
      <c r="J471" s="28"/>
      <c r="O471" s="29"/>
    </row>
    <row r="472" spans="6:15" ht="12.75">
      <c r="F472" s="23"/>
      <c r="I472" s="28"/>
      <c r="J472" s="28"/>
      <c r="O472" s="29"/>
    </row>
    <row r="473" spans="6:15" ht="12.75">
      <c r="F473" s="23"/>
      <c r="I473" s="28"/>
      <c r="J473" s="28"/>
      <c r="O473" s="29"/>
    </row>
    <row r="474" spans="6:15" ht="12.75">
      <c r="F474" s="23"/>
      <c r="I474" s="28"/>
      <c r="J474" s="28"/>
      <c r="O474" s="29"/>
    </row>
    <row r="475" spans="6:15" ht="12.75">
      <c r="F475" s="23"/>
      <c r="I475" s="28"/>
      <c r="J475" s="28"/>
      <c r="O475" s="29"/>
    </row>
    <row r="476" spans="6:15" ht="12.75">
      <c r="F476" s="23"/>
      <c r="I476" s="28"/>
      <c r="J476" s="28"/>
      <c r="O476" s="29"/>
    </row>
    <row r="477" spans="6:15" ht="12.75">
      <c r="F477" s="23"/>
      <c r="I477" s="28"/>
      <c r="J477" s="28"/>
      <c r="O477" s="29"/>
    </row>
    <row r="478" spans="6:15" ht="12.75">
      <c r="F478" s="23"/>
      <c r="I478" s="28"/>
      <c r="J478" s="28"/>
      <c r="O478" s="29"/>
    </row>
    <row r="479" spans="6:15" ht="12.75">
      <c r="F479" s="23"/>
      <c r="I479" s="28"/>
      <c r="J479" s="28"/>
      <c r="O479" s="29"/>
    </row>
    <row r="480" spans="6:15" ht="12.75">
      <c r="F480" s="23"/>
      <c r="I480" s="28"/>
      <c r="J480" s="28"/>
      <c r="O480" s="29"/>
    </row>
    <row r="481" spans="6:15" ht="12.75">
      <c r="F481" s="23"/>
      <c r="I481" s="28"/>
      <c r="J481" s="28"/>
      <c r="O481" s="29"/>
    </row>
    <row r="482" spans="6:15" ht="12.75">
      <c r="F482" s="23"/>
      <c r="I482" s="28"/>
      <c r="J482" s="28"/>
      <c r="O482" s="29"/>
    </row>
    <row r="483" spans="6:15" ht="12.75">
      <c r="F483" s="23"/>
      <c r="I483" s="28"/>
      <c r="J483" s="28"/>
      <c r="O483" s="29"/>
    </row>
    <row r="484" spans="6:15" ht="12.75">
      <c r="F484" s="23"/>
      <c r="I484" s="28"/>
      <c r="J484" s="28"/>
      <c r="O484" s="29"/>
    </row>
    <row r="485" spans="6:15" ht="12.75">
      <c r="F485" s="23"/>
      <c r="I485" s="28"/>
      <c r="J485" s="28"/>
      <c r="O485" s="29"/>
    </row>
    <row r="486" spans="6:15" ht="12.75">
      <c r="F486" s="23"/>
      <c r="I486" s="28"/>
      <c r="J486" s="28"/>
      <c r="O486" s="29"/>
    </row>
    <row r="487" spans="6:15" ht="12.75">
      <c r="F487" s="23"/>
      <c r="I487" s="28"/>
      <c r="J487" s="28"/>
      <c r="O487" s="29"/>
    </row>
    <row r="488" spans="6:15" ht="12.75">
      <c r="F488" s="23"/>
      <c r="I488" s="28"/>
      <c r="J488" s="28"/>
      <c r="O488" s="29"/>
    </row>
    <row r="489" spans="6:15" ht="12.75">
      <c r="F489" s="23"/>
      <c r="I489" s="28"/>
      <c r="J489" s="28"/>
      <c r="O489" s="29"/>
    </row>
    <row r="490" spans="6:15" ht="12.75">
      <c r="F490" s="23"/>
      <c r="I490" s="28"/>
      <c r="J490" s="28"/>
      <c r="O490" s="29"/>
    </row>
    <row r="491" spans="6:15" ht="12.75">
      <c r="F491" s="23"/>
      <c r="I491" s="28"/>
      <c r="J491" s="28"/>
      <c r="O491" s="29"/>
    </row>
    <row r="492" spans="6:15" ht="12.75">
      <c r="F492" s="23"/>
      <c r="I492" s="28"/>
      <c r="J492" s="28"/>
      <c r="O492" s="29"/>
    </row>
    <row r="493" spans="6:15" ht="12.75">
      <c r="F493" s="23"/>
      <c r="I493" s="28"/>
      <c r="J493" s="28"/>
      <c r="O493" s="29"/>
    </row>
    <row r="494" spans="6:15" ht="12.75">
      <c r="F494" s="23"/>
      <c r="I494" s="28"/>
      <c r="J494" s="28"/>
      <c r="O494" s="29"/>
    </row>
    <row r="495" spans="6:15" ht="12.75">
      <c r="F495" s="23"/>
      <c r="I495" s="28"/>
      <c r="J495" s="28"/>
      <c r="O495" s="29"/>
    </row>
    <row r="496" spans="6:15" ht="12.75">
      <c r="F496" s="23"/>
      <c r="I496" s="28"/>
      <c r="J496" s="28"/>
      <c r="O496" s="29"/>
    </row>
    <row r="497" spans="6:15" ht="12.75">
      <c r="F497" s="23"/>
      <c r="I497" s="28"/>
      <c r="J497" s="28"/>
      <c r="O497" s="29"/>
    </row>
    <row r="498" spans="6:15" ht="12.75">
      <c r="F498" s="23"/>
      <c r="I498" s="28"/>
      <c r="J498" s="28"/>
      <c r="O498" s="29"/>
    </row>
    <row r="499" spans="6:15" ht="12.75">
      <c r="F499" s="23"/>
      <c r="I499" s="28"/>
      <c r="J499" s="28"/>
      <c r="O499" s="29"/>
    </row>
    <row r="500" spans="6:15" ht="12.75">
      <c r="F500" s="23"/>
      <c r="I500" s="28"/>
      <c r="J500" s="28"/>
      <c r="O500" s="29"/>
    </row>
    <row r="501" spans="6:15" ht="12.75">
      <c r="F501" s="23"/>
      <c r="I501" s="28"/>
      <c r="J501" s="28"/>
      <c r="O501" s="29"/>
    </row>
    <row r="502" spans="6:15" ht="12.75">
      <c r="F502" s="23"/>
      <c r="I502" s="28"/>
      <c r="J502" s="28"/>
      <c r="O502" s="29"/>
    </row>
    <row r="503" spans="6:15" ht="12.75">
      <c r="F503" s="23"/>
      <c r="I503" s="28"/>
      <c r="J503" s="28"/>
      <c r="O503" s="29"/>
    </row>
    <row r="504" spans="6:15" ht="12.75">
      <c r="F504" s="23"/>
      <c r="I504" s="28"/>
      <c r="J504" s="28"/>
      <c r="O504" s="29"/>
    </row>
    <row r="505" spans="6:15" ht="12.75">
      <c r="F505" s="23"/>
      <c r="I505" s="28"/>
      <c r="J505" s="28"/>
      <c r="O505" s="29"/>
    </row>
    <row r="506" spans="6:15" ht="12.75">
      <c r="F506" s="23"/>
      <c r="I506" s="28"/>
      <c r="J506" s="28"/>
      <c r="O506" s="29"/>
    </row>
    <row r="507" spans="6:15" ht="12.75">
      <c r="F507" s="23"/>
      <c r="I507" s="28"/>
      <c r="J507" s="28"/>
      <c r="O507" s="29"/>
    </row>
    <row r="508" spans="6:15" ht="12.75">
      <c r="F508" s="23"/>
      <c r="I508" s="28"/>
      <c r="J508" s="28"/>
      <c r="O508" s="29"/>
    </row>
    <row r="509" spans="6:15" ht="12.75">
      <c r="F509" s="23"/>
      <c r="I509" s="28"/>
      <c r="J509" s="28"/>
      <c r="O509" s="29"/>
    </row>
    <row r="510" spans="6:15" ht="12.75">
      <c r="F510" s="23"/>
      <c r="I510" s="28"/>
      <c r="J510" s="28"/>
      <c r="O510" s="29"/>
    </row>
    <row r="511" spans="6:15" ht="12.75">
      <c r="F511" s="23"/>
      <c r="I511" s="28"/>
      <c r="J511" s="28"/>
      <c r="O511" s="29"/>
    </row>
    <row r="512" spans="6:15" ht="12.75">
      <c r="F512" s="23"/>
      <c r="I512" s="28"/>
      <c r="J512" s="28"/>
      <c r="O512" s="29"/>
    </row>
    <row r="513" spans="6:15" ht="12.75">
      <c r="F513" s="23"/>
      <c r="I513" s="28"/>
      <c r="J513" s="28"/>
      <c r="O513" s="29"/>
    </row>
    <row r="514" spans="6:15" ht="12.75">
      <c r="F514" s="23"/>
      <c r="I514" s="28"/>
      <c r="J514" s="28"/>
      <c r="O514" s="29"/>
    </row>
    <row r="515" spans="6:15" ht="12.75">
      <c r="F515" s="23"/>
      <c r="I515" s="28"/>
      <c r="J515" s="28"/>
      <c r="O515" s="29"/>
    </row>
    <row r="516" spans="6:15" ht="12.75">
      <c r="F516" s="23"/>
      <c r="I516" s="28"/>
      <c r="J516" s="28"/>
      <c r="O516" s="29"/>
    </row>
    <row r="517" spans="6:15" ht="12.75">
      <c r="F517" s="23"/>
      <c r="I517" s="28"/>
      <c r="J517" s="28"/>
      <c r="O517" s="29"/>
    </row>
    <row r="518" spans="6:15" ht="12.75">
      <c r="F518" s="23"/>
      <c r="I518" s="28"/>
      <c r="J518" s="28"/>
      <c r="O518" s="29"/>
    </row>
    <row r="519" spans="6:15" ht="12.75">
      <c r="F519" s="23"/>
      <c r="I519" s="28"/>
      <c r="J519" s="28"/>
      <c r="O519" s="29"/>
    </row>
    <row r="520" spans="6:15" ht="12.75">
      <c r="F520" s="23"/>
      <c r="I520" s="28"/>
      <c r="J520" s="28"/>
      <c r="O520" s="29"/>
    </row>
    <row r="521" spans="6:15" ht="12.75">
      <c r="F521" s="23"/>
      <c r="I521" s="28"/>
      <c r="J521" s="28"/>
      <c r="O521" s="29"/>
    </row>
    <row r="522" spans="6:15" ht="12.75">
      <c r="F522" s="23"/>
      <c r="I522" s="28"/>
      <c r="J522" s="28"/>
      <c r="O522" s="29"/>
    </row>
    <row r="523" spans="6:15" ht="12.75">
      <c r="F523" s="23"/>
      <c r="I523" s="28"/>
      <c r="J523" s="28"/>
      <c r="O523" s="29"/>
    </row>
    <row r="524" spans="6:15" ht="12.75">
      <c r="F524" s="23"/>
      <c r="I524" s="28"/>
      <c r="J524" s="28"/>
      <c r="O524" s="29"/>
    </row>
    <row r="525" spans="6:15" ht="12.75">
      <c r="F525" s="23"/>
      <c r="I525" s="28"/>
      <c r="J525" s="28"/>
      <c r="O525" s="29"/>
    </row>
    <row r="526" spans="6:15" ht="12.75">
      <c r="F526" s="23"/>
      <c r="I526" s="28"/>
      <c r="J526" s="28"/>
      <c r="O526" s="29"/>
    </row>
    <row r="527" spans="6:15" ht="12.75">
      <c r="F527" s="23"/>
      <c r="I527" s="28"/>
      <c r="J527" s="28"/>
      <c r="O527" s="29"/>
    </row>
    <row r="528" spans="6:15" ht="12.75">
      <c r="F528" s="23"/>
      <c r="I528" s="28"/>
      <c r="J528" s="28"/>
      <c r="O528" s="29"/>
    </row>
    <row r="529" spans="6:15" ht="12.75">
      <c r="F529" s="23"/>
      <c r="I529" s="28"/>
      <c r="J529" s="28"/>
      <c r="O529" s="29"/>
    </row>
    <row r="530" spans="6:15" ht="12.75">
      <c r="F530" s="23"/>
      <c r="I530" s="28"/>
      <c r="J530" s="28"/>
      <c r="O530" s="29"/>
    </row>
    <row r="531" spans="6:15" ht="12.75">
      <c r="F531" s="23"/>
      <c r="I531" s="28"/>
      <c r="J531" s="28"/>
      <c r="O531" s="29"/>
    </row>
    <row r="532" spans="6:15" ht="12.75">
      <c r="F532" s="23"/>
      <c r="I532" s="28"/>
      <c r="J532" s="28"/>
      <c r="O532" s="29"/>
    </row>
    <row r="533" spans="6:15" ht="12.75">
      <c r="F533" s="23"/>
      <c r="I533" s="28"/>
      <c r="J533" s="28"/>
      <c r="O533" s="29"/>
    </row>
    <row r="534" spans="6:15" ht="12.75">
      <c r="F534" s="23"/>
      <c r="I534" s="28"/>
      <c r="J534" s="28"/>
      <c r="O534" s="29"/>
    </row>
    <row r="535" spans="6:15" ht="12.75">
      <c r="F535" s="23"/>
      <c r="I535" s="28"/>
      <c r="J535" s="28"/>
      <c r="O535" s="29"/>
    </row>
    <row r="536" spans="6:15" ht="12.75">
      <c r="F536" s="23"/>
      <c r="I536" s="28"/>
      <c r="J536" s="28"/>
      <c r="O536" s="29"/>
    </row>
    <row r="537" spans="6:15" ht="12.75">
      <c r="F537" s="23"/>
      <c r="I537" s="28"/>
      <c r="J537" s="28"/>
      <c r="O537" s="29"/>
    </row>
    <row r="538" spans="6:15" ht="12.75">
      <c r="F538" s="23"/>
      <c r="I538" s="28"/>
      <c r="J538" s="28"/>
      <c r="O538" s="29"/>
    </row>
    <row r="539" spans="6:15" ht="12.75">
      <c r="F539" s="23"/>
      <c r="I539" s="28"/>
      <c r="J539" s="28"/>
      <c r="O539" s="29"/>
    </row>
    <row r="540" spans="6:15" ht="12.75">
      <c r="F540" s="23"/>
      <c r="I540" s="28"/>
      <c r="J540" s="28"/>
      <c r="O540" s="29"/>
    </row>
    <row r="541" spans="6:15" ht="12.75">
      <c r="F541" s="23"/>
      <c r="I541" s="28"/>
      <c r="J541" s="28"/>
      <c r="O541" s="29"/>
    </row>
    <row r="542" spans="6:15" ht="12.75">
      <c r="F542" s="23"/>
      <c r="I542" s="28"/>
      <c r="J542" s="28"/>
      <c r="O542" s="29"/>
    </row>
    <row r="543" spans="6:15" ht="12.75">
      <c r="F543" s="23"/>
      <c r="I543" s="28"/>
      <c r="J543" s="28"/>
      <c r="O543" s="29"/>
    </row>
    <row r="544" spans="6:15" ht="12.75">
      <c r="F544" s="23"/>
      <c r="I544" s="28"/>
      <c r="J544" s="28"/>
      <c r="O544" s="29"/>
    </row>
    <row r="545" spans="6:15" ht="12.75">
      <c r="F545" s="23"/>
      <c r="I545" s="28"/>
      <c r="J545" s="28"/>
      <c r="O545" s="29"/>
    </row>
    <row r="546" spans="6:15" ht="12.75">
      <c r="F546" s="23"/>
      <c r="I546" s="28"/>
      <c r="J546" s="28"/>
      <c r="O546" s="29"/>
    </row>
    <row r="547" spans="6:15" ht="12.75">
      <c r="F547" s="23"/>
      <c r="I547" s="28"/>
      <c r="J547" s="28"/>
      <c r="O547" s="29"/>
    </row>
    <row r="548" spans="6:15" ht="12.75">
      <c r="F548" s="23"/>
      <c r="I548" s="28"/>
      <c r="J548" s="28"/>
      <c r="O548" s="29"/>
    </row>
    <row r="549" spans="6:15" ht="12.75">
      <c r="F549" s="23"/>
      <c r="I549" s="28"/>
      <c r="J549" s="28"/>
      <c r="O549" s="29"/>
    </row>
    <row r="550" spans="6:15" ht="12.75">
      <c r="F550" s="23"/>
      <c r="I550" s="28"/>
      <c r="J550" s="28"/>
      <c r="O550" s="29"/>
    </row>
    <row r="551" spans="6:15" ht="12.75">
      <c r="F551" s="23"/>
      <c r="I551" s="28"/>
      <c r="J551" s="28"/>
      <c r="O551" s="29"/>
    </row>
    <row r="552" spans="6:15" ht="12.75">
      <c r="F552" s="23"/>
      <c r="I552" s="28"/>
      <c r="J552" s="28"/>
      <c r="O552" s="29"/>
    </row>
    <row r="553" spans="6:15" ht="12.75">
      <c r="F553" s="23"/>
      <c r="I553" s="28"/>
      <c r="J553" s="28"/>
      <c r="O553" s="29"/>
    </row>
    <row r="554" spans="6:15" ht="12.75">
      <c r="F554" s="23"/>
      <c r="I554" s="28"/>
      <c r="J554" s="28"/>
      <c r="O554" s="29"/>
    </row>
    <row r="555" spans="6:15" ht="12.75">
      <c r="F555" s="23"/>
      <c r="I555" s="28"/>
      <c r="J555" s="28"/>
      <c r="O555" s="29"/>
    </row>
    <row r="556" spans="6:15" ht="12.75">
      <c r="F556" s="23"/>
      <c r="I556" s="28"/>
      <c r="J556" s="28"/>
      <c r="O556" s="29"/>
    </row>
    <row r="557" spans="6:15" ht="12.75">
      <c r="F557" s="23"/>
      <c r="I557" s="28"/>
      <c r="J557" s="28"/>
      <c r="O557" s="29"/>
    </row>
    <row r="558" spans="6:15" ht="12.75">
      <c r="F558" s="23"/>
      <c r="I558" s="28"/>
      <c r="J558" s="28"/>
      <c r="O558" s="29"/>
    </row>
    <row r="559" spans="6:15" ht="12.75">
      <c r="F559" s="23"/>
      <c r="I559" s="28"/>
      <c r="J559" s="28"/>
      <c r="O559" s="29"/>
    </row>
    <row r="560" spans="6:15" ht="12.75">
      <c r="F560" s="23"/>
      <c r="I560" s="28"/>
      <c r="J560" s="28"/>
      <c r="O560" s="29"/>
    </row>
    <row r="561" spans="6:15" ht="12.75">
      <c r="F561" s="23"/>
      <c r="I561" s="28"/>
      <c r="J561" s="28"/>
      <c r="O561" s="29"/>
    </row>
    <row r="562" spans="6:15" ht="12.75">
      <c r="F562" s="23"/>
      <c r="I562" s="28"/>
      <c r="J562" s="28"/>
      <c r="O562" s="29"/>
    </row>
    <row r="563" spans="6:15" ht="12.75">
      <c r="F563" s="23"/>
      <c r="I563" s="28"/>
      <c r="J563" s="28"/>
      <c r="O563" s="29"/>
    </row>
    <row r="564" spans="6:15" ht="12.75">
      <c r="F564" s="23"/>
      <c r="I564" s="28"/>
      <c r="J564" s="28"/>
      <c r="O564" s="29"/>
    </row>
    <row r="565" spans="6:15" ht="12.75">
      <c r="F565" s="23"/>
      <c r="I565" s="28"/>
      <c r="J565" s="28"/>
      <c r="O565" s="29"/>
    </row>
    <row r="566" spans="6:15" ht="12.75">
      <c r="F566" s="23"/>
      <c r="I566" s="28"/>
      <c r="J566" s="28"/>
      <c r="O566" s="29"/>
    </row>
    <row r="567" spans="6:15" ht="12.75">
      <c r="F567" s="23"/>
      <c r="I567" s="28"/>
      <c r="J567" s="28"/>
      <c r="O567" s="29"/>
    </row>
    <row r="568" spans="6:15" ht="12.75">
      <c r="F568" s="23"/>
      <c r="I568" s="28"/>
      <c r="J568" s="28"/>
      <c r="O568" s="29"/>
    </row>
    <row r="569" spans="6:15" ht="12.75">
      <c r="F569" s="23"/>
      <c r="I569" s="28"/>
      <c r="J569" s="28"/>
      <c r="O569" s="29"/>
    </row>
    <row r="570" spans="6:15" ht="12.75">
      <c r="F570" s="23"/>
      <c r="I570" s="28"/>
      <c r="J570" s="28"/>
      <c r="O570" s="29"/>
    </row>
    <row r="571" spans="6:15" ht="12.75">
      <c r="F571" s="23"/>
      <c r="I571" s="28"/>
      <c r="J571" s="28"/>
      <c r="O571" s="29"/>
    </row>
    <row r="572" spans="6:15" ht="12.75">
      <c r="F572" s="23"/>
      <c r="I572" s="28"/>
      <c r="J572" s="28"/>
      <c r="O572" s="29"/>
    </row>
    <row r="573" spans="6:15" ht="12.75">
      <c r="F573" s="23"/>
      <c r="I573" s="28"/>
      <c r="J573" s="28"/>
      <c r="O573" s="29"/>
    </row>
    <row r="574" spans="6:15" ht="12.75">
      <c r="F574" s="23"/>
      <c r="I574" s="28"/>
      <c r="J574" s="28"/>
      <c r="O574" s="29"/>
    </row>
    <row r="575" spans="6:15" ht="12.75">
      <c r="F575" s="23"/>
      <c r="I575" s="28"/>
      <c r="J575" s="28"/>
      <c r="O575" s="29"/>
    </row>
    <row r="576" spans="6:15" ht="12.75">
      <c r="F576" s="23"/>
      <c r="I576" s="28"/>
      <c r="J576" s="28"/>
      <c r="O576" s="29"/>
    </row>
    <row r="577" spans="6:15" ht="12.75">
      <c r="F577" s="23"/>
      <c r="I577" s="28"/>
      <c r="J577" s="28"/>
      <c r="O577" s="29"/>
    </row>
    <row r="578" spans="6:15" ht="12.75">
      <c r="F578" s="23"/>
      <c r="I578" s="28"/>
      <c r="J578" s="28"/>
      <c r="O578" s="29"/>
    </row>
    <row r="579" spans="6:15" ht="12.75">
      <c r="F579" s="23"/>
      <c r="I579" s="28"/>
      <c r="J579" s="28"/>
      <c r="O579" s="29"/>
    </row>
    <row r="580" spans="6:15" ht="12.75">
      <c r="F580" s="23"/>
      <c r="I580" s="28"/>
      <c r="J580" s="28"/>
      <c r="O580" s="29"/>
    </row>
    <row r="581" spans="6:15" ht="12.75">
      <c r="F581" s="23"/>
      <c r="I581" s="28"/>
      <c r="J581" s="28"/>
      <c r="O581" s="29"/>
    </row>
    <row r="582" spans="6:15" ht="12.75">
      <c r="F582" s="23"/>
      <c r="I582" s="28"/>
      <c r="J582" s="28"/>
      <c r="O582" s="29"/>
    </row>
    <row r="583" spans="6:15" ht="12.75">
      <c r="F583" s="23"/>
      <c r="I583" s="28"/>
      <c r="J583" s="28"/>
      <c r="O583" s="29"/>
    </row>
    <row r="584" spans="6:15" ht="12.75">
      <c r="F584" s="23"/>
      <c r="I584" s="28"/>
      <c r="J584" s="28"/>
      <c r="O584" s="29"/>
    </row>
    <row r="585" spans="6:15" ht="12.75">
      <c r="F585" s="23"/>
      <c r="I585" s="28"/>
      <c r="J585" s="28"/>
      <c r="O585" s="29"/>
    </row>
    <row r="586" spans="6:15" ht="12.75">
      <c r="F586" s="23"/>
      <c r="I586" s="28"/>
      <c r="J586" s="28"/>
      <c r="O586" s="29"/>
    </row>
    <row r="587" spans="6:15" ht="12.75">
      <c r="F587" s="23"/>
      <c r="I587" s="28"/>
      <c r="J587" s="28"/>
      <c r="O587" s="29"/>
    </row>
    <row r="588" spans="6:15" ht="12.75">
      <c r="F588" s="23"/>
      <c r="I588" s="28"/>
      <c r="J588" s="28"/>
      <c r="O588" s="29"/>
    </row>
    <row r="589" spans="6:15" ht="12.75">
      <c r="F589" s="23"/>
      <c r="I589" s="28"/>
      <c r="J589" s="28"/>
      <c r="O589" s="29"/>
    </row>
    <row r="590" spans="6:15" ht="12.75">
      <c r="F590" s="23"/>
      <c r="I590" s="28"/>
      <c r="J590" s="28"/>
      <c r="O590" s="29"/>
    </row>
    <row r="591" spans="6:15" ht="12.75">
      <c r="F591" s="23"/>
      <c r="I591" s="28"/>
      <c r="J591" s="28"/>
      <c r="O591" s="29"/>
    </row>
    <row r="592" spans="6:15" ht="12.75">
      <c r="F592" s="23"/>
      <c r="I592" s="28"/>
      <c r="J592" s="28"/>
      <c r="O592" s="29"/>
    </row>
    <row r="593" spans="6:15" ht="12.75">
      <c r="F593" s="23"/>
      <c r="I593" s="28"/>
      <c r="J593" s="28"/>
      <c r="O593" s="29"/>
    </row>
    <row r="594" spans="6:15" ht="12.75">
      <c r="F594" s="23"/>
      <c r="I594" s="28"/>
      <c r="J594" s="28"/>
      <c r="O594" s="29"/>
    </row>
    <row r="595" spans="6:15" ht="12.75">
      <c r="F595" s="23"/>
      <c r="I595" s="28"/>
      <c r="J595" s="28"/>
      <c r="O595" s="29"/>
    </row>
    <row r="596" spans="6:15" ht="12.75">
      <c r="F596" s="23"/>
      <c r="I596" s="28"/>
      <c r="J596" s="28"/>
      <c r="O596" s="29"/>
    </row>
    <row r="597" spans="6:15" ht="12.75">
      <c r="F597" s="23"/>
      <c r="I597" s="28"/>
      <c r="J597" s="28"/>
      <c r="O597" s="29"/>
    </row>
    <row r="598" spans="6:15" ht="12.75">
      <c r="F598" s="23"/>
      <c r="I598" s="28"/>
      <c r="J598" s="28"/>
      <c r="O598" s="29"/>
    </row>
    <row r="599" spans="6:15" ht="12.75">
      <c r="F599" s="23"/>
      <c r="I599" s="28"/>
      <c r="J599" s="28"/>
      <c r="O599" s="29"/>
    </row>
    <row r="600" spans="6:15" ht="12.75">
      <c r="F600" s="23"/>
      <c r="I600" s="28"/>
      <c r="J600" s="28"/>
      <c r="O600" s="29"/>
    </row>
    <row r="601" spans="6:15" ht="12.75">
      <c r="F601" s="23"/>
      <c r="I601" s="28"/>
      <c r="J601" s="28"/>
      <c r="O601" s="29"/>
    </row>
    <row r="602" spans="6:15" ht="12.75">
      <c r="F602" s="23"/>
      <c r="I602" s="28"/>
      <c r="J602" s="28"/>
      <c r="O602" s="29"/>
    </row>
    <row r="603" spans="6:15" ht="12.75">
      <c r="F603" s="23"/>
      <c r="I603" s="28"/>
      <c r="J603" s="28"/>
      <c r="O603" s="29"/>
    </row>
    <row r="604" spans="6:15" ht="12.75">
      <c r="F604" s="23"/>
      <c r="I604" s="28"/>
      <c r="J604" s="28"/>
      <c r="O604" s="29"/>
    </row>
    <row r="605" spans="6:15" ht="12.75">
      <c r="F605" s="23"/>
      <c r="I605" s="28"/>
      <c r="J605" s="28"/>
      <c r="O605" s="29"/>
    </row>
    <row r="606" spans="6:15" ht="12.75">
      <c r="F606" s="23"/>
      <c r="I606" s="28"/>
      <c r="J606" s="28"/>
      <c r="O606" s="29"/>
    </row>
    <row r="607" spans="6:15" ht="12.75">
      <c r="F607" s="23"/>
      <c r="I607" s="28"/>
      <c r="J607" s="28"/>
      <c r="O607" s="29"/>
    </row>
    <row r="608" spans="6:15" ht="12.75">
      <c r="F608" s="23"/>
      <c r="I608" s="28"/>
      <c r="J608" s="28"/>
      <c r="O608" s="29"/>
    </row>
    <row r="609" spans="6:15" ht="12.75">
      <c r="F609" s="23"/>
      <c r="I609" s="28"/>
      <c r="J609" s="28"/>
      <c r="O609" s="29"/>
    </row>
    <row r="610" spans="6:15" ht="12.75">
      <c r="F610" s="23"/>
      <c r="I610" s="28"/>
      <c r="J610" s="28"/>
      <c r="O610" s="29"/>
    </row>
    <row r="611" spans="6:15" ht="12.75">
      <c r="F611" s="23"/>
      <c r="I611" s="28"/>
      <c r="J611" s="28"/>
      <c r="O611" s="29"/>
    </row>
    <row r="612" spans="6:15" ht="12.75">
      <c r="F612" s="23"/>
      <c r="I612" s="28"/>
      <c r="J612" s="28"/>
      <c r="O612" s="29"/>
    </row>
    <row r="613" spans="6:15" ht="12.75">
      <c r="F613" s="23"/>
      <c r="I613" s="28"/>
      <c r="J613" s="28"/>
      <c r="O613" s="29"/>
    </row>
    <row r="614" spans="6:15" ht="12.75">
      <c r="F614" s="23"/>
      <c r="I614" s="28"/>
      <c r="J614" s="28"/>
      <c r="O614" s="29"/>
    </row>
    <row r="615" spans="6:15" ht="12.75">
      <c r="F615" s="23"/>
      <c r="I615" s="28"/>
      <c r="J615" s="28"/>
      <c r="O615" s="29"/>
    </row>
    <row r="616" spans="6:15" ht="12.75">
      <c r="F616" s="23"/>
      <c r="I616" s="28"/>
      <c r="J616" s="28"/>
      <c r="O616" s="29"/>
    </row>
    <row r="617" spans="6:15" ht="12.75">
      <c r="F617" s="23"/>
      <c r="I617" s="28"/>
      <c r="J617" s="28"/>
      <c r="O617" s="29"/>
    </row>
    <row r="618" spans="6:15" ht="12.75">
      <c r="F618" s="23"/>
      <c r="I618" s="28"/>
      <c r="J618" s="28"/>
      <c r="O618" s="29"/>
    </row>
    <row r="619" spans="6:15" ht="12.75">
      <c r="F619" s="23"/>
      <c r="I619" s="28"/>
      <c r="J619" s="28"/>
      <c r="O619" s="29"/>
    </row>
    <row r="620" spans="6:15" ht="12.75">
      <c r="F620" s="23"/>
      <c r="I620" s="28"/>
      <c r="J620" s="28"/>
      <c r="O620" s="29"/>
    </row>
    <row r="621" spans="6:15" ht="12.75">
      <c r="F621" s="23"/>
      <c r="I621" s="28"/>
      <c r="J621" s="28"/>
      <c r="O621" s="29"/>
    </row>
    <row r="622" spans="6:15" ht="12.75">
      <c r="F622" s="23"/>
      <c r="I622" s="28"/>
      <c r="J622" s="28"/>
      <c r="O622" s="29"/>
    </row>
    <row r="623" spans="6:15" ht="12.75">
      <c r="F623" s="23"/>
      <c r="I623" s="28"/>
      <c r="J623" s="28"/>
      <c r="O623" s="29"/>
    </row>
    <row r="624" spans="6:15" ht="12.75">
      <c r="F624" s="23"/>
      <c r="I624" s="28"/>
      <c r="J624" s="28"/>
      <c r="O624" s="29"/>
    </row>
    <row r="625" spans="6:15" ht="12.75">
      <c r="F625" s="23"/>
      <c r="I625" s="28"/>
      <c r="J625" s="28"/>
      <c r="O625" s="29"/>
    </row>
    <row r="626" spans="6:15" ht="12.75">
      <c r="F626" s="23"/>
      <c r="I626" s="28"/>
      <c r="J626" s="28"/>
      <c r="O626" s="29"/>
    </row>
    <row r="627" spans="6:15" ht="12.75">
      <c r="F627" s="23"/>
      <c r="I627" s="28"/>
      <c r="J627" s="28"/>
      <c r="O627" s="29"/>
    </row>
    <row r="628" spans="6:15" ht="12.75">
      <c r="F628" s="23"/>
      <c r="I628" s="28"/>
      <c r="J628" s="28"/>
      <c r="O628" s="29"/>
    </row>
    <row r="629" spans="6:15" ht="12.75">
      <c r="F629" s="23"/>
      <c r="I629" s="28"/>
      <c r="J629" s="28"/>
      <c r="O629" s="29"/>
    </row>
    <row r="630" spans="6:15" ht="12.75">
      <c r="F630" s="23"/>
      <c r="I630" s="28"/>
      <c r="J630" s="28"/>
      <c r="O630" s="29"/>
    </row>
    <row r="631" spans="6:15" ht="12.75">
      <c r="F631" s="23"/>
      <c r="I631" s="28"/>
      <c r="J631" s="28"/>
      <c r="O631" s="29"/>
    </row>
    <row r="632" spans="6:15" ht="12.75">
      <c r="F632" s="23"/>
      <c r="I632" s="28"/>
      <c r="J632" s="28"/>
      <c r="O632" s="29"/>
    </row>
    <row r="633" spans="6:15" ht="12.75">
      <c r="F633" s="23"/>
      <c r="I633" s="28"/>
      <c r="J633" s="28"/>
      <c r="O633" s="29"/>
    </row>
    <row r="634" spans="6:15" ht="12.75">
      <c r="F634" s="23"/>
      <c r="I634" s="28"/>
      <c r="J634" s="28"/>
      <c r="O634" s="29"/>
    </row>
    <row r="635" spans="6:15" ht="12.75">
      <c r="F635" s="23"/>
      <c r="I635" s="28"/>
      <c r="J635" s="28"/>
      <c r="O635" s="29"/>
    </row>
    <row r="636" spans="6:15" ht="12.75">
      <c r="F636" s="23"/>
      <c r="I636" s="28"/>
      <c r="J636" s="28"/>
      <c r="O636" s="29"/>
    </row>
    <row r="637" spans="6:15" ht="12.75">
      <c r="F637" s="23"/>
      <c r="I637" s="28"/>
      <c r="J637" s="28"/>
      <c r="O637" s="29"/>
    </row>
    <row r="638" spans="6:15" ht="12.75">
      <c r="F638" s="23"/>
      <c r="I638" s="28"/>
      <c r="J638" s="28"/>
      <c r="O638" s="29"/>
    </row>
    <row r="639" spans="6:15" ht="12.75">
      <c r="F639" s="23"/>
      <c r="I639" s="28"/>
      <c r="J639" s="28"/>
      <c r="O639" s="29"/>
    </row>
    <row r="640" spans="6:15" ht="12.75">
      <c r="F640" s="23"/>
      <c r="I640" s="28"/>
      <c r="J640" s="28"/>
      <c r="O640" s="29"/>
    </row>
    <row r="641" spans="6:15" ht="12.75">
      <c r="F641" s="23"/>
      <c r="I641" s="28"/>
      <c r="J641" s="28"/>
      <c r="O641" s="29"/>
    </row>
    <row r="642" spans="6:15" ht="12.75">
      <c r="F642" s="23"/>
      <c r="I642" s="28"/>
      <c r="J642" s="28"/>
      <c r="O642" s="29"/>
    </row>
    <row r="643" spans="6:15" ht="12.75">
      <c r="F643" s="23"/>
      <c r="I643" s="28"/>
      <c r="J643" s="28"/>
      <c r="O643" s="29"/>
    </row>
    <row r="644" spans="6:15" ht="12.75">
      <c r="F644" s="23"/>
      <c r="I644" s="28"/>
      <c r="J644" s="28"/>
      <c r="O644" s="29"/>
    </row>
    <row r="645" spans="6:15" ht="12.75">
      <c r="F645" s="23"/>
      <c r="I645" s="28"/>
      <c r="J645" s="28"/>
      <c r="O645" s="29"/>
    </row>
    <row r="646" spans="6:15" ht="12.75">
      <c r="F646" s="23"/>
      <c r="I646" s="28"/>
      <c r="J646" s="28"/>
      <c r="O646" s="29"/>
    </row>
    <row r="647" spans="6:15" ht="12.75">
      <c r="F647" s="23"/>
      <c r="I647" s="28"/>
      <c r="J647" s="28"/>
      <c r="O647" s="29"/>
    </row>
    <row r="648" spans="6:15" ht="12.75">
      <c r="F648" s="23"/>
      <c r="I648" s="28"/>
      <c r="J648" s="28"/>
      <c r="O648" s="29"/>
    </row>
    <row r="649" spans="6:15" ht="12.75">
      <c r="F649" s="23"/>
      <c r="I649" s="28"/>
      <c r="J649" s="28"/>
      <c r="O649" s="29"/>
    </row>
    <row r="650" spans="6:15" ht="12.75">
      <c r="F650" s="23"/>
      <c r="I650" s="28"/>
      <c r="J650" s="28"/>
      <c r="O650" s="29"/>
    </row>
    <row r="651" spans="6:15" ht="12.75">
      <c r="F651" s="23"/>
      <c r="I651" s="28"/>
      <c r="J651" s="28"/>
      <c r="O651" s="29"/>
    </row>
    <row r="652" spans="6:15" ht="12.75">
      <c r="F652" s="23"/>
      <c r="I652" s="28"/>
      <c r="J652" s="28"/>
      <c r="O652" s="29"/>
    </row>
    <row r="653" spans="6:15" ht="12.75">
      <c r="F653" s="23"/>
      <c r="I653" s="28"/>
      <c r="J653" s="28"/>
      <c r="O653" s="29"/>
    </row>
    <row r="654" spans="6:15" ht="12.75">
      <c r="F654" s="23"/>
      <c r="I654" s="28"/>
      <c r="J654" s="28"/>
      <c r="O654" s="29"/>
    </row>
    <row r="655" spans="6:15" ht="12.75">
      <c r="F655" s="23"/>
      <c r="I655" s="28"/>
      <c r="J655" s="28"/>
      <c r="O655" s="29"/>
    </row>
    <row r="656" spans="6:15" ht="12.75">
      <c r="F656" s="23"/>
      <c r="I656" s="28"/>
      <c r="J656" s="28"/>
      <c r="O656" s="29"/>
    </row>
    <row r="657" spans="6:15" ht="12.75">
      <c r="F657" s="23"/>
      <c r="I657" s="28"/>
      <c r="J657" s="28"/>
      <c r="O657" s="29"/>
    </row>
    <row r="658" spans="6:15" ht="12.75">
      <c r="F658" s="23"/>
      <c r="I658" s="28"/>
      <c r="J658" s="28"/>
      <c r="O658" s="29"/>
    </row>
    <row r="659" spans="6:15" ht="12.75">
      <c r="F659" s="23"/>
      <c r="I659" s="28"/>
      <c r="J659" s="28"/>
      <c r="O659" s="29"/>
    </row>
    <row r="660" spans="6:15" ht="12.75">
      <c r="F660" s="23"/>
      <c r="I660" s="28"/>
      <c r="J660" s="28"/>
      <c r="O660" s="29"/>
    </row>
    <row r="661" spans="6:15" ht="12.75">
      <c r="F661" s="23"/>
      <c r="I661" s="28"/>
      <c r="J661" s="28"/>
      <c r="O661" s="29"/>
    </row>
    <row r="662" spans="6:15" ht="12.75">
      <c r="F662" s="23"/>
      <c r="I662" s="28"/>
      <c r="J662" s="28"/>
      <c r="O662" s="29"/>
    </row>
    <row r="663" spans="6:15" ht="12.75">
      <c r="F663" s="23"/>
      <c r="I663" s="28"/>
      <c r="J663" s="28"/>
      <c r="O663" s="29"/>
    </row>
    <row r="664" spans="6:15" ht="12.75">
      <c r="F664" s="23"/>
      <c r="I664" s="28"/>
      <c r="J664" s="28"/>
      <c r="O664" s="29"/>
    </row>
    <row r="665" spans="6:15" ht="12.75">
      <c r="F665" s="23"/>
      <c r="I665" s="28"/>
      <c r="J665" s="28"/>
      <c r="O665" s="29"/>
    </row>
    <row r="666" spans="6:15" ht="12.75">
      <c r="F666" s="23"/>
      <c r="I666" s="28"/>
      <c r="J666" s="28"/>
      <c r="O666" s="29"/>
    </row>
    <row r="667" spans="6:15" ht="12.75">
      <c r="F667" s="23"/>
      <c r="I667" s="28"/>
      <c r="J667" s="28"/>
      <c r="O667" s="29"/>
    </row>
    <row r="668" spans="6:15" ht="12.75">
      <c r="F668" s="23"/>
      <c r="I668" s="28"/>
      <c r="J668" s="28"/>
      <c r="O668" s="29"/>
    </row>
    <row r="669" spans="6:15" ht="12.75">
      <c r="F669" s="23"/>
      <c r="I669" s="28"/>
      <c r="J669" s="28"/>
      <c r="O669" s="29"/>
    </row>
    <row r="670" spans="6:15" ht="12.75">
      <c r="F670" s="23"/>
      <c r="I670" s="28"/>
      <c r="J670" s="28"/>
      <c r="O670" s="29"/>
    </row>
    <row r="671" spans="6:15" ht="12.75">
      <c r="F671" s="23"/>
      <c r="I671" s="28"/>
      <c r="J671" s="28"/>
      <c r="O671" s="29"/>
    </row>
    <row r="672" spans="6:15" ht="12.75">
      <c r="F672" s="23"/>
      <c r="I672" s="28"/>
      <c r="J672" s="28"/>
      <c r="O672" s="29"/>
    </row>
    <row r="673" spans="6:15" ht="12.75">
      <c r="F673" s="23"/>
      <c r="I673" s="28"/>
      <c r="J673" s="28"/>
      <c r="O673" s="29"/>
    </row>
    <row r="674" spans="6:15" ht="12.75">
      <c r="F674" s="23"/>
      <c r="I674" s="28"/>
      <c r="J674" s="28"/>
      <c r="O674" s="29"/>
    </row>
    <row r="675" spans="6:15" ht="12.75">
      <c r="F675" s="23"/>
      <c r="I675" s="28"/>
      <c r="J675" s="28"/>
      <c r="O675" s="29"/>
    </row>
    <row r="676" spans="6:15" ht="12.75">
      <c r="F676" s="23"/>
      <c r="I676" s="28"/>
      <c r="J676" s="28"/>
      <c r="O676" s="29"/>
    </row>
    <row r="677" spans="6:15" ht="12.75">
      <c r="F677" s="23"/>
      <c r="I677" s="28"/>
      <c r="J677" s="28"/>
      <c r="O677" s="29"/>
    </row>
    <row r="678" spans="6:15" ht="12.75">
      <c r="F678" s="23"/>
      <c r="I678" s="28"/>
      <c r="J678" s="28"/>
      <c r="O678" s="29"/>
    </row>
    <row r="679" spans="6:15" ht="12.75">
      <c r="F679" s="23"/>
      <c r="I679" s="28"/>
      <c r="J679" s="28"/>
      <c r="O679" s="29"/>
    </row>
    <row r="680" spans="6:15" ht="12.75">
      <c r="F680" s="23"/>
      <c r="I680" s="28"/>
      <c r="J680" s="28"/>
      <c r="O680" s="29"/>
    </row>
    <row r="681" spans="6:15" ht="12.75">
      <c r="F681" s="23"/>
      <c r="I681" s="28"/>
      <c r="J681" s="28"/>
      <c r="O681" s="29"/>
    </row>
    <row r="682" spans="6:15" ht="12.75">
      <c r="F682" s="23"/>
      <c r="I682" s="28"/>
      <c r="J682" s="28"/>
      <c r="O682" s="29"/>
    </row>
    <row r="683" spans="6:15" ht="12.75">
      <c r="F683" s="23"/>
      <c r="I683" s="28"/>
      <c r="J683" s="28"/>
      <c r="O683" s="29"/>
    </row>
    <row r="684" spans="6:15" ht="12.75">
      <c r="F684" s="23"/>
      <c r="I684" s="28"/>
      <c r="J684" s="28"/>
      <c r="O684" s="29"/>
    </row>
    <row r="685" spans="6:15" ht="12.75">
      <c r="F685" s="23"/>
      <c r="I685" s="28"/>
      <c r="J685" s="28"/>
      <c r="O685" s="29"/>
    </row>
    <row r="686" spans="6:15" ht="12.75">
      <c r="F686" s="23"/>
      <c r="I686" s="28"/>
      <c r="J686" s="28"/>
      <c r="O686" s="29"/>
    </row>
    <row r="687" spans="6:15" ht="12.75">
      <c r="F687" s="23"/>
      <c r="I687" s="28"/>
      <c r="J687" s="28"/>
      <c r="O687" s="29"/>
    </row>
    <row r="688" spans="6:15" ht="12.75">
      <c r="F688" s="23"/>
      <c r="I688" s="28"/>
      <c r="J688" s="28"/>
      <c r="O688" s="29"/>
    </row>
    <row r="689" spans="6:15" ht="12.75">
      <c r="F689" s="23"/>
      <c r="I689" s="28"/>
      <c r="J689" s="28"/>
      <c r="O689" s="29"/>
    </row>
    <row r="690" spans="6:15" ht="12.75">
      <c r="F690" s="23"/>
      <c r="I690" s="28"/>
      <c r="J690" s="28"/>
      <c r="O690" s="29"/>
    </row>
    <row r="691" spans="6:15" ht="12.75">
      <c r="F691" s="23"/>
      <c r="I691" s="28"/>
      <c r="J691" s="28"/>
      <c r="O691" s="29"/>
    </row>
    <row r="692" spans="6:15" ht="12.75">
      <c r="F692" s="23"/>
      <c r="I692" s="28"/>
      <c r="J692" s="28"/>
      <c r="O692" s="29"/>
    </row>
    <row r="693" spans="6:15" ht="12.75">
      <c r="F693" s="23"/>
      <c r="I693" s="28"/>
      <c r="J693" s="28"/>
      <c r="O693" s="29"/>
    </row>
    <row r="694" spans="6:15" ht="12.75">
      <c r="F694" s="23"/>
      <c r="I694" s="28"/>
      <c r="J694" s="28"/>
      <c r="O694" s="29"/>
    </row>
    <row r="695" spans="6:15" ht="12.75">
      <c r="F695" s="23"/>
      <c r="I695" s="28"/>
      <c r="J695" s="28"/>
      <c r="O695" s="29"/>
    </row>
    <row r="696" spans="6:15" ht="12.75">
      <c r="F696" s="23"/>
      <c r="I696" s="28"/>
      <c r="J696" s="28"/>
      <c r="O696" s="29"/>
    </row>
    <row r="697" spans="6:15" ht="12.75">
      <c r="F697" s="23"/>
      <c r="I697" s="28"/>
      <c r="J697" s="28"/>
      <c r="O697" s="29"/>
    </row>
    <row r="698" spans="6:15" ht="12.75">
      <c r="F698" s="23"/>
      <c r="I698" s="28"/>
      <c r="J698" s="28"/>
      <c r="O698" s="29"/>
    </row>
    <row r="699" spans="6:15" ht="12.75">
      <c r="F699" s="23"/>
      <c r="I699" s="28"/>
      <c r="J699" s="28"/>
      <c r="O699" s="29"/>
    </row>
    <row r="700" spans="6:15" ht="12.75">
      <c r="F700" s="23"/>
      <c r="I700" s="28"/>
      <c r="J700" s="28"/>
      <c r="O700" s="29"/>
    </row>
    <row r="701" spans="6:15" ht="12.75">
      <c r="F701" s="23"/>
      <c r="I701" s="28"/>
      <c r="J701" s="28"/>
      <c r="O701" s="29"/>
    </row>
    <row r="702" spans="6:15" ht="12.75">
      <c r="F702" s="23"/>
      <c r="I702" s="28"/>
      <c r="J702" s="28"/>
      <c r="O702" s="29"/>
    </row>
    <row r="703" spans="6:15" ht="12.75">
      <c r="F703" s="23"/>
      <c r="I703" s="28"/>
      <c r="J703" s="28"/>
      <c r="O703" s="29"/>
    </row>
    <row r="704" spans="6:15" ht="12.75">
      <c r="F704" s="23"/>
      <c r="I704" s="28"/>
      <c r="J704" s="28"/>
      <c r="O704" s="29"/>
    </row>
    <row r="705" spans="6:15" ht="12.75">
      <c r="F705" s="23"/>
      <c r="I705" s="28"/>
      <c r="J705" s="28"/>
      <c r="O705" s="29"/>
    </row>
    <row r="706" spans="6:15" ht="12.75">
      <c r="F706" s="23"/>
      <c r="I706" s="28"/>
      <c r="J706" s="28"/>
      <c r="O706" s="29"/>
    </row>
    <row r="707" spans="6:15" ht="12.75">
      <c r="F707" s="23"/>
      <c r="I707" s="28"/>
      <c r="J707" s="28"/>
      <c r="O707" s="29"/>
    </row>
    <row r="708" spans="6:15" ht="12.75">
      <c r="F708" s="23"/>
      <c r="I708" s="28"/>
      <c r="J708" s="28"/>
      <c r="O708" s="29"/>
    </row>
    <row r="709" spans="6:15" ht="12.75">
      <c r="F709" s="23"/>
      <c r="I709" s="28"/>
      <c r="J709" s="28"/>
      <c r="O709" s="29"/>
    </row>
    <row r="710" spans="6:15" ht="12.75">
      <c r="F710" s="23"/>
      <c r="I710" s="28"/>
      <c r="J710" s="28"/>
      <c r="O710" s="29"/>
    </row>
    <row r="711" spans="6:15" ht="12.75">
      <c r="F711" s="23"/>
      <c r="I711" s="28"/>
      <c r="J711" s="28"/>
      <c r="O711" s="29"/>
    </row>
    <row r="712" spans="6:15" ht="12.75">
      <c r="F712" s="23"/>
      <c r="I712" s="28"/>
      <c r="J712" s="28"/>
      <c r="O712" s="29"/>
    </row>
    <row r="713" spans="6:15" ht="12.75">
      <c r="F713" s="23"/>
      <c r="I713" s="28"/>
      <c r="J713" s="28"/>
      <c r="O713" s="29"/>
    </row>
    <row r="714" spans="6:15" ht="12.75">
      <c r="F714" s="23"/>
      <c r="I714" s="28"/>
      <c r="J714" s="28"/>
      <c r="O714" s="29"/>
    </row>
    <row r="715" spans="6:15" ht="12.75">
      <c r="F715" s="23"/>
      <c r="I715" s="28"/>
      <c r="J715" s="28"/>
      <c r="O715" s="29"/>
    </row>
    <row r="716" spans="6:15" ht="12.75">
      <c r="F716" s="23"/>
      <c r="I716" s="28"/>
      <c r="J716" s="28"/>
      <c r="O716" s="29"/>
    </row>
    <row r="717" spans="6:15" ht="12.75">
      <c r="F717" s="23"/>
      <c r="I717" s="28"/>
      <c r="J717" s="28"/>
      <c r="O717" s="29"/>
    </row>
    <row r="718" spans="6:15" ht="12.75">
      <c r="F718" s="23"/>
      <c r="I718" s="28"/>
      <c r="J718" s="28"/>
      <c r="O718" s="29"/>
    </row>
    <row r="719" spans="6:15" ht="12.75">
      <c r="F719" s="23"/>
      <c r="I719" s="28"/>
      <c r="J719" s="28"/>
      <c r="O719" s="29"/>
    </row>
    <row r="720" spans="6:15" ht="12.75">
      <c r="F720" s="23"/>
      <c r="I720" s="28"/>
      <c r="J720" s="28"/>
      <c r="O720" s="29"/>
    </row>
    <row r="721" spans="6:15" ht="12.75">
      <c r="F721" s="23"/>
      <c r="I721" s="28"/>
      <c r="J721" s="28"/>
      <c r="O721" s="29"/>
    </row>
    <row r="722" spans="6:15" ht="12.75">
      <c r="F722" s="23"/>
      <c r="I722" s="28"/>
      <c r="J722" s="28"/>
      <c r="O722" s="29"/>
    </row>
    <row r="723" spans="6:15" ht="12.75">
      <c r="F723" s="23"/>
      <c r="I723" s="28"/>
      <c r="J723" s="28"/>
      <c r="O723" s="29"/>
    </row>
    <row r="724" spans="6:15" ht="12.75">
      <c r="F724" s="23"/>
      <c r="I724" s="28"/>
      <c r="J724" s="28"/>
      <c r="O724" s="29"/>
    </row>
    <row r="725" spans="6:15" ht="12.75">
      <c r="F725" s="23"/>
      <c r="I725" s="28"/>
      <c r="J725" s="28"/>
      <c r="O725" s="29"/>
    </row>
    <row r="726" spans="6:15" ht="12.75">
      <c r="F726" s="23"/>
      <c r="I726" s="28"/>
      <c r="J726" s="28"/>
      <c r="O726" s="29"/>
    </row>
    <row r="727" spans="6:15" ht="12.75">
      <c r="F727" s="23"/>
      <c r="I727" s="28"/>
      <c r="J727" s="28"/>
      <c r="O727" s="29"/>
    </row>
    <row r="728" spans="6:15" ht="12.75">
      <c r="F728" s="23"/>
      <c r="I728" s="28"/>
      <c r="J728" s="28"/>
      <c r="O728" s="29"/>
    </row>
    <row r="729" spans="6:15" ht="12.75">
      <c r="F729" s="23"/>
      <c r="I729" s="28"/>
      <c r="J729" s="28"/>
      <c r="O729" s="29"/>
    </row>
    <row r="730" spans="6:15" ht="12.75">
      <c r="F730" s="23"/>
      <c r="I730" s="28"/>
      <c r="J730" s="28"/>
      <c r="O730" s="29"/>
    </row>
    <row r="731" spans="6:15" ht="12.75">
      <c r="F731" s="23"/>
      <c r="I731" s="28"/>
      <c r="J731" s="28"/>
      <c r="O731" s="29"/>
    </row>
    <row r="732" spans="6:15" ht="12.75">
      <c r="F732" s="23"/>
      <c r="I732" s="28"/>
      <c r="J732" s="28"/>
      <c r="O732" s="29"/>
    </row>
    <row r="733" spans="6:15" ht="12.75">
      <c r="F733" s="23"/>
      <c r="I733" s="28"/>
      <c r="J733" s="28"/>
      <c r="O733" s="29"/>
    </row>
    <row r="734" spans="6:15" ht="12.75">
      <c r="F734" s="23"/>
      <c r="I734" s="28"/>
      <c r="J734" s="28"/>
      <c r="O734" s="29"/>
    </row>
    <row r="735" spans="6:15" ht="12.75">
      <c r="F735" s="23"/>
      <c r="I735" s="28"/>
      <c r="J735" s="28"/>
      <c r="O735" s="29"/>
    </row>
    <row r="736" spans="6:15" ht="12.75">
      <c r="F736" s="23"/>
      <c r="I736" s="28"/>
      <c r="J736" s="28"/>
      <c r="O736" s="29"/>
    </row>
    <row r="737" spans="6:15" ht="12.75">
      <c r="F737" s="23"/>
      <c r="I737" s="28"/>
      <c r="J737" s="28"/>
      <c r="O737" s="29"/>
    </row>
    <row r="738" spans="6:15" ht="12.75">
      <c r="F738" s="23"/>
      <c r="I738" s="28"/>
      <c r="J738" s="28"/>
      <c r="O738" s="29"/>
    </row>
    <row r="739" spans="6:15" ht="12.75">
      <c r="F739" s="23"/>
      <c r="I739" s="28"/>
      <c r="J739" s="28"/>
      <c r="O739" s="29"/>
    </row>
    <row r="740" spans="6:15" ht="12.75">
      <c r="F740" s="23"/>
      <c r="I740" s="28"/>
      <c r="J740" s="28"/>
      <c r="O740" s="29"/>
    </row>
    <row r="741" spans="6:15" ht="12.75">
      <c r="F741" s="23"/>
      <c r="I741" s="28"/>
      <c r="J741" s="28"/>
      <c r="O741" s="29"/>
    </row>
    <row r="742" spans="6:15" ht="12.75">
      <c r="F742" s="23"/>
      <c r="O742" s="29"/>
    </row>
    <row r="743" spans="6:15" ht="12.75">
      <c r="F743" s="23"/>
      <c r="O743" s="29"/>
    </row>
    <row r="744" spans="6:15" ht="12.75">
      <c r="F744" s="23"/>
      <c r="O744" s="29"/>
    </row>
    <row r="745" spans="6:15" ht="12.75">
      <c r="F745" s="23"/>
      <c r="O745" s="29"/>
    </row>
    <row r="746" spans="6:15" ht="12.75">
      <c r="F746" s="23"/>
      <c r="O746" s="29"/>
    </row>
    <row r="747" spans="6:15" ht="12.75">
      <c r="F747" s="23"/>
      <c r="O747" s="29"/>
    </row>
    <row r="748" spans="6:15" ht="12.75">
      <c r="F748" s="23"/>
      <c r="O748" s="29"/>
    </row>
    <row r="749" spans="6:15" ht="12.75">
      <c r="F749" s="23"/>
      <c r="O749" s="29"/>
    </row>
    <row r="750" spans="6:15" ht="12.75">
      <c r="F750" s="23"/>
      <c r="O750" s="29"/>
    </row>
    <row r="751" spans="6:15" ht="12.75">
      <c r="F751" s="23"/>
      <c r="O751" s="29"/>
    </row>
    <row r="752" spans="6:15" ht="12.75">
      <c r="F752" s="23"/>
      <c r="O752" s="29"/>
    </row>
    <row r="753" spans="6:15" ht="12.75">
      <c r="F753" s="23"/>
      <c r="O753" s="29"/>
    </row>
    <row r="754" spans="6:15" ht="12.75">
      <c r="F754" s="23"/>
      <c r="O754" s="29"/>
    </row>
    <row r="755" spans="6:15" ht="12.75">
      <c r="F755" s="23"/>
      <c r="O755" s="29"/>
    </row>
    <row r="756" spans="6:15" ht="12.75">
      <c r="F756" s="23"/>
      <c r="O756" s="29"/>
    </row>
    <row r="757" spans="6:15" ht="12.75">
      <c r="F757" s="23"/>
      <c r="O757" s="29"/>
    </row>
    <row r="758" spans="6:15" ht="12.75">
      <c r="F758" s="23"/>
      <c r="O758" s="29"/>
    </row>
    <row r="759" spans="6:15" ht="12.75">
      <c r="F759" s="23"/>
      <c r="O759" s="29"/>
    </row>
    <row r="760" spans="6:15" ht="12.75">
      <c r="F760" s="23"/>
      <c r="O760" s="29"/>
    </row>
    <row r="761" spans="6:15" ht="12.75">
      <c r="F761" s="23"/>
      <c r="O761" s="29"/>
    </row>
    <row r="762" spans="6:15" ht="12.75">
      <c r="F762" s="23"/>
      <c r="O762" s="29"/>
    </row>
    <row r="763" spans="6:15" ht="12.75">
      <c r="F763" s="23"/>
      <c r="O763" s="29"/>
    </row>
    <row r="764" spans="6:15" ht="12.75">
      <c r="F764" s="23"/>
      <c r="O764" s="29"/>
    </row>
    <row r="765" spans="6:15" ht="12.75">
      <c r="F765" s="23"/>
      <c r="O765" s="29"/>
    </row>
    <row r="766" spans="6:15" ht="12.75">
      <c r="F766" s="23"/>
      <c r="O766" s="29"/>
    </row>
    <row r="767" spans="6:15" ht="12.75">
      <c r="F767" s="23"/>
      <c r="O767" s="29"/>
    </row>
    <row r="768" spans="6:15" ht="12.75">
      <c r="F768" s="23"/>
      <c r="O768" s="29"/>
    </row>
    <row r="769" spans="6:15" ht="12.75">
      <c r="F769" s="23"/>
      <c r="O769" s="29"/>
    </row>
    <row r="770" spans="6:15" ht="12.75">
      <c r="F770" s="23"/>
      <c r="O770" s="29"/>
    </row>
    <row r="771" spans="6:15" ht="12.75">
      <c r="F771" s="23"/>
      <c r="O771" s="29"/>
    </row>
    <row r="772" spans="6:15" ht="12.75">
      <c r="F772" s="23"/>
      <c r="O772" s="29"/>
    </row>
    <row r="773" spans="6:15" ht="12.75">
      <c r="F773" s="23"/>
      <c r="O773" s="29"/>
    </row>
    <row r="774" spans="6:15" ht="12.75">
      <c r="F774" s="23"/>
      <c r="O774" s="29"/>
    </row>
    <row r="775" spans="6:15" ht="12.75">
      <c r="F775" s="23"/>
      <c r="O775" s="29"/>
    </row>
    <row r="776" spans="6:15" ht="12.75">
      <c r="F776" s="23"/>
      <c r="O776" s="29"/>
    </row>
    <row r="777" spans="6:15" ht="12.75">
      <c r="F777" s="23"/>
      <c r="O777" s="29"/>
    </row>
    <row r="778" spans="6:15" ht="12.75">
      <c r="F778" s="23"/>
      <c r="O778" s="29"/>
    </row>
    <row r="779" spans="6:15" ht="12.75">
      <c r="F779" s="23"/>
      <c r="O779" s="29"/>
    </row>
    <row r="780" spans="6:15" ht="12.75">
      <c r="F780" s="23"/>
      <c r="O780" s="29"/>
    </row>
    <row r="781" spans="6:15" ht="12.75">
      <c r="F781" s="23"/>
      <c r="O781" s="29"/>
    </row>
    <row r="782" spans="6:15" ht="12.75">
      <c r="F782" s="23"/>
      <c r="O782" s="29"/>
    </row>
    <row r="783" spans="6:15" ht="12.75">
      <c r="F783" s="23"/>
      <c r="O783" s="29"/>
    </row>
    <row r="784" spans="6:15" ht="12.75">
      <c r="F784" s="23"/>
      <c r="O784" s="29"/>
    </row>
    <row r="785" spans="6:15" ht="12.75">
      <c r="F785" s="23"/>
      <c r="O785" s="29"/>
    </row>
    <row r="786" spans="6:15" ht="12.75">
      <c r="F786" s="23"/>
      <c r="O786" s="29"/>
    </row>
    <row r="787" spans="6:15" ht="12.75">
      <c r="F787" s="23"/>
      <c r="O787" s="29"/>
    </row>
    <row r="788" spans="6:15" ht="12.75">
      <c r="F788" s="23"/>
      <c r="O788" s="29"/>
    </row>
    <row r="789" spans="6:15" ht="12.75">
      <c r="F789" s="23"/>
      <c r="O789" s="29"/>
    </row>
    <row r="790" spans="6:15" ht="12.75">
      <c r="F790" s="23"/>
      <c r="O790" s="29"/>
    </row>
    <row r="791" spans="6:15" ht="12.75">
      <c r="F791" s="23"/>
      <c r="O791" s="29"/>
    </row>
    <row r="792" spans="6:15" ht="12.75">
      <c r="F792" s="23"/>
      <c r="O792" s="29"/>
    </row>
    <row r="793" spans="6:15" ht="12.75">
      <c r="F793" s="23"/>
      <c r="O793" s="29"/>
    </row>
    <row r="794" spans="6:15" ht="12.75">
      <c r="F794" s="23"/>
      <c r="O794" s="29"/>
    </row>
    <row r="795" spans="6:15" ht="12.75">
      <c r="F795" s="23"/>
      <c r="O795" s="29"/>
    </row>
    <row r="796" spans="6:15" ht="12.75">
      <c r="F796" s="23"/>
      <c r="O796" s="29"/>
    </row>
    <row r="797" spans="6:15" ht="12.75">
      <c r="F797" s="23"/>
      <c r="O797" s="29"/>
    </row>
    <row r="798" spans="6:15" ht="12.75">
      <c r="F798" s="23"/>
      <c r="O798" s="29"/>
    </row>
    <row r="799" spans="6:15" ht="12.75">
      <c r="F799" s="23"/>
      <c r="O799" s="29"/>
    </row>
    <row r="800" spans="6:15" ht="12.75">
      <c r="F800" s="23"/>
      <c r="O800" s="29"/>
    </row>
    <row r="801" spans="6:15" ht="12.75">
      <c r="F801" s="23"/>
      <c r="O801" s="29"/>
    </row>
    <row r="802" spans="6:15" ht="12.75">
      <c r="F802" s="23"/>
      <c r="O802" s="29"/>
    </row>
    <row r="803" spans="6:15" ht="12.75">
      <c r="F803" s="23"/>
      <c r="O803" s="29"/>
    </row>
    <row r="804" spans="6:15" ht="12.75">
      <c r="F804" s="23"/>
      <c r="O804" s="29"/>
    </row>
    <row r="805" spans="6:15" ht="12.75">
      <c r="F805" s="23"/>
      <c r="O805" s="29"/>
    </row>
    <row r="806" spans="6:15" ht="12.75">
      <c r="F806" s="23"/>
      <c r="O806" s="29"/>
    </row>
    <row r="807" spans="6:15" ht="12.75">
      <c r="F807" s="23"/>
      <c r="O807" s="29"/>
    </row>
    <row r="808" spans="6:15" ht="12.75">
      <c r="F808" s="23"/>
      <c r="O808" s="29"/>
    </row>
    <row r="809" spans="6:15" ht="12.75">
      <c r="F809" s="23"/>
      <c r="O809" s="29"/>
    </row>
    <row r="810" spans="6:15" ht="12.75">
      <c r="F810" s="23"/>
      <c r="O810" s="29"/>
    </row>
    <row r="811" spans="6:15" ht="12.75">
      <c r="F811" s="23"/>
      <c r="O811" s="29"/>
    </row>
    <row r="812" spans="6:15" ht="12.75">
      <c r="F812" s="23"/>
      <c r="O812" s="29"/>
    </row>
    <row r="813" spans="6:15" ht="12.75">
      <c r="F813" s="23"/>
      <c r="O813" s="29"/>
    </row>
    <row r="814" spans="6:15" ht="12.75">
      <c r="F814" s="23"/>
      <c r="O814" s="29"/>
    </row>
    <row r="815" spans="6:15" ht="12.75">
      <c r="F815" s="23"/>
      <c r="O815" s="29"/>
    </row>
    <row r="816" spans="6:15" ht="12.75">
      <c r="F816" s="23"/>
      <c r="O816" s="29"/>
    </row>
    <row r="817" spans="6:15" ht="12.75">
      <c r="F817" s="23"/>
      <c r="O817" s="29"/>
    </row>
    <row r="818" spans="6:15" ht="12.75">
      <c r="F818" s="23"/>
      <c r="O818" s="29"/>
    </row>
    <row r="819" spans="6:15" ht="12.75">
      <c r="F819" s="23"/>
      <c r="O819" s="29"/>
    </row>
    <row r="820" spans="6:15" ht="12.75">
      <c r="F820" s="23"/>
      <c r="O820" s="29"/>
    </row>
    <row r="821" spans="6:15" ht="12.75">
      <c r="F821" s="23"/>
      <c r="O821" s="29"/>
    </row>
    <row r="822" spans="6:15" ht="12.75">
      <c r="F822" s="23"/>
      <c r="O822" s="29"/>
    </row>
    <row r="823" spans="6:15" ht="12.75">
      <c r="F823" s="23"/>
      <c r="O823" s="29"/>
    </row>
    <row r="824" spans="6:15" ht="12.75">
      <c r="F824" s="23"/>
      <c r="O824" s="29"/>
    </row>
    <row r="825" spans="6:15" ht="12.75">
      <c r="F825" s="23"/>
      <c r="O825" s="29"/>
    </row>
    <row r="826" spans="6:15" ht="12.75">
      <c r="F826" s="23"/>
      <c r="O826" s="29"/>
    </row>
    <row r="827" spans="6:15" ht="12.75">
      <c r="F827" s="23"/>
      <c r="O827" s="29"/>
    </row>
    <row r="828" spans="6:15" ht="12.75">
      <c r="F828" s="23"/>
      <c r="O828" s="29"/>
    </row>
    <row r="829" spans="6:15" ht="12.75">
      <c r="F829" s="23"/>
      <c r="O829" s="29"/>
    </row>
    <row r="830" spans="6:15" ht="12.75">
      <c r="F830" s="23"/>
      <c r="O830" s="29"/>
    </row>
    <row r="831" spans="6:15" ht="12.75">
      <c r="F831" s="23"/>
      <c r="O831" s="29"/>
    </row>
    <row r="832" spans="6:15" ht="12.75">
      <c r="F832" s="23"/>
      <c r="O832" s="29"/>
    </row>
    <row r="833" spans="6:15" ht="12.75">
      <c r="F833" s="23"/>
      <c r="O833" s="29"/>
    </row>
    <row r="834" spans="6:15" ht="12.75">
      <c r="F834" s="23"/>
      <c r="O834" s="29"/>
    </row>
    <row r="835" spans="6:15" ht="12.75">
      <c r="F835" s="23"/>
      <c r="O835" s="29"/>
    </row>
    <row r="836" spans="6:15" ht="12.75">
      <c r="F836" s="23"/>
      <c r="O836" s="29"/>
    </row>
    <row r="837" spans="6:15" ht="12.75">
      <c r="F837" s="23"/>
      <c r="O837" s="29"/>
    </row>
    <row r="838" spans="6:15" ht="12.75">
      <c r="F838" s="23"/>
      <c r="O838" s="29"/>
    </row>
    <row r="839" spans="6:15" ht="12.75">
      <c r="F839" s="23"/>
      <c r="O839" s="29"/>
    </row>
    <row r="840" spans="6:15" ht="12.75">
      <c r="F840" s="23"/>
      <c r="O840" s="29"/>
    </row>
    <row r="841" spans="6:15" ht="12.75">
      <c r="F841" s="23"/>
      <c r="O841" s="29"/>
    </row>
    <row r="842" spans="6:15" ht="12.75">
      <c r="F842" s="23"/>
      <c r="O842" s="29"/>
    </row>
    <row r="843" spans="6:15" ht="12.75">
      <c r="F843" s="23"/>
      <c r="O843" s="29"/>
    </row>
    <row r="844" spans="6:15" ht="12.75">
      <c r="F844" s="23"/>
      <c r="O844" s="29"/>
    </row>
    <row r="845" spans="6:15" ht="12.75">
      <c r="F845" s="23"/>
      <c r="O845" s="29"/>
    </row>
    <row r="846" spans="6:15" ht="12.75">
      <c r="F846" s="23"/>
      <c r="O846" s="29"/>
    </row>
    <row r="847" spans="6:15" ht="12.75">
      <c r="F847" s="23"/>
      <c r="O847" s="29"/>
    </row>
    <row r="848" spans="6:15" ht="12.75">
      <c r="F848" s="23"/>
      <c r="O848" s="29"/>
    </row>
    <row r="849" spans="6:15" ht="12.75">
      <c r="F849" s="23"/>
      <c r="O849" s="29"/>
    </row>
    <row r="850" spans="6:15" ht="12.75">
      <c r="F850" s="23"/>
      <c r="O850" s="29"/>
    </row>
    <row r="851" spans="6:15" ht="12.75">
      <c r="F851" s="23"/>
      <c r="O851" s="29"/>
    </row>
    <row r="852" spans="6:15" ht="12.75">
      <c r="F852" s="23"/>
      <c r="O852" s="29"/>
    </row>
    <row r="853" spans="6:15" ht="12.75">
      <c r="F853" s="23"/>
      <c r="O853" s="29"/>
    </row>
    <row r="854" spans="6:15" ht="12.75">
      <c r="F854" s="23"/>
      <c r="O854" s="29"/>
    </row>
    <row r="855" spans="6:15" ht="12.75">
      <c r="F855" s="23"/>
      <c r="O855" s="29"/>
    </row>
    <row r="856" spans="6:15" ht="12.75">
      <c r="F856" s="23"/>
      <c r="O856" s="29"/>
    </row>
    <row r="857" spans="6:15" ht="12.75">
      <c r="F857" s="23"/>
      <c r="O857" s="29"/>
    </row>
    <row r="858" spans="6:15" ht="12.75">
      <c r="F858" s="23"/>
      <c r="O858" s="29"/>
    </row>
    <row r="859" spans="6:15" ht="12.75">
      <c r="F859" s="23"/>
      <c r="O859" s="29"/>
    </row>
    <row r="860" spans="6:15" ht="12.75">
      <c r="F860" s="23"/>
      <c r="O860" s="29"/>
    </row>
    <row r="861" spans="6:15" ht="12.75">
      <c r="F861" s="23"/>
      <c r="O861" s="29"/>
    </row>
    <row r="862" spans="6:15" ht="12.75">
      <c r="F862" s="23"/>
      <c r="O862" s="29"/>
    </row>
    <row r="863" spans="6:15" ht="12.75">
      <c r="F863" s="23"/>
      <c r="O863" s="29"/>
    </row>
    <row r="864" spans="6:15" ht="12.75">
      <c r="F864" s="23"/>
      <c r="O864" s="29"/>
    </row>
    <row r="865" spans="6:15" ht="12.75">
      <c r="F865" s="23"/>
      <c r="O865" s="29"/>
    </row>
    <row r="866" spans="6:15" ht="12.75">
      <c r="F866" s="23"/>
      <c r="O866" s="29"/>
    </row>
    <row r="867" spans="6:15" ht="12.75">
      <c r="F867" s="23"/>
      <c r="O867" s="29"/>
    </row>
    <row r="868" spans="6:15" ht="12.75">
      <c r="F868" s="23"/>
      <c r="O868" s="29"/>
    </row>
    <row r="869" spans="6:15" ht="12.75">
      <c r="F869" s="23"/>
      <c r="O869" s="29"/>
    </row>
    <row r="870" spans="6:15" ht="12.75">
      <c r="F870" s="23"/>
      <c r="O870" s="29"/>
    </row>
    <row r="871" spans="6:15" ht="12.75">
      <c r="F871" s="23"/>
      <c r="O871" s="29"/>
    </row>
    <row r="872" spans="6:15" ht="12.75">
      <c r="F872" s="23"/>
      <c r="O872" s="29"/>
    </row>
    <row r="873" spans="6:15" ht="12.75">
      <c r="F873" s="23"/>
      <c r="O873" s="29"/>
    </row>
    <row r="874" spans="6:15" ht="12.75">
      <c r="F874" s="23"/>
      <c r="O874" s="29"/>
    </row>
    <row r="875" spans="6:15" ht="12.75">
      <c r="F875" s="23"/>
      <c r="O875" s="29"/>
    </row>
    <row r="876" spans="6:15" ht="12.75">
      <c r="F876" s="23"/>
      <c r="O876" s="29"/>
    </row>
    <row r="877" spans="6:15" ht="12.75">
      <c r="F877" s="23"/>
      <c r="O877" s="29"/>
    </row>
    <row r="878" spans="6:15" ht="12.75">
      <c r="F878" s="23"/>
      <c r="O878" s="29"/>
    </row>
    <row r="879" spans="6:15" ht="12.75">
      <c r="F879" s="23"/>
      <c r="O879" s="29"/>
    </row>
    <row r="880" spans="6:15" ht="12.75">
      <c r="F880" s="23"/>
      <c r="O880" s="29"/>
    </row>
    <row r="881" spans="6:15" ht="12.75">
      <c r="F881" s="23"/>
      <c r="O881" s="29"/>
    </row>
    <row r="882" spans="6:15" ht="12.75">
      <c r="F882" s="23"/>
      <c r="O882" s="29"/>
    </row>
    <row r="883" spans="6:15" ht="12.75">
      <c r="F883" s="23"/>
      <c r="O883" s="29"/>
    </row>
    <row r="884" spans="6:15" ht="12.75">
      <c r="F884" s="23"/>
      <c r="O884" s="29"/>
    </row>
    <row r="885" spans="6:15" ht="12.75">
      <c r="F885" s="23"/>
      <c r="O885" s="29"/>
    </row>
    <row r="886" spans="6:15" ht="12.75">
      <c r="F886" s="23"/>
      <c r="O886" s="29"/>
    </row>
    <row r="887" spans="6:15" ht="12.75">
      <c r="F887" s="23"/>
      <c r="O887" s="29"/>
    </row>
    <row r="888" spans="6:15" ht="12.75">
      <c r="F888" s="23"/>
      <c r="O888" s="29"/>
    </row>
    <row r="889" spans="6:15" ht="12.75">
      <c r="F889" s="23"/>
      <c r="O889" s="29"/>
    </row>
    <row r="890" spans="6:15" ht="12.75">
      <c r="F890" s="23"/>
      <c r="O890" s="29"/>
    </row>
    <row r="891" spans="6:15" ht="12.75">
      <c r="F891" s="23"/>
      <c r="O891" s="29"/>
    </row>
    <row r="892" spans="6:15" ht="12.75">
      <c r="F892" s="23"/>
      <c r="O892" s="29"/>
    </row>
    <row r="893" spans="6:15" ht="12.75">
      <c r="F893" s="23"/>
      <c r="O893" s="29"/>
    </row>
    <row r="894" spans="6:15" ht="12.75">
      <c r="F894" s="23"/>
      <c r="O894" s="29"/>
    </row>
    <row r="895" spans="6:15" ht="12.75">
      <c r="F895" s="23"/>
      <c r="O895" s="29"/>
    </row>
    <row r="896" spans="6:15" ht="12.75">
      <c r="F896" s="23"/>
      <c r="O896" s="29"/>
    </row>
    <row r="897" spans="6:15" ht="12.75">
      <c r="F897" s="23"/>
      <c r="O897" s="29"/>
    </row>
    <row r="898" spans="6:15" ht="12.75">
      <c r="F898" s="23"/>
      <c r="O898" s="29"/>
    </row>
    <row r="899" spans="6:15" ht="12.75">
      <c r="F899" s="23"/>
      <c r="O899" s="29"/>
    </row>
    <row r="900" spans="6:15" ht="12.75">
      <c r="F900" s="23"/>
      <c r="O900" s="29"/>
    </row>
    <row r="901" spans="6:15" ht="12.75">
      <c r="F901" s="23"/>
      <c r="O901" s="29"/>
    </row>
    <row r="902" spans="6:15" ht="12.75">
      <c r="F902" s="23"/>
      <c r="O902" s="29"/>
    </row>
    <row r="903" spans="6:15" ht="12.75">
      <c r="F903" s="23"/>
      <c r="O903" s="29"/>
    </row>
    <row r="904" spans="6:15" ht="12.75">
      <c r="F904" s="23"/>
      <c r="O904" s="29"/>
    </row>
    <row r="905" spans="6:15" ht="12.75">
      <c r="F905" s="23"/>
      <c r="O905" s="29"/>
    </row>
    <row r="906" spans="6:15" ht="12.75">
      <c r="F906" s="23"/>
      <c r="O906" s="29"/>
    </row>
    <row r="907" spans="6:15" ht="12.75">
      <c r="F907" s="23"/>
      <c r="O907" s="29"/>
    </row>
    <row r="908" spans="6:15" ht="12.75">
      <c r="F908" s="23"/>
      <c r="O908" s="29"/>
    </row>
    <row r="909" spans="6:15" ht="12.75">
      <c r="F909" s="23"/>
      <c r="O909" s="29"/>
    </row>
    <row r="910" spans="6:15" ht="12.75">
      <c r="F910" s="23"/>
      <c r="O910" s="29"/>
    </row>
    <row r="911" spans="6:15" ht="12.75">
      <c r="F911" s="23"/>
      <c r="O911" s="29"/>
    </row>
    <row r="912" spans="6:15" ht="12.75">
      <c r="F912" s="23"/>
      <c r="O912" s="29"/>
    </row>
    <row r="913" spans="6:15" ht="12.75">
      <c r="F913" s="23"/>
      <c r="O913" s="29"/>
    </row>
    <row r="914" spans="6:15" ht="12.75">
      <c r="F914" s="23"/>
      <c r="O914" s="29"/>
    </row>
    <row r="915" spans="6:15" ht="12.75">
      <c r="F915" s="23"/>
      <c r="O915" s="29"/>
    </row>
    <row r="916" spans="6:15" ht="12.75">
      <c r="F916" s="23"/>
      <c r="O916" s="29"/>
    </row>
    <row r="917" spans="6:15" ht="12.75">
      <c r="F917" s="23"/>
      <c r="O917" s="29"/>
    </row>
    <row r="918" spans="6:15" ht="12.75">
      <c r="F918" s="23"/>
      <c r="O918" s="29"/>
    </row>
    <row r="919" spans="6:15" ht="12.75">
      <c r="F919" s="23"/>
      <c r="O919" s="29"/>
    </row>
    <row r="920" spans="6:15" ht="12.75">
      <c r="F920" s="23"/>
      <c r="O920" s="29"/>
    </row>
    <row r="921" spans="6:15" ht="12.75">
      <c r="F921" s="23"/>
      <c r="O921" s="29"/>
    </row>
    <row r="922" spans="6:15" ht="12.75">
      <c r="F922" s="23"/>
      <c r="O922" s="29"/>
    </row>
    <row r="923" spans="6:15" ht="12.75">
      <c r="F923" s="23"/>
      <c r="O923" s="29"/>
    </row>
    <row r="924" spans="6:15" ht="12.75">
      <c r="F924" s="23"/>
      <c r="O924" s="29"/>
    </row>
    <row r="925" spans="6:15" ht="12.75">
      <c r="F925" s="23"/>
      <c r="O925" s="29"/>
    </row>
    <row r="926" spans="6:15" ht="12.75">
      <c r="F926" s="23"/>
      <c r="O926" s="29"/>
    </row>
    <row r="927" spans="6:15" ht="12.75">
      <c r="F927" s="23"/>
      <c r="O927" s="29"/>
    </row>
    <row r="928" spans="6:15" ht="12.75">
      <c r="F928" s="23"/>
      <c r="O928" s="29"/>
    </row>
    <row r="929" spans="6:15" ht="12.75">
      <c r="F929" s="23"/>
      <c r="O929" s="29"/>
    </row>
    <row r="930" spans="6:15" ht="12.75">
      <c r="F930" s="23"/>
      <c r="O930" s="29"/>
    </row>
    <row r="931" spans="6:15" ht="12.75">
      <c r="F931" s="23"/>
      <c r="O931" s="29"/>
    </row>
    <row r="932" spans="6:15" ht="12.75">
      <c r="F932" s="23"/>
      <c r="O932" s="29"/>
    </row>
    <row r="933" spans="6:15" ht="12.75">
      <c r="F933" s="23"/>
      <c r="O933" s="29"/>
    </row>
    <row r="934" spans="6:15" ht="12.75">
      <c r="F934" s="23"/>
      <c r="O934" s="29"/>
    </row>
    <row r="935" spans="6:15" ht="12.75">
      <c r="F935" s="23"/>
      <c r="O935" s="29"/>
    </row>
    <row r="936" spans="6:15" ht="12.75">
      <c r="F936" s="23"/>
      <c r="O936" s="29"/>
    </row>
    <row r="937" spans="6:15" ht="12.75">
      <c r="F937" s="23"/>
      <c r="O937" s="29"/>
    </row>
    <row r="938" spans="6:15" ht="12.75">
      <c r="F938" s="23"/>
      <c r="O938" s="29"/>
    </row>
    <row r="939" spans="6:15" ht="12.75">
      <c r="F939" s="23"/>
      <c r="O939" s="29"/>
    </row>
    <row r="940" spans="6:15" ht="12.75">
      <c r="F940" s="23"/>
      <c r="O940" s="29"/>
    </row>
    <row r="941" spans="6:15" ht="12.75">
      <c r="F941" s="23"/>
      <c r="O941" s="29"/>
    </row>
    <row r="942" spans="6:15" ht="12.75">
      <c r="F942" s="23"/>
      <c r="O942" s="29"/>
    </row>
    <row r="943" spans="6:15" ht="12.75">
      <c r="F943" s="23"/>
      <c r="O943" s="29"/>
    </row>
    <row r="944" spans="6:15" ht="12.75">
      <c r="F944" s="23"/>
      <c r="O944" s="29"/>
    </row>
    <row r="945" spans="6:15" ht="12.75">
      <c r="F945" s="23"/>
      <c r="O945" s="29"/>
    </row>
    <row r="946" spans="6:15" ht="12.75">
      <c r="F946" s="23"/>
      <c r="O946" s="29"/>
    </row>
    <row r="947" spans="6:15" ht="12.75">
      <c r="F947" s="23"/>
      <c r="O947" s="29"/>
    </row>
    <row r="948" spans="6:15" ht="12.75">
      <c r="F948" s="23"/>
      <c r="O948" s="29"/>
    </row>
    <row r="949" ht="12.75">
      <c r="F949" s="23"/>
    </row>
    <row r="950" ht="12.75">
      <c r="F950" s="23"/>
    </row>
    <row r="951" ht="12.75">
      <c r="F951" s="23"/>
    </row>
    <row r="952" ht="12.75">
      <c r="F952" s="23"/>
    </row>
    <row r="953" ht="12.75">
      <c r="F953" s="23"/>
    </row>
    <row r="954" ht="12.75">
      <c r="F954" s="23"/>
    </row>
    <row r="955" ht="12.75">
      <c r="F955" s="23"/>
    </row>
    <row r="956" ht="12.75">
      <c r="F956" s="23"/>
    </row>
    <row r="957" ht="12.75">
      <c r="F957" s="23"/>
    </row>
    <row r="958" ht="12.75">
      <c r="F958" s="23"/>
    </row>
    <row r="959" ht="12.75">
      <c r="F959" s="23"/>
    </row>
    <row r="960" ht="12.75">
      <c r="F960" s="23"/>
    </row>
    <row r="961" ht="12.75">
      <c r="F961" s="23"/>
    </row>
    <row r="962" ht="12.75">
      <c r="F962" s="23"/>
    </row>
    <row r="963" ht="12.75">
      <c r="F963" s="23"/>
    </row>
    <row r="964" ht="12.75">
      <c r="F964" s="23"/>
    </row>
    <row r="965" ht="12.75">
      <c r="F965" s="23"/>
    </row>
    <row r="966" ht="12.75">
      <c r="F966" s="23"/>
    </row>
    <row r="967" ht="12.75">
      <c r="F967" s="23"/>
    </row>
    <row r="968" ht="12.75">
      <c r="F968" s="23"/>
    </row>
    <row r="969" ht="12.75">
      <c r="F969" s="23"/>
    </row>
    <row r="970" ht="12.75">
      <c r="F970" s="23"/>
    </row>
    <row r="971" ht="12.75">
      <c r="F971" s="23"/>
    </row>
    <row r="972" ht="12.75">
      <c r="F972" s="23"/>
    </row>
    <row r="973" ht="12.75">
      <c r="F973" s="23"/>
    </row>
    <row r="974" ht="12.75">
      <c r="F974" s="23"/>
    </row>
    <row r="975" ht="12.75">
      <c r="F975" s="23"/>
    </row>
    <row r="976" ht="12.75">
      <c r="F976" s="23"/>
    </row>
    <row r="977" ht="12.75">
      <c r="F977" s="23"/>
    </row>
    <row r="978" ht="12.75">
      <c r="F978" s="23"/>
    </row>
    <row r="979" ht="12.75">
      <c r="F979" s="23"/>
    </row>
    <row r="980" ht="12.75">
      <c r="F980" s="23"/>
    </row>
    <row r="981" ht="12.75">
      <c r="F981" s="23"/>
    </row>
    <row r="982" ht="12.75">
      <c r="F982" s="23"/>
    </row>
    <row r="983" ht="12.75">
      <c r="F983" s="23"/>
    </row>
    <row r="984" ht="12.75">
      <c r="F984" s="23"/>
    </row>
    <row r="985" ht="12.75">
      <c r="F985" s="23"/>
    </row>
    <row r="986" ht="12.75">
      <c r="F986" s="23"/>
    </row>
    <row r="987" ht="12.75">
      <c r="F987" s="23"/>
    </row>
    <row r="988" ht="12.75">
      <c r="F988" s="23"/>
    </row>
    <row r="989" ht="12.75">
      <c r="F989" s="23"/>
    </row>
    <row r="990" ht="12.75">
      <c r="F990" s="23"/>
    </row>
    <row r="991" ht="12.75">
      <c r="F991" s="23"/>
    </row>
    <row r="992" ht="12.75">
      <c r="F992" s="23"/>
    </row>
    <row r="993" ht="12.75">
      <c r="F993" s="23"/>
    </row>
    <row r="994" ht="12.75">
      <c r="F994" s="23"/>
    </row>
    <row r="995" ht="12.75">
      <c r="F995" s="23"/>
    </row>
    <row r="996" ht="12.75">
      <c r="F996" s="23"/>
    </row>
    <row r="997" ht="12.75">
      <c r="F997" s="23"/>
    </row>
    <row r="998" ht="12.75">
      <c r="F998" s="23"/>
    </row>
    <row r="999" ht="12.75">
      <c r="F999" s="23"/>
    </row>
    <row r="1000" ht="12.75">
      <c r="F1000" s="23"/>
    </row>
    <row r="1001" ht="12.75">
      <c r="F1001" s="23"/>
    </row>
    <row r="1002" ht="12.75">
      <c r="F1002" s="23"/>
    </row>
    <row r="1003" ht="12.75">
      <c r="F1003" s="23"/>
    </row>
    <row r="1004" ht="12.75">
      <c r="F1004" s="23"/>
    </row>
    <row r="1005" ht="12.75">
      <c r="F1005" s="23"/>
    </row>
    <row r="1006" ht="12.75">
      <c r="F1006" s="23"/>
    </row>
    <row r="1007" ht="12.75">
      <c r="F1007" s="23"/>
    </row>
    <row r="1008" ht="12.75">
      <c r="F1008" s="23"/>
    </row>
    <row r="1009" ht="12.75">
      <c r="F1009" s="23"/>
    </row>
    <row r="1010" ht="12.75">
      <c r="F1010" s="23"/>
    </row>
    <row r="1011" ht="12.75">
      <c r="F1011" s="23"/>
    </row>
    <row r="1012" ht="12.75">
      <c r="F1012" s="23"/>
    </row>
    <row r="1013" ht="12.75">
      <c r="F1013" s="23"/>
    </row>
    <row r="1014" ht="12.75">
      <c r="F1014" s="23"/>
    </row>
    <row r="1015" ht="12.75">
      <c r="F1015" s="23"/>
    </row>
    <row r="1016" ht="12.75">
      <c r="F1016" s="23"/>
    </row>
    <row r="1017" ht="12.75">
      <c r="F1017" s="23"/>
    </row>
    <row r="1018" ht="12.75">
      <c r="F1018" s="23"/>
    </row>
    <row r="1019" ht="12.75">
      <c r="F1019" s="23"/>
    </row>
    <row r="1020" ht="12.75">
      <c r="F1020" s="23"/>
    </row>
    <row r="1021" ht="12.75">
      <c r="F1021" s="23"/>
    </row>
    <row r="1022" ht="12.75">
      <c r="F1022" s="23"/>
    </row>
    <row r="1023" ht="12.75">
      <c r="F1023" s="23"/>
    </row>
    <row r="1024" ht="12.75">
      <c r="F1024" s="23"/>
    </row>
    <row r="1025" ht="12.75">
      <c r="F1025" s="23"/>
    </row>
    <row r="1026" ht="12.75">
      <c r="F1026" s="23"/>
    </row>
    <row r="1027" ht="12.75">
      <c r="F1027" s="23"/>
    </row>
    <row r="1028" ht="12.75">
      <c r="F1028" s="23"/>
    </row>
    <row r="1029" ht="12.75">
      <c r="F1029" s="23"/>
    </row>
    <row r="1030" ht="12.75">
      <c r="F1030" s="23"/>
    </row>
    <row r="1031" ht="12.75">
      <c r="F1031" s="23"/>
    </row>
    <row r="1032" ht="12.75">
      <c r="F1032" s="23"/>
    </row>
    <row r="1033" ht="12.75">
      <c r="F1033" s="23"/>
    </row>
    <row r="1034" ht="12.75">
      <c r="F1034" s="23"/>
    </row>
    <row r="1035" ht="12.75">
      <c r="F1035" s="23"/>
    </row>
    <row r="1036" ht="12.75">
      <c r="F1036" s="23"/>
    </row>
    <row r="1037" ht="12.75">
      <c r="F1037" s="23"/>
    </row>
    <row r="1038" ht="12.75">
      <c r="F1038" s="23"/>
    </row>
    <row r="1039" ht="12.75">
      <c r="F1039" s="23"/>
    </row>
    <row r="1040" ht="12.75">
      <c r="F1040" s="23"/>
    </row>
    <row r="1041" ht="12.75">
      <c r="F1041" s="23"/>
    </row>
    <row r="1042" ht="12.75">
      <c r="F1042" s="23"/>
    </row>
    <row r="1043" ht="12.75">
      <c r="F1043" s="23"/>
    </row>
    <row r="1044" ht="12.75">
      <c r="F1044" s="23"/>
    </row>
    <row r="1045" ht="12.75">
      <c r="F1045" s="23"/>
    </row>
    <row r="1046" ht="12.75">
      <c r="F1046" s="23"/>
    </row>
    <row r="1047" ht="12.75">
      <c r="F1047" s="23"/>
    </row>
    <row r="1048" ht="12.75">
      <c r="F1048" s="23"/>
    </row>
    <row r="1049" ht="12.75">
      <c r="F1049" s="23"/>
    </row>
    <row r="1050" ht="12.75">
      <c r="F1050" s="23"/>
    </row>
    <row r="1051" ht="12.75">
      <c r="F1051" s="23"/>
    </row>
    <row r="1052" ht="12.75">
      <c r="F1052" s="23"/>
    </row>
    <row r="1053" ht="12.75">
      <c r="F1053" s="23"/>
    </row>
    <row r="1054" ht="12.75">
      <c r="F1054" s="23"/>
    </row>
    <row r="1055" ht="12.75">
      <c r="F1055" s="23"/>
    </row>
    <row r="1056" ht="12.75">
      <c r="F1056" s="23"/>
    </row>
    <row r="1057" ht="12.75">
      <c r="F1057" s="23"/>
    </row>
    <row r="1058" ht="12.75">
      <c r="F1058" s="23"/>
    </row>
    <row r="1059" ht="12.75">
      <c r="F1059" s="23"/>
    </row>
    <row r="1060" ht="12.75">
      <c r="F1060" s="23"/>
    </row>
    <row r="1061" ht="12.75">
      <c r="F1061" s="23"/>
    </row>
    <row r="1062" ht="12.75">
      <c r="F1062" s="23"/>
    </row>
    <row r="1063" ht="12.75">
      <c r="F1063" s="23"/>
    </row>
    <row r="1064" ht="12.75">
      <c r="F1064" s="23"/>
    </row>
    <row r="1065" ht="12.75">
      <c r="F1065" s="23"/>
    </row>
    <row r="1066" ht="12.75">
      <c r="F1066" s="23"/>
    </row>
    <row r="1067" ht="12.75">
      <c r="F1067" s="23"/>
    </row>
    <row r="1068" ht="12.75">
      <c r="F1068" s="23"/>
    </row>
    <row r="1069" ht="12.75">
      <c r="F1069" s="23"/>
    </row>
    <row r="1070" ht="12.75">
      <c r="F1070" s="23"/>
    </row>
    <row r="1071" ht="12.75">
      <c r="F1071" s="23"/>
    </row>
    <row r="1072" ht="12.75">
      <c r="F1072" s="23"/>
    </row>
    <row r="1073" ht="12.75">
      <c r="F1073" s="23"/>
    </row>
    <row r="1074" ht="12.75">
      <c r="F1074" s="23"/>
    </row>
    <row r="1075" ht="12.75">
      <c r="F1075" s="23"/>
    </row>
    <row r="1076" ht="12.75">
      <c r="F1076" s="23"/>
    </row>
    <row r="1077" ht="12.75">
      <c r="F1077" s="23"/>
    </row>
    <row r="1078" ht="12.75">
      <c r="F1078" s="23"/>
    </row>
    <row r="1079" ht="12.75">
      <c r="F1079" s="23"/>
    </row>
    <row r="1080" ht="12.75">
      <c r="F1080" s="23"/>
    </row>
    <row r="1081" ht="12.75">
      <c r="F1081" s="23"/>
    </row>
    <row r="1082" ht="12.75">
      <c r="F1082" s="23"/>
    </row>
    <row r="1083" ht="12.75">
      <c r="F1083" s="23"/>
    </row>
    <row r="1084" ht="12.75">
      <c r="F1084" s="23"/>
    </row>
    <row r="1085" ht="12.75">
      <c r="F1085" s="23"/>
    </row>
    <row r="1086" ht="12.75">
      <c r="F1086" s="23"/>
    </row>
    <row r="1087" ht="12.75">
      <c r="F1087" s="23"/>
    </row>
    <row r="1088" ht="12.75">
      <c r="F1088" s="23"/>
    </row>
    <row r="1089" ht="12.75">
      <c r="F1089" s="23"/>
    </row>
    <row r="1090" ht="12.75">
      <c r="F1090" s="23"/>
    </row>
    <row r="1091" ht="12.75">
      <c r="F1091" s="23"/>
    </row>
    <row r="1092" ht="12.75">
      <c r="F1092" s="23"/>
    </row>
    <row r="1093" ht="12.75">
      <c r="F1093" s="23"/>
    </row>
    <row r="1094" ht="12.75">
      <c r="F1094" s="23"/>
    </row>
    <row r="1095" ht="12.75">
      <c r="F1095" s="23"/>
    </row>
    <row r="1096" ht="12.75">
      <c r="F1096" s="23"/>
    </row>
    <row r="1097" ht="12.75">
      <c r="F1097" s="23"/>
    </row>
    <row r="1098" ht="12.75">
      <c r="F1098" s="23"/>
    </row>
    <row r="1099" ht="12.75">
      <c r="F1099" s="23"/>
    </row>
    <row r="1100" ht="12.75">
      <c r="F1100" s="23"/>
    </row>
    <row r="1101" ht="12.75">
      <c r="F1101" s="23"/>
    </row>
    <row r="1102" ht="12.75">
      <c r="F1102" s="23"/>
    </row>
    <row r="1103" ht="12.75">
      <c r="F1103" s="23"/>
    </row>
    <row r="1104" ht="12.75">
      <c r="F1104" s="23"/>
    </row>
    <row r="1105" ht="12.75">
      <c r="F1105" s="23"/>
    </row>
    <row r="1106" ht="12.75">
      <c r="F1106" s="23"/>
    </row>
    <row r="1107" ht="12.75">
      <c r="F1107" s="23"/>
    </row>
    <row r="1108" ht="12.75">
      <c r="F1108" s="23"/>
    </row>
    <row r="1109" ht="12.75">
      <c r="F1109" s="23"/>
    </row>
    <row r="1110" ht="12.75">
      <c r="F1110" s="23"/>
    </row>
    <row r="1111" ht="12.75">
      <c r="F1111" s="23"/>
    </row>
    <row r="1112" ht="12.75">
      <c r="F1112" s="23"/>
    </row>
    <row r="1113" ht="12.75">
      <c r="F1113" s="23"/>
    </row>
    <row r="1114" ht="12.75">
      <c r="F1114" s="23"/>
    </row>
    <row r="1115" ht="12.75">
      <c r="F1115" s="23"/>
    </row>
    <row r="1116" ht="12.75">
      <c r="F1116" s="23"/>
    </row>
    <row r="1117" ht="12.75">
      <c r="F1117" s="23"/>
    </row>
    <row r="1118" ht="12.75">
      <c r="F1118" s="23"/>
    </row>
    <row r="1119" ht="12.75">
      <c r="F1119" s="23"/>
    </row>
    <row r="1120" ht="12.75">
      <c r="F1120" s="23"/>
    </row>
    <row r="1121" ht="12.75">
      <c r="F1121" s="23"/>
    </row>
    <row r="1122" ht="12.75">
      <c r="F1122" s="23"/>
    </row>
    <row r="1123" ht="12.75">
      <c r="F1123" s="23"/>
    </row>
    <row r="1124" ht="12.75">
      <c r="F1124" s="23"/>
    </row>
    <row r="1125" ht="12.75">
      <c r="F1125" s="23"/>
    </row>
    <row r="1126" ht="12.75">
      <c r="F1126" s="23"/>
    </row>
    <row r="1127" ht="12.75">
      <c r="F1127" s="23"/>
    </row>
    <row r="1128" ht="12.75">
      <c r="F1128" s="23"/>
    </row>
    <row r="1129" ht="12.75">
      <c r="F1129" s="23"/>
    </row>
    <row r="1130" ht="12.75">
      <c r="F1130" s="23"/>
    </row>
    <row r="1131" ht="12.75">
      <c r="F1131" s="23"/>
    </row>
    <row r="1132" ht="12.75">
      <c r="F1132" s="23"/>
    </row>
    <row r="1133" ht="12.75">
      <c r="F1133" s="23"/>
    </row>
    <row r="1134" ht="12.75">
      <c r="F1134" s="23"/>
    </row>
    <row r="1135" ht="12.75">
      <c r="F1135" s="23"/>
    </row>
    <row r="1136" ht="12.75">
      <c r="F1136" s="23"/>
    </row>
    <row r="1137" ht="12.75">
      <c r="F1137" s="23"/>
    </row>
    <row r="1138" ht="12.75">
      <c r="F1138" s="23"/>
    </row>
    <row r="1139" ht="12.75">
      <c r="F1139" s="23"/>
    </row>
    <row r="1140" ht="12.75">
      <c r="F1140" s="23"/>
    </row>
    <row r="1141" ht="12.75">
      <c r="F1141" s="23"/>
    </row>
    <row r="1142" ht="12.75">
      <c r="F1142" s="23"/>
    </row>
    <row r="1143" ht="12.75">
      <c r="F1143" s="23"/>
    </row>
    <row r="1144" ht="12.75">
      <c r="F1144" s="23"/>
    </row>
    <row r="1145" ht="12.75">
      <c r="F1145" s="23"/>
    </row>
    <row r="1146" ht="12.75">
      <c r="F1146" s="23"/>
    </row>
    <row r="1147" ht="12.75">
      <c r="F1147" s="23"/>
    </row>
    <row r="1148" ht="12.75">
      <c r="F1148" s="23"/>
    </row>
    <row r="1149" ht="12.75">
      <c r="F1149" s="23"/>
    </row>
    <row r="1150" ht="12.75">
      <c r="F1150" s="23"/>
    </row>
    <row r="1151" ht="12.75">
      <c r="F1151" s="23"/>
    </row>
    <row r="1152" ht="12.75">
      <c r="F1152" s="23"/>
    </row>
    <row r="1153" ht="12.75">
      <c r="F1153" s="23"/>
    </row>
    <row r="1154" ht="12.75">
      <c r="F1154" s="23"/>
    </row>
    <row r="1155" ht="12.75">
      <c r="F1155" s="23"/>
    </row>
    <row r="1156" ht="12.75">
      <c r="F1156" s="23"/>
    </row>
    <row r="1157" ht="12.75">
      <c r="F1157" s="23"/>
    </row>
    <row r="1158" ht="12.75">
      <c r="F1158" s="23"/>
    </row>
    <row r="1159" ht="12.75">
      <c r="F1159" s="23"/>
    </row>
    <row r="1160" ht="12.75">
      <c r="F1160" s="23"/>
    </row>
    <row r="1161" ht="12.75">
      <c r="F1161" s="23"/>
    </row>
    <row r="1162" ht="12.75">
      <c r="F1162" s="23"/>
    </row>
    <row r="1163" ht="12.75">
      <c r="F1163" s="23"/>
    </row>
    <row r="1164" ht="12.75">
      <c r="F1164" s="23"/>
    </row>
    <row r="1165" ht="12.75">
      <c r="F1165" s="23"/>
    </row>
    <row r="1166" ht="12.75">
      <c r="F1166" s="23"/>
    </row>
    <row r="1167" ht="12.75">
      <c r="F1167" s="23"/>
    </row>
    <row r="1168" ht="12.75">
      <c r="F1168" s="23"/>
    </row>
    <row r="1169" ht="12.75">
      <c r="F1169" s="23"/>
    </row>
    <row r="1170" ht="12.75">
      <c r="F1170" s="23"/>
    </row>
    <row r="1171" ht="12.75">
      <c r="F1171" s="23"/>
    </row>
    <row r="1172" ht="12.75">
      <c r="F1172" s="23"/>
    </row>
    <row r="1173" ht="12.75">
      <c r="F1173" s="23"/>
    </row>
    <row r="1174" ht="12.75">
      <c r="F1174" s="23"/>
    </row>
    <row r="1175" ht="12.75">
      <c r="F1175" s="23"/>
    </row>
    <row r="1176" ht="12.75">
      <c r="F1176" s="23"/>
    </row>
    <row r="1177" ht="12.75">
      <c r="F1177" s="23"/>
    </row>
    <row r="1178" ht="12.75">
      <c r="F1178" s="23"/>
    </row>
    <row r="1179" ht="12.75">
      <c r="F1179" s="23"/>
    </row>
    <row r="1180" ht="12.75">
      <c r="F1180" s="23"/>
    </row>
    <row r="1181" ht="12.75">
      <c r="F1181" s="23"/>
    </row>
    <row r="1182" ht="12.75">
      <c r="F1182" s="23"/>
    </row>
    <row r="1183" ht="12.75">
      <c r="F1183" s="23"/>
    </row>
    <row r="1184" ht="12.75">
      <c r="F1184" s="23"/>
    </row>
    <row r="1185" ht="12.75">
      <c r="F1185" s="23"/>
    </row>
    <row r="1186" ht="12.75">
      <c r="F1186" s="23"/>
    </row>
    <row r="1187" ht="12.75">
      <c r="F1187" s="23"/>
    </row>
    <row r="1188" ht="12.75">
      <c r="F1188" s="23"/>
    </row>
    <row r="1189" ht="12.75">
      <c r="F1189" s="23"/>
    </row>
    <row r="1190" ht="12.75">
      <c r="F1190" s="23"/>
    </row>
    <row r="1191" ht="12.75">
      <c r="F1191" s="23"/>
    </row>
    <row r="1192" ht="12.75">
      <c r="F1192" s="23"/>
    </row>
    <row r="1193" ht="12.75">
      <c r="F1193" s="23"/>
    </row>
    <row r="1194" ht="12.75">
      <c r="F1194" s="23"/>
    </row>
    <row r="1195" ht="12.75">
      <c r="F1195" s="23"/>
    </row>
    <row r="1196" ht="12.75">
      <c r="F1196" s="23"/>
    </row>
    <row r="1197" ht="12.75">
      <c r="F1197" s="23"/>
    </row>
    <row r="1198" ht="12.75">
      <c r="F1198" s="23"/>
    </row>
    <row r="1199" ht="12.75">
      <c r="F1199" s="23"/>
    </row>
    <row r="1200" ht="12.75">
      <c r="F1200" s="23"/>
    </row>
    <row r="1201" ht="12.75">
      <c r="F1201" s="23"/>
    </row>
    <row r="1202" ht="12.75">
      <c r="F1202" s="23"/>
    </row>
    <row r="1203" ht="12.75">
      <c r="F1203" s="23"/>
    </row>
    <row r="1204" ht="12.75">
      <c r="F1204" s="23"/>
    </row>
    <row r="1205" ht="12.75">
      <c r="F1205" s="23"/>
    </row>
    <row r="1206" ht="12.75">
      <c r="F1206" s="23"/>
    </row>
    <row r="1207" ht="12.75">
      <c r="F1207" s="23"/>
    </row>
    <row r="1208" ht="12.75">
      <c r="F1208" s="23"/>
    </row>
    <row r="1209" ht="12.75">
      <c r="F1209" s="23"/>
    </row>
    <row r="1210" ht="12.75">
      <c r="F1210" s="23"/>
    </row>
    <row r="1211" ht="12.75">
      <c r="F1211" s="23"/>
    </row>
    <row r="1212" ht="12.75">
      <c r="F1212" s="23"/>
    </row>
    <row r="1213" ht="12.75">
      <c r="F1213" s="23"/>
    </row>
    <row r="1214" ht="12.75">
      <c r="F1214" s="23"/>
    </row>
    <row r="1215" ht="12.75">
      <c r="F1215" s="23"/>
    </row>
    <row r="1216" ht="12.75">
      <c r="F1216" s="23"/>
    </row>
    <row r="1217" ht="12.75">
      <c r="F1217" s="23"/>
    </row>
    <row r="1218" ht="12.75">
      <c r="F1218" s="23"/>
    </row>
    <row r="1219" ht="12.75">
      <c r="F1219" s="23"/>
    </row>
    <row r="1220" ht="12.75">
      <c r="F1220" s="23"/>
    </row>
    <row r="1221" ht="12.75">
      <c r="F1221" s="23"/>
    </row>
    <row r="1222" ht="12.75">
      <c r="F1222" s="23"/>
    </row>
    <row r="1223" ht="12.75">
      <c r="F1223" s="23"/>
    </row>
    <row r="1224" ht="12.75">
      <c r="F1224" s="23"/>
    </row>
    <row r="1225" ht="12.75">
      <c r="F1225" s="23"/>
    </row>
    <row r="1226" ht="12.75">
      <c r="F1226" s="23"/>
    </row>
    <row r="1227" ht="12.75">
      <c r="F1227" s="23"/>
    </row>
    <row r="1228" ht="12.75">
      <c r="F1228" s="23"/>
    </row>
    <row r="1229" ht="12.75">
      <c r="F1229" s="23"/>
    </row>
    <row r="1230" ht="12.75">
      <c r="F1230" s="23"/>
    </row>
    <row r="1231" ht="12.75">
      <c r="F1231" s="23"/>
    </row>
    <row r="1232" ht="12.75">
      <c r="F1232" s="23"/>
    </row>
    <row r="1233" ht="12.75">
      <c r="F1233" s="23"/>
    </row>
    <row r="1234" ht="12.75">
      <c r="F1234" s="23"/>
    </row>
    <row r="1235" ht="12.75">
      <c r="F1235" s="23"/>
    </row>
    <row r="1236" ht="12.75">
      <c r="F1236" s="23"/>
    </row>
    <row r="1237" ht="12.75">
      <c r="F1237" s="23"/>
    </row>
    <row r="1238" ht="12.75">
      <c r="F1238" s="23"/>
    </row>
    <row r="1239" ht="12.75">
      <c r="F1239" s="23"/>
    </row>
    <row r="1240" ht="12.75">
      <c r="F1240" s="23"/>
    </row>
    <row r="1241" ht="12.75">
      <c r="F1241" s="23"/>
    </row>
    <row r="1242" ht="12.75">
      <c r="F1242" s="23"/>
    </row>
    <row r="1243" ht="12.75">
      <c r="F1243" s="23"/>
    </row>
    <row r="1244" ht="12.75">
      <c r="F1244" s="23"/>
    </row>
    <row r="1245" ht="12.75">
      <c r="F1245" s="23"/>
    </row>
    <row r="1246" ht="12.75">
      <c r="F1246" s="23"/>
    </row>
    <row r="1247" ht="12.75">
      <c r="F1247" s="23"/>
    </row>
    <row r="1248" ht="12.75">
      <c r="F1248" s="23"/>
    </row>
    <row r="1249" ht="12.75">
      <c r="F1249" s="23"/>
    </row>
    <row r="1250" ht="12.75">
      <c r="F1250" s="23"/>
    </row>
    <row r="1251" ht="12.75">
      <c r="F1251" s="23"/>
    </row>
    <row r="1252" ht="12.75">
      <c r="F1252" s="23"/>
    </row>
    <row r="1253" ht="12.75">
      <c r="F1253" s="23"/>
    </row>
    <row r="1254" ht="12.75">
      <c r="F1254" s="23"/>
    </row>
    <row r="1255" ht="12.75">
      <c r="F1255" s="23"/>
    </row>
    <row r="1256" ht="12.75">
      <c r="F1256" s="23"/>
    </row>
    <row r="1257" ht="12.75">
      <c r="F1257" s="23"/>
    </row>
    <row r="1258" ht="12.75">
      <c r="F1258" s="23"/>
    </row>
    <row r="1259" ht="12.75">
      <c r="F1259" s="23"/>
    </row>
    <row r="1260" ht="12.75">
      <c r="F1260" s="23"/>
    </row>
    <row r="1261" ht="12.75">
      <c r="F1261" s="23"/>
    </row>
    <row r="1262" ht="12.75">
      <c r="F1262" s="23"/>
    </row>
    <row r="1263" ht="12.75">
      <c r="F1263" s="23"/>
    </row>
    <row r="1264" ht="12.75">
      <c r="F1264" s="23"/>
    </row>
    <row r="1265" ht="12.75">
      <c r="F1265" s="23"/>
    </row>
    <row r="1266" ht="12.75">
      <c r="F1266" s="23"/>
    </row>
    <row r="1267" ht="12.75">
      <c r="F1267" s="23"/>
    </row>
    <row r="1268" ht="12.75">
      <c r="F1268" s="23"/>
    </row>
    <row r="1269" ht="12.75">
      <c r="F1269" s="23"/>
    </row>
    <row r="1270" ht="12.75">
      <c r="F1270" s="23"/>
    </row>
    <row r="1271" ht="12.75">
      <c r="F1271" s="23"/>
    </row>
    <row r="1272" ht="12.75">
      <c r="F1272" s="23"/>
    </row>
    <row r="1273" ht="12.75">
      <c r="F1273" s="23"/>
    </row>
    <row r="1274" ht="12.75">
      <c r="F1274" s="23"/>
    </row>
    <row r="1275" ht="12.75">
      <c r="F1275" s="23"/>
    </row>
    <row r="1276" ht="12.75">
      <c r="F1276" s="23"/>
    </row>
    <row r="1277" ht="12.75">
      <c r="F1277" s="23"/>
    </row>
    <row r="1278" ht="12.75">
      <c r="F1278" s="23"/>
    </row>
    <row r="1279" ht="12.75">
      <c r="F1279" s="23"/>
    </row>
    <row r="1280" ht="12.75">
      <c r="F1280" s="23"/>
    </row>
    <row r="1281" ht="12.75">
      <c r="F1281" s="23"/>
    </row>
    <row r="1282" ht="12.75">
      <c r="F1282" s="23"/>
    </row>
    <row r="1283" ht="12.75">
      <c r="F1283" s="23"/>
    </row>
    <row r="1284" ht="12.75">
      <c r="F1284" s="23"/>
    </row>
    <row r="1285" ht="12.75">
      <c r="F1285" s="23"/>
    </row>
    <row r="1286" ht="12.75">
      <c r="F1286" s="23"/>
    </row>
    <row r="1287" ht="12.75">
      <c r="F1287" s="23"/>
    </row>
    <row r="1288" ht="12.75">
      <c r="F1288" s="23"/>
    </row>
    <row r="1289" ht="12.75">
      <c r="F1289" s="23"/>
    </row>
    <row r="1290" ht="12.75">
      <c r="F1290" s="23"/>
    </row>
    <row r="1291" ht="12.75">
      <c r="F1291" s="23"/>
    </row>
    <row r="1292" ht="12.75">
      <c r="F1292" s="23"/>
    </row>
    <row r="1293" ht="12.75">
      <c r="F1293" s="23"/>
    </row>
    <row r="1294" ht="12.75">
      <c r="F1294" s="23"/>
    </row>
    <row r="1295" ht="12.75">
      <c r="F1295" s="23"/>
    </row>
    <row r="1296" ht="12.75">
      <c r="F1296" s="23"/>
    </row>
    <row r="1297" ht="12.75">
      <c r="F1297" s="23"/>
    </row>
    <row r="1298" ht="12.75">
      <c r="F1298" s="23"/>
    </row>
    <row r="1299" ht="12.75">
      <c r="F1299" s="23"/>
    </row>
    <row r="1300" ht="12.75">
      <c r="F1300" s="23"/>
    </row>
    <row r="1301" ht="12.75">
      <c r="F1301" s="23"/>
    </row>
    <row r="1302" ht="12.75">
      <c r="F1302" s="23"/>
    </row>
    <row r="1303" ht="12.75">
      <c r="F1303" s="23"/>
    </row>
    <row r="1304" ht="12.75">
      <c r="F1304" s="23"/>
    </row>
    <row r="1305" ht="12.75">
      <c r="F1305" s="23"/>
    </row>
    <row r="1306" ht="12.75">
      <c r="F1306" s="23"/>
    </row>
    <row r="1307" ht="12.75">
      <c r="F1307" s="23"/>
    </row>
    <row r="1308" ht="12.75">
      <c r="F1308" s="23"/>
    </row>
    <row r="1309" ht="12.75">
      <c r="F1309" s="23"/>
    </row>
    <row r="1310" ht="12.75">
      <c r="F1310" s="23"/>
    </row>
    <row r="1311" ht="12.75">
      <c r="F1311" s="23"/>
    </row>
    <row r="1312" ht="12.75">
      <c r="F1312" s="23"/>
    </row>
    <row r="1313" ht="12.75">
      <c r="F1313" s="23"/>
    </row>
    <row r="1314" ht="12.75">
      <c r="F1314" s="23"/>
    </row>
    <row r="1315" ht="12.75">
      <c r="F1315" s="23"/>
    </row>
    <row r="1316" ht="12.75">
      <c r="F1316" s="23"/>
    </row>
    <row r="1317" ht="12.75">
      <c r="F1317" s="23"/>
    </row>
    <row r="1318" ht="12.75">
      <c r="F1318" s="23"/>
    </row>
    <row r="1319" ht="12.75">
      <c r="F1319" s="23"/>
    </row>
    <row r="1320" ht="12.75">
      <c r="F1320" s="23"/>
    </row>
    <row r="1321" ht="12.75">
      <c r="F1321" s="23"/>
    </row>
    <row r="1322" ht="12.75">
      <c r="F1322" s="23"/>
    </row>
    <row r="1323" ht="12.75">
      <c r="F1323" s="23"/>
    </row>
    <row r="1324" ht="12.75">
      <c r="F1324" s="23"/>
    </row>
    <row r="1325" ht="12.75">
      <c r="F1325" s="23"/>
    </row>
    <row r="1326" ht="12.75">
      <c r="F1326" s="23"/>
    </row>
    <row r="1327" ht="12.75">
      <c r="F1327" s="23"/>
    </row>
    <row r="1328" ht="12.75">
      <c r="F1328" s="23"/>
    </row>
    <row r="1329" ht="12.75">
      <c r="F1329" s="23"/>
    </row>
    <row r="1330" ht="12.75">
      <c r="F1330" s="23"/>
    </row>
    <row r="1331" ht="12.75">
      <c r="F1331" s="23"/>
    </row>
    <row r="1332" ht="12.75">
      <c r="F1332" s="23"/>
    </row>
    <row r="1333" ht="12.75">
      <c r="F1333" s="23"/>
    </row>
    <row r="1334" ht="12.75">
      <c r="F1334" s="23"/>
    </row>
    <row r="1335" ht="12.75">
      <c r="F1335" s="23"/>
    </row>
    <row r="1336" ht="12.75">
      <c r="F1336" s="23"/>
    </row>
    <row r="1337" ht="12.75">
      <c r="F1337" s="23"/>
    </row>
    <row r="1338" ht="12.75">
      <c r="F1338" s="23"/>
    </row>
    <row r="1339" ht="12.75">
      <c r="F1339" s="23"/>
    </row>
    <row r="1340" ht="12.75">
      <c r="F1340" s="23"/>
    </row>
    <row r="1341" ht="12.75">
      <c r="F1341" s="23"/>
    </row>
    <row r="1342" ht="12.75">
      <c r="F1342" s="23"/>
    </row>
    <row r="1343" ht="12.75">
      <c r="F1343" s="23"/>
    </row>
    <row r="1344" ht="12.75">
      <c r="F1344" s="23"/>
    </row>
    <row r="1345" ht="12.75">
      <c r="F1345" s="23"/>
    </row>
    <row r="1346" ht="12.75">
      <c r="F1346" s="23"/>
    </row>
    <row r="1347" ht="12.75">
      <c r="F1347" s="23"/>
    </row>
    <row r="1348" ht="12.75">
      <c r="F1348" s="23"/>
    </row>
    <row r="1349" ht="12.75">
      <c r="F1349" s="23"/>
    </row>
    <row r="1350" ht="12.75">
      <c r="F1350" s="23"/>
    </row>
    <row r="1351" ht="12.75">
      <c r="F1351" s="23"/>
    </row>
    <row r="1352" ht="12.75">
      <c r="F1352" s="23"/>
    </row>
    <row r="1353" ht="12.75">
      <c r="F1353" s="23"/>
    </row>
    <row r="1354" ht="12.75">
      <c r="F1354" s="23"/>
    </row>
    <row r="1355" ht="12.75">
      <c r="F1355" s="23"/>
    </row>
    <row r="1356" ht="12.75">
      <c r="F1356" s="23"/>
    </row>
    <row r="1357" ht="12.75">
      <c r="F1357" s="23"/>
    </row>
    <row r="1358" ht="12.75">
      <c r="F1358" s="23"/>
    </row>
    <row r="1359" ht="12.75">
      <c r="F1359" s="23"/>
    </row>
    <row r="1360" ht="12.75">
      <c r="F1360" s="23"/>
    </row>
    <row r="1361" ht="12.75">
      <c r="F1361" s="23"/>
    </row>
    <row r="1362" ht="12.75">
      <c r="F1362" s="23"/>
    </row>
    <row r="1363" ht="12.75">
      <c r="F1363" s="23"/>
    </row>
    <row r="1364" ht="12.75">
      <c r="F1364" s="23"/>
    </row>
    <row r="1365" ht="12.75">
      <c r="F1365" s="23"/>
    </row>
    <row r="1366" ht="12.75">
      <c r="F1366" s="23"/>
    </row>
    <row r="1367" ht="12.75">
      <c r="F1367" s="23"/>
    </row>
    <row r="1368" ht="12.75">
      <c r="F1368" s="23"/>
    </row>
    <row r="1369" ht="12.75">
      <c r="F1369" s="23"/>
    </row>
    <row r="1370" ht="12.75">
      <c r="F1370" s="23"/>
    </row>
    <row r="1371" ht="12.75">
      <c r="F1371" s="23"/>
    </row>
    <row r="1372" ht="12.75">
      <c r="F1372" s="23"/>
    </row>
    <row r="1373" ht="12.75">
      <c r="F1373" s="23"/>
    </row>
    <row r="1374" ht="12.75">
      <c r="F1374" s="23"/>
    </row>
    <row r="1375" ht="12.75">
      <c r="F1375" s="23"/>
    </row>
    <row r="1376" ht="12.75">
      <c r="F1376" s="23"/>
    </row>
    <row r="1377" ht="12.75">
      <c r="F1377" s="23"/>
    </row>
    <row r="1378" ht="12.75">
      <c r="F1378" s="23"/>
    </row>
    <row r="1379" ht="12.75">
      <c r="F1379" s="23"/>
    </row>
    <row r="1380" ht="12.75">
      <c r="F1380" s="23"/>
    </row>
    <row r="1381" ht="12.75">
      <c r="F1381" s="23"/>
    </row>
    <row r="1382" ht="12.75">
      <c r="F1382" s="23"/>
    </row>
    <row r="1383" ht="12.75">
      <c r="F1383" s="23"/>
    </row>
    <row r="1384" ht="12.75">
      <c r="F1384" s="23"/>
    </row>
    <row r="1385" ht="12.75">
      <c r="F1385" s="23"/>
    </row>
    <row r="1386" ht="12.75">
      <c r="F1386" s="23"/>
    </row>
    <row r="1387" ht="12.75">
      <c r="F1387" s="23"/>
    </row>
    <row r="1388" ht="12.75">
      <c r="F1388" s="23"/>
    </row>
    <row r="1389" ht="12.75">
      <c r="F1389" s="23"/>
    </row>
    <row r="1390" ht="12.75">
      <c r="F1390" s="23"/>
    </row>
    <row r="1391" ht="12.75">
      <c r="F1391" s="23"/>
    </row>
    <row r="1392" ht="12.75">
      <c r="F1392" s="23"/>
    </row>
    <row r="1393" ht="12.75">
      <c r="F1393" s="23"/>
    </row>
    <row r="1394" ht="12.75">
      <c r="F1394" s="23"/>
    </row>
    <row r="1395" ht="12.75">
      <c r="F1395" s="23"/>
    </row>
    <row r="1396" ht="12.75">
      <c r="F1396" s="23"/>
    </row>
    <row r="1397" ht="12.75">
      <c r="F1397" s="23"/>
    </row>
    <row r="1398" ht="12.75">
      <c r="F1398" s="23"/>
    </row>
    <row r="1399" ht="12.75">
      <c r="F1399" s="23"/>
    </row>
    <row r="1400" ht="12.75">
      <c r="F1400" s="23"/>
    </row>
    <row r="1401" ht="12.75">
      <c r="F1401" s="23"/>
    </row>
    <row r="1402" ht="12.75">
      <c r="F1402" s="23"/>
    </row>
    <row r="1403" ht="12.75">
      <c r="F1403" s="23"/>
    </row>
    <row r="1404" ht="12.75">
      <c r="F1404" s="23"/>
    </row>
    <row r="1405" ht="12.75">
      <c r="F1405" s="23"/>
    </row>
    <row r="1406" ht="12.75">
      <c r="F1406" s="23"/>
    </row>
    <row r="1407" ht="12.75">
      <c r="F1407" s="23"/>
    </row>
    <row r="1408" ht="12.75">
      <c r="F1408" s="23"/>
    </row>
    <row r="1409" ht="12.75">
      <c r="F1409" s="23"/>
    </row>
    <row r="1410" ht="12.75">
      <c r="F1410" s="23"/>
    </row>
    <row r="1411" ht="12.75">
      <c r="F1411" s="23"/>
    </row>
    <row r="1412" ht="12.75">
      <c r="F1412" s="23"/>
    </row>
    <row r="1413" ht="12.75">
      <c r="F1413" s="23"/>
    </row>
    <row r="1414" ht="12.75">
      <c r="F1414" s="23"/>
    </row>
    <row r="1415" ht="12.75">
      <c r="F1415" s="23"/>
    </row>
    <row r="1416" ht="12.75">
      <c r="F1416" s="23"/>
    </row>
    <row r="1417" ht="12.75">
      <c r="F1417" s="23"/>
    </row>
    <row r="1418" ht="12.75">
      <c r="F1418" s="23"/>
    </row>
    <row r="1419" ht="12.75">
      <c r="F1419" s="23"/>
    </row>
    <row r="1420" ht="12.75">
      <c r="F1420" s="23"/>
    </row>
    <row r="1421" ht="12.75">
      <c r="F1421" s="23"/>
    </row>
    <row r="1422" ht="12.75">
      <c r="F1422" s="23"/>
    </row>
    <row r="1423" ht="12.75">
      <c r="F1423" s="23"/>
    </row>
    <row r="1424" ht="12.75">
      <c r="F1424" s="23"/>
    </row>
    <row r="1425" ht="12.75">
      <c r="F1425" s="23"/>
    </row>
    <row r="1426" ht="12.75">
      <c r="F1426" s="23"/>
    </row>
    <row r="1427" ht="12.75">
      <c r="F1427" s="23"/>
    </row>
    <row r="1428" ht="12.75">
      <c r="F1428" s="23"/>
    </row>
    <row r="1429" ht="12.75">
      <c r="F1429" s="23"/>
    </row>
    <row r="1430" ht="12.75">
      <c r="F1430" s="23"/>
    </row>
    <row r="1431" ht="12.75">
      <c r="F1431" s="23"/>
    </row>
    <row r="1432" ht="12.75">
      <c r="F1432" s="23"/>
    </row>
    <row r="1433" ht="12.75">
      <c r="F1433" s="23"/>
    </row>
    <row r="1434" ht="12.75">
      <c r="F1434" s="23"/>
    </row>
    <row r="1435" ht="12.75">
      <c r="F1435" s="23"/>
    </row>
    <row r="1436" ht="12.75">
      <c r="F1436" s="23"/>
    </row>
    <row r="1437" ht="12.75">
      <c r="F1437" s="23"/>
    </row>
    <row r="1438" ht="12.75">
      <c r="F1438" s="23"/>
    </row>
    <row r="1439" ht="12.75">
      <c r="F1439" s="23"/>
    </row>
    <row r="1440" ht="12.75">
      <c r="F1440" s="23"/>
    </row>
    <row r="1441" ht="12.75">
      <c r="F1441" s="23"/>
    </row>
    <row r="1442" ht="12.75">
      <c r="F1442" s="23"/>
    </row>
    <row r="1443" ht="12.75">
      <c r="F1443" s="23"/>
    </row>
    <row r="1444" ht="12.75">
      <c r="F1444" s="23"/>
    </row>
    <row r="1445" ht="12.75">
      <c r="F1445" s="23"/>
    </row>
    <row r="1446" ht="12.75">
      <c r="F1446" s="23"/>
    </row>
    <row r="1447" ht="12.75">
      <c r="F1447" s="23"/>
    </row>
    <row r="1448" ht="12.75">
      <c r="F1448" s="23"/>
    </row>
    <row r="1449" ht="12.75">
      <c r="F1449" s="23"/>
    </row>
    <row r="1450" ht="12.75">
      <c r="F1450" s="23"/>
    </row>
    <row r="1451" ht="12.75">
      <c r="F1451" s="23"/>
    </row>
    <row r="1452" ht="12.75">
      <c r="F1452" s="23"/>
    </row>
    <row r="1453" ht="12.75">
      <c r="F1453" s="23"/>
    </row>
    <row r="1454" ht="12.75">
      <c r="F1454" s="23"/>
    </row>
    <row r="1455" ht="12.75">
      <c r="F1455" s="23"/>
    </row>
    <row r="1456" ht="12.75">
      <c r="F1456" s="23"/>
    </row>
    <row r="1457" ht="12.75">
      <c r="F1457" s="23"/>
    </row>
    <row r="1458" ht="12.75">
      <c r="F1458" s="23"/>
    </row>
    <row r="1459" ht="12.75">
      <c r="F1459" s="23"/>
    </row>
    <row r="1460" ht="12.75">
      <c r="F1460" s="23"/>
    </row>
    <row r="1461" ht="12.75">
      <c r="F1461" s="23"/>
    </row>
    <row r="1462" ht="12.75">
      <c r="F1462" s="23"/>
    </row>
    <row r="1463" ht="12.75">
      <c r="F1463" s="23"/>
    </row>
    <row r="1464" ht="12.75">
      <c r="F1464" s="23"/>
    </row>
    <row r="1465" ht="12.75">
      <c r="F1465" s="23"/>
    </row>
    <row r="1466" ht="12.75">
      <c r="F1466" s="23"/>
    </row>
    <row r="1467" ht="12.75">
      <c r="F1467" s="23"/>
    </row>
    <row r="1468" ht="12.75">
      <c r="F1468" s="23"/>
    </row>
    <row r="1469" ht="12.75">
      <c r="F1469" s="23"/>
    </row>
    <row r="1470" ht="12.75">
      <c r="F1470" s="23"/>
    </row>
    <row r="1471" ht="12.75">
      <c r="F1471" s="23"/>
    </row>
    <row r="1472" ht="12.75">
      <c r="F1472" s="23"/>
    </row>
    <row r="1473" ht="12.75">
      <c r="F1473" s="23"/>
    </row>
    <row r="1474" ht="12.75">
      <c r="F1474" s="23"/>
    </row>
    <row r="1475" ht="12.75">
      <c r="F1475" s="23"/>
    </row>
    <row r="1476" ht="12.75">
      <c r="F1476" s="23"/>
    </row>
    <row r="1477" ht="12.75">
      <c r="F1477" s="23"/>
    </row>
    <row r="1478" ht="12.75">
      <c r="F1478" s="23"/>
    </row>
    <row r="1479" ht="12.75">
      <c r="F1479" s="23"/>
    </row>
    <row r="1480" ht="12.75">
      <c r="F1480" s="23"/>
    </row>
    <row r="1481" ht="12.75">
      <c r="F1481" s="23"/>
    </row>
    <row r="1482" ht="12.75">
      <c r="F1482" s="23"/>
    </row>
    <row r="1483" ht="12.75">
      <c r="F1483" s="23"/>
    </row>
    <row r="1484" ht="12.75">
      <c r="F1484" s="23"/>
    </row>
    <row r="1485" ht="12.75">
      <c r="F1485" s="23"/>
    </row>
    <row r="1486" ht="12.75">
      <c r="F1486" s="23"/>
    </row>
    <row r="1487" ht="12.75">
      <c r="F1487" s="23"/>
    </row>
    <row r="1488" ht="12.75">
      <c r="F1488" s="23"/>
    </row>
    <row r="1489" ht="12.75">
      <c r="F1489" s="23"/>
    </row>
    <row r="1490" ht="12.75">
      <c r="F1490" s="23"/>
    </row>
    <row r="1491" ht="12.75">
      <c r="F1491" s="23"/>
    </row>
    <row r="1492" ht="12.75">
      <c r="F1492" s="23"/>
    </row>
    <row r="1493" ht="12.75">
      <c r="F1493" s="23"/>
    </row>
    <row r="1494" ht="12.75">
      <c r="F1494" s="23"/>
    </row>
    <row r="1495" ht="12.75">
      <c r="F1495" s="23"/>
    </row>
    <row r="1496" ht="12.75">
      <c r="F1496" s="23"/>
    </row>
    <row r="1497" ht="12.75">
      <c r="F1497" s="23"/>
    </row>
    <row r="1498" ht="12.75">
      <c r="F1498" s="23"/>
    </row>
    <row r="1499" ht="12.75">
      <c r="F1499" s="23"/>
    </row>
    <row r="1500" ht="12.75">
      <c r="F1500" s="23"/>
    </row>
    <row r="1501" ht="12.75">
      <c r="F1501" s="23"/>
    </row>
    <row r="1502" ht="12.75">
      <c r="F1502" s="23"/>
    </row>
    <row r="1503" ht="12.75">
      <c r="F1503" s="23"/>
    </row>
    <row r="1504" ht="12.75">
      <c r="F1504" s="23"/>
    </row>
    <row r="1505" ht="12.75">
      <c r="F1505" s="23"/>
    </row>
    <row r="1506" ht="12.75">
      <c r="F1506" s="23"/>
    </row>
    <row r="1507" ht="12.75">
      <c r="F1507" s="23"/>
    </row>
    <row r="1508" ht="12.75">
      <c r="F1508" s="23"/>
    </row>
    <row r="1509" ht="12.75">
      <c r="F1509" s="23"/>
    </row>
    <row r="1510" ht="12.75">
      <c r="F1510" s="23"/>
    </row>
    <row r="1511" ht="12.75">
      <c r="F1511" s="23"/>
    </row>
    <row r="1512" ht="12.75">
      <c r="F1512" s="23"/>
    </row>
    <row r="1513" ht="12.75">
      <c r="F1513" s="23"/>
    </row>
    <row r="1514" ht="12.75">
      <c r="F1514" s="23"/>
    </row>
    <row r="1515" ht="12.75">
      <c r="F1515" s="23"/>
    </row>
    <row r="1516" ht="12.75">
      <c r="F1516" s="23"/>
    </row>
    <row r="1517" ht="12.75">
      <c r="F1517" s="23"/>
    </row>
    <row r="1518" ht="12.75">
      <c r="F1518" s="23"/>
    </row>
    <row r="1519" ht="12.75">
      <c r="F1519" s="23"/>
    </row>
    <row r="1520" ht="12.75">
      <c r="F1520" s="23"/>
    </row>
    <row r="1521" ht="12.75">
      <c r="F1521" s="23"/>
    </row>
    <row r="1522" ht="12.75">
      <c r="F1522" s="23"/>
    </row>
    <row r="1523" ht="12.75">
      <c r="F1523" s="23"/>
    </row>
    <row r="1524" ht="12.75">
      <c r="F1524" s="23"/>
    </row>
    <row r="1525" ht="12.75">
      <c r="F1525" s="23"/>
    </row>
    <row r="1526" ht="12.75">
      <c r="F1526" s="23"/>
    </row>
    <row r="1527" ht="12.75">
      <c r="F1527" s="23"/>
    </row>
    <row r="1528" ht="12.75">
      <c r="F1528" s="23"/>
    </row>
    <row r="1529" ht="12.75">
      <c r="F1529" s="23"/>
    </row>
    <row r="1530" ht="12.75">
      <c r="F1530" s="23"/>
    </row>
    <row r="1531" ht="12.75">
      <c r="F1531" s="23"/>
    </row>
    <row r="1532" ht="12.75">
      <c r="F1532" s="23"/>
    </row>
    <row r="1533" ht="12.75">
      <c r="F1533" s="23"/>
    </row>
    <row r="1534" ht="12.75">
      <c r="F1534" s="23"/>
    </row>
    <row r="1535" ht="12.75">
      <c r="F1535" s="23"/>
    </row>
    <row r="1536" ht="12.75">
      <c r="F1536" s="23"/>
    </row>
    <row r="1537" ht="12.75">
      <c r="F1537" s="23"/>
    </row>
    <row r="1538" ht="12.75">
      <c r="F1538" s="23"/>
    </row>
    <row r="1539" ht="12.75">
      <c r="F1539" s="23"/>
    </row>
    <row r="1540" ht="12.75">
      <c r="F1540" s="23"/>
    </row>
    <row r="1541" ht="12.75">
      <c r="F1541" s="23"/>
    </row>
    <row r="1542" ht="12.75">
      <c r="F1542" s="23"/>
    </row>
    <row r="1543" ht="12.75">
      <c r="F1543" s="23"/>
    </row>
    <row r="1544" ht="12.75">
      <c r="F1544" s="23"/>
    </row>
    <row r="1545" ht="12.75">
      <c r="F1545" s="23"/>
    </row>
    <row r="1546" ht="12.75">
      <c r="F1546" s="23"/>
    </row>
    <row r="1547" ht="12.75">
      <c r="F1547" s="23"/>
    </row>
    <row r="1548" ht="12.75">
      <c r="F1548" s="23"/>
    </row>
    <row r="1549" ht="12.75">
      <c r="F1549" s="23"/>
    </row>
    <row r="1550" ht="12.75">
      <c r="F1550" s="23"/>
    </row>
    <row r="1551" ht="12.75">
      <c r="F1551" s="23"/>
    </row>
    <row r="1552" ht="12.75">
      <c r="F1552" s="23"/>
    </row>
    <row r="1553" ht="12.75">
      <c r="F1553" s="23"/>
    </row>
    <row r="1554" ht="12.75">
      <c r="F1554" s="23"/>
    </row>
    <row r="1555" ht="12.75">
      <c r="F1555" s="23"/>
    </row>
    <row r="1556" ht="12.75">
      <c r="F1556" s="23"/>
    </row>
    <row r="1557" ht="12.75">
      <c r="F1557" s="23"/>
    </row>
    <row r="1558" ht="12.75">
      <c r="F1558" s="23"/>
    </row>
    <row r="1559" ht="12.75">
      <c r="F1559" s="23"/>
    </row>
    <row r="1560" ht="12.75">
      <c r="F1560" s="23"/>
    </row>
    <row r="1561" ht="12.75">
      <c r="F1561" s="23"/>
    </row>
    <row r="1562" ht="12.75">
      <c r="F1562" s="23"/>
    </row>
    <row r="1563" ht="12.75">
      <c r="F1563" s="23"/>
    </row>
    <row r="1564" ht="12.75">
      <c r="F1564" s="23"/>
    </row>
    <row r="1565" ht="12.75">
      <c r="F1565" s="23"/>
    </row>
    <row r="1566" ht="12.75">
      <c r="F1566" s="23"/>
    </row>
    <row r="1567" ht="12.75">
      <c r="F1567" s="23"/>
    </row>
    <row r="1568" ht="12.75">
      <c r="F1568" s="23"/>
    </row>
    <row r="1569" ht="12.75">
      <c r="F1569" s="23"/>
    </row>
    <row r="1570" ht="12.75">
      <c r="F1570" s="23"/>
    </row>
    <row r="1571" ht="12.75">
      <c r="F1571" s="23"/>
    </row>
    <row r="1572" ht="12.75">
      <c r="F1572" s="23"/>
    </row>
    <row r="1573" ht="12.75">
      <c r="F1573" s="23"/>
    </row>
    <row r="1574" ht="12.75">
      <c r="F1574" s="23"/>
    </row>
    <row r="1575" ht="12.75">
      <c r="F1575" s="23"/>
    </row>
    <row r="1576" ht="12.75">
      <c r="F1576" s="23"/>
    </row>
    <row r="1577" ht="12.75">
      <c r="F1577" s="23"/>
    </row>
    <row r="1578" ht="12.75">
      <c r="F1578" s="23"/>
    </row>
    <row r="1579" ht="12.75">
      <c r="F1579" s="23"/>
    </row>
    <row r="1580" ht="12.75">
      <c r="F1580" s="23"/>
    </row>
    <row r="1581" ht="12.75">
      <c r="F1581" s="23"/>
    </row>
    <row r="1582" ht="12.75">
      <c r="F1582" s="23"/>
    </row>
    <row r="1583" ht="12.75">
      <c r="F1583" s="23"/>
    </row>
    <row r="1584" ht="12.75">
      <c r="F1584" s="23"/>
    </row>
    <row r="1585" ht="12.75">
      <c r="F1585" s="23"/>
    </row>
    <row r="1586" ht="12.75">
      <c r="F1586" s="23"/>
    </row>
    <row r="1587" ht="12.75">
      <c r="F1587" s="23"/>
    </row>
    <row r="1588" ht="12.75">
      <c r="F1588" s="23"/>
    </row>
    <row r="1589" ht="12.75">
      <c r="F1589" s="23"/>
    </row>
    <row r="1590" ht="12.75">
      <c r="F1590" s="23"/>
    </row>
    <row r="1591" ht="12.75">
      <c r="F1591" s="23"/>
    </row>
    <row r="1592" ht="12.75">
      <c r="F1592" s="23"/>
    </row>
    <row r="1593" ht="12.75">
      <c r="F1593" s="23"/>
    </row>
    <row r="1594" ht="12.75">
      <c r="F1594" s="23"/>
    </row>
    <row r="1595" ht="12.75">
      <c r="F1595" s="23"/>
    </row>
    <row r="1596" ht="12.75">
      <c r="F1596" s="23"/>
    </row>
    <row r="1597" ht="12.75">
      <c r="F1597" s="23"/>
    </row>
    <row r="1598" ht="12.75">
      <c r="F1598" s="23"/>
    </row>
    <row r="1599" ht="12.75">
      <c r="F1599" s="23"/>
    </row>
    <row r="1600" ht="12.75">
      <c r="F1600" s="23"/>
    </row>
    <row r="1601" ht="12.75">
      <c r="F1601" s="23"/>
    </row>
    <row r="1602" ht="12.75">
      <c r="F1602" s="23"/>
    </row>
    <row r="1603" ht="12.75">
      <c r="F1603" s="23"/>
    </row>
    <row r="1604" ht="12.75">
      <c r="F1604" s="23"/>
    </row>
    <row r="1605" ht="12.75">
      <c r="F1605" s="23"/>
    </row>
    <row r="1606" ht="12.75">
      <c r="F1606" s="23"/>
    </row>
    <row r="1607" ht="12.75">
      <c r="F1607" s="23"/>
    </row>
    <row r="1608" ht="12.75">
      <c r="F1608" s="23"/>
    </row>
    <row r="1609" ht="12.75">
      <c r="F1609" s="23"/>
    </row>
    <row r="1610" ht="12.75">
      <c r="F1610" s="23"/>
    </row>
    <row r="1611" ht="12.75">
      <c r="F1611" s="23"/>
    </row>
    <row r="1612" ht="12.75">
      <c r="F1612" s="23"/>
    </row>
    <row r="1613" ht="12.75">
      <c r="F1613" s="23"/>
    </row>
    <row r="1614" ht="12.75">
      <c r="F1614" s="23"/>
    </row>
    <row r="1615" ht="12.75">
      <c r="F1615" s="23"/>
    </row>
    <row r="1616" ht="12.75">
      <c r="F1616" s="23"/>
    </row>
    <row r="1617" ht="12.75">
      <c r="F1617" s="23"/>
    </row>
    <row r="1618" ht="12.75">
      <c r="F1618" s="23"/>
    </row>
    <row r="1619" ht="12.75">
      <c r="F1619" s="23"/>
    </row>
    <row r="1620" ht="12.75">
      <c r="F1620" s="23"/>
    </row>
    <row r="1621" ht="12.75">
      <c r="F1621" s="23"/>
    </row>
    <row r="1622" ht="12.75">
      <c r="F1622" s="23"/>
    </row>
    <row r="1623" ht="12.75">
      <c r="F1623" s="23"/>
    </row>
    <row r="1624" ht="12.75">
      <c r="F1624" s="23"/>
    </row>
    <row r="1625" ht="12.75">
      <c r="F1625" s="23"/>
    </row>
    <row r="1626" ht="12.75">
      <c r="F1626" s="23"/>
    </row>
    <row r="1627" ht="12.75">
      <c r="F1627" s="23"/>
    </row>
    <row r="1628" ht="12.75">
      <c r="F1628" s="23"/>
    </row>
    <row r="1629" ht="12.75">
      <c r="F1629" s="23"/>
    </row>
    <row r="1630" ht="12.75">
      <c r="F1630" s="23"/>
    </row>
    <row r="1631" ht="12.75">
      <c r="F1631" s="23"/>
    </row>
    <row r="1632" ht="12.75">
      <c r="F1632" s="23"/>
    </row>
    <row r="1633" ht="12.75">
      <c r="F1633" s="23"/>
    </row>
    <row r="1634" ht="12.75">
      <c r="F1634" s="23"/>
    </row>
    <row r="1635" ht="12.75">
      <c r="F1635" s="23"/>
    </row>
    <row r="1636" ht="12.75">
      <c r="F1636" s="23"/>
    </row>
    <row r="1637" ht="12.75">
      <c r="F1637" s="23"/>
    </row>
    <row r="1638" ht="12.75">
      <c r="F1638" s="23"/>
    </row>
    <row r="1639" ht="12.75">
      <c r="F1639" s="23"/>
    </row>
    <row r="1640" ht="12.75">
      <c r="F1640" s="23"/>
    </row>
    <row r="1641" ht="12.75">
      <c r="F1641" s="23"/>
    </row>
    <row r="1642" ht="12.75">
      <c r="F1642" s="23"/>
    </row>
    <row r="1643" ht="12.75">
      <c r="F1643" s="23"/>
    </row>
    <row r="1644" ht="12.75">
      <c r="F1644" s="23"/>
    </row>
    <row r="1645" ht="12.75">
      <c r="F1645" s="23"/>
    </row>
    <row r="1646" ht="12.75">
      <c r="F1646" s="23"/>
    </row>
    <row r="1647" ht="12.75">
      <c r="F1647" s="23"/>
    </row>
    <row r="1648" ht="12.75">
      <c r="F1648" s="23"/>
    </row>
    <row r="1649" ht="12.75">
      <c r="F1649" s="23"/>
    </row>
    <row r="1650" ht="12.75">
      <c r="F1650" s="23"/>
    </row>
    <row r="1651" ht="12.75">
      <c r="F1651" s="23"/>
    </row>
    <row r="1652" ht="12.75">
      <c r="F1652" s="23"/>
    </row>
    <row r="1653" ht="12.75">
      <c r="F1653" s="23"/>
    </row>
    <row r="1654" ht="12.75">
      <c r="F1654" s="23"/>
    </row>
    <row r="1655" ht="12.75">
      <c r="F1655" s="23"/>
    </row>
    <row r="1656" ht="12.75">
      <c r="F1656" s="23"/>
    </row>
    <row r="1657" ht="12.75">
      <c r="F1657" s="23"/>
    </row>
    <row r="1658" ht="12.75">
      <c r="F1658" s="23"/>
    </row>
    <row r="1659" ht="12.75">
      <c r="F1659" s="23"/>
    </row>
    <row r="1660" ht="12.75">
      <c r="F1660" s="23"/>
    </row>
    <row r="1661" ht="12.75">
      <c r="F1661" s="23"/>
    </row>
    <row r="1662" ht="12.75">
      <c r="F1662" s="23"/>
    </row>
    <row r="1663" ht="12.75">
      <c r="F1663" s="23"/>
    </row>
    <row r="1664" ht="12.75">
      <c r="F1664" s="23"/>
    </row>
    <row r="1665" ht="12.75">
      <c r="F1665" s="23"/>
    </row>
    <row r="1666" ht="12.75">
      <c r="F1666" s="23"/>
    </row>
    <row r="1667" ht="12.75">
      <c r="F1667" s="23"/>
    </row>
    <row r="1668" ht="12.75">
      <c r="F1668" s="23"/>
    </row>
    <row r="1669" ht="12.75">
      <c r="F1669" s="23"/>
    </row>
    <row r="1670" ht="12.75">
      <c r="F1670" s="23"/>
    </row>
    <row r="1671" ht="12.75">
      <c r="F1671" s="23"/>
    </row>
    <row r="1672" ht="12.75">
      <c r="F1672" s="23"/>
    </row>
    <row r="1673" ht="12.75">
      <c r="F1673" s="23"/>
    </row>
    <row r="1674" ht="12.75">
      <c r="F1674" s="23"/>
    </row>
    <row r="1675" ht="12.75">
      <c r="F1675" s="23"/>
    </row>
    <row r="1676" ht="12.75">
      <c r="F1676" s="23"/>
    </row>
    <row r="1677" ht="12.75">
      <c r="F1677" s="23"/>
    </row>
    <row r="1678" ht="12.75">
      <c r="F1678" s="23"/>
    </row>
    <row r="1679" ht="12.75">
      <c r="F1679" s="23"/>
    </row>
    <row r="1680" ht="12.75">
      <c r="F1680" s="23"/>
    </row>
    <row r="1681" ht="12.75">
      <c r="F1681" s="23"/>
    </row>
    <row r="1682" ht="12.75">
      <c r="F1682" s="23"/>
    </row>
    <row r="1683" ht="12.75">
      <c r="F1683" s="23"/>
    </row>
    <row r="1684" ht="12.75">
      <c r="F1684" s="23"/>
    </row>
    <row r="1685" ht="12.75">
      <c r="F1685" s="23"/>
    </row>
    <row r="1686" ht="12.75">
      <c r="F1686" s="23"/>
    </row>
    <row r="1687" ht="12.75">
      <c r="F1687" s="23"/>
    </row>
    <row r="1688" ht="12.75">
      <c r="F1688" s="23"/>
    </row>
    <row r="1689" ht="12.75">
      <c r="F1689" s="23"/>
    </row>
    <row r="1690" ht="12.75">
      <c r="F1690" s="23"/>
    </row>
    <row r="1691" ht="12.75">
      <c r="F1691" s="23"/>
    </row>
    <row r="1692" ht="12.75">
      <c r="F1692" s="23"/>
    </row>
    <row r="1693" ht="12.75">
      <c r="F1693" s="23"/>
    </row>
    <row r="1694" ht="12.75">
      <c r="F1694" s="23"/>
    </row>
    <row r="1695" ht="12.75">
      <c r="F1695" s="23"/>
    </row>
    <row r="1696" ht="12.75">
      <c r="F1696" s="23"/>
    </row>
    <row r="1697" ht="12.75">
      <c r="F1697" s="23"/>
    </row>
    <row r="1698" ht="12.75">
      <c r="F1698" s="23"/>
    </row>
    <row r="1699" ht="12.75">
      <c r="F1699" s="23"/>
    </row>
    <row r="1700" ht="12.75">
      <c r="F1700" s="23"/>
    </row>
    <row r="1701" ht="12.75">
      <c r="F1701" s="23"/>
    </row>
    <row r="1702" ht="12.75">
      <c r="F1702" s="23"/>
    </row>
    <row r="1703" ht="12.75">
      <c r="F1703" s="23"/>
    </row>
    <row r="1704" ht="12.75">
      <c r="F1704" s="23"/>
    </row>
    <row r="1705" ht="12.75">
      <c r="F1705" s="23"/>
    </row>
    <row r="1706" ht="12.75">
      <c r="F1706" s="23"/>
    </row>
    <row r="1707" ht="12.75">
      <c r="F1707" s="23"/>
    </row>
    <row r="1708" ht="12.75">
      <c r="F1708" s="23"/>
    </row>
    <row r="1709" ht="12.75">
      <c r="F1709" s="23"/>
    </row>
    <row r="1710" ht="12.75">
      <c r="F1710" s="23"/>
    </row>
    <row r="1711" ht="12.75">
      <c r="F1711" s="23"/>
    </row>
    <row r="1712" ht="12.75">
      <c r="F1712" s="23"/>
    </row>
    <row r="1713" ht="12.75">
      <c r="F1713" s="23"/>
    </row>
    <row r="1714" ht="12.75">
      <c r="F1714" s="23"/>
    </row>
    <row r="1715" ht="12.75">
      <c r="F1715" s="23"/>
    </row>
    <row r="1716" ht="12.75">
      <c r="F1716" s="23"/>
    </row>
    <row r="1717" ht="12.75">
      <c r="F1717" s="23"/>
    </row>
    <row r="1718" ht="12.75">
      <c r="F1718" s="23"/>
    </row>
    <row r="1719" ht="12.75">
      <c r="F1719" s="23"/>
    </row>
    <row r="1720" ht="12.75">
      <c r="F1720" s="23"/>
    </row>
    <row r="1721" ht="12.75">
      <c r="F1721" s="23"/>
    </row>
    <row r="1722" ht="12.75">
      <c r="F1722" s="23"/>
    </row>
    <row r="1723" ht="12.75">
      <c r="F1723" s="23"/>
    </row>
    <row r="1724" ht="12.75">
      <c r="F1724" s="23"/>
    </row>
    <row r="1725" ht="12.75">
      <c r="F1725" s="23"/>
    </row>
    <row r="1726" ht="12.75">
      <c r="F1726" s="23"/>
    </row>
    <row r="1727" ht="12.75">
      <c r="F1727" s="23"/>
    </row>
    <row r="1728" ht="12.75">
      <c r="F1728" s="23"/>
    </row>
    <row r="1729" ht="12.75">
      <c r="F1729" s="23"/>
    </row>
    <row r="1730" ht="12.75">
      <c r="F1730" s="23"/>
    </row>
    <row r="1731" ht="12.75">
      <c r="F1731" s="23"/>
    </row>
    <row r="1732" ht="12.75">
      <c r="F1732" s="23"/>
    </row>
    <row r="1733" ht="12.75">
      <c r="F1733" s="23"/>
    </row>
    <row r="1734" ht="12.75">
      <c r="F1734" s="23"/>
    </row>
    <row r="1735" ht="12.75">
      <c r="F1735" s="23"/>
    </row>
    <row r="1736" ht="12.75">
      <c r="F1736" s="23"/>
    </row>
    <row r="1737" ht="12.75">
      <c r="F1737" s="23"/>
    </row>
    <row r="1738" ht="12.75">
      <c r="F1738" s="23"/>
    </row>
    <row r="1739" ht="12.75">
      <c r="F1739" s="23"/>
    </row>
    <row r="1740" ht="12.75">
      <c r="F1740" s="23"/>
    </row>
    <row r="1741" ht="12.75">
      <c r="F1741" s="23"/>
    </row>
    <row r="1742" ht="12.75">
      <c r="F1742" s="23"/>
    </row>
    <row r="1743" ht="12.75">
      <c r="F1743" s="23"/>
    </row>
    <row r="1744" ht="12.75">
      <c r="F1744" s="23"/>
    </row>
    <row r="1745" ht="12.75">
      <c r="F1745" s="23"/>
    </row>
    <row r="1746" ht="12.75">
      <c r="F1746" s="23"/>
    </row>
    <row r="1747" ht="12.75">
      <c r="F1747" s="23"/>
    </row>
    <row r="1748" ht="12.75">
      <c r="F1748" s="23"/>
    </row>
    <row r="1749" ht="12.75">
      <c r="F1749" s="23"/>
    </row>
    <row r="1750" ht="12.75">
      <c r="F1750" s="23"/>
    </row>
    <row r="1751" ht="12.75">
      <c r="F1751" s="23"/>
    </row>
    <row r="1752" ht="12.75">
      <c r="F1752" s="23"/>
    </row>
    <row r="1753" ht="12.75">
      <c r="F1753" s="23"/>
    </row>
    <row r="1754" ht="12.75">
      <c r="F1754" s="23"/>
    </row>
    <row r="1755" ht="12.75">
      <c r="F1755" s="23"/>
    </row>
    <row r="1756" ht="12.75">
      <c r="F1756" s="23"/>
    </row>
    <row r="1757" ht="12.75">
      <c r="F1757" s="23"/>
    </row>
    <row r="1758" ht="12.75">
      <c r="F1758" s="23"/>
    </row>
    <row r="1759" ht="12.75">
      <c r="F1759" s="23"/>
    </row>
    <row r="1760" ht="12.75">
      <c r="F1760" s="23"/>
    </row>
    <row r="1761" ht="12.75">
      <c r="F1761" s="23"/>
    </row>
    <row r="1762" ht="12.75">
      <c r="F1762" s="23"/>
    </row>
    <row r="1763" ht="12.75">
      <c r="F1763" s="23"/>
    </row>
    <row r="1764" ht="12.75">
      <c r="F1764" s="23"/>
    </row>
    <row r="1765" ht="12.75">
      <c r="F1765" s="23"/>
    </row>
    <row r="1766" ht="12.75">
      <c r="F1766" s="23"/>
    </row>
    <row r="1767" ht="12.75">
      <c r="F1767" s="23"/>
    </row>
    <row r="1768" ht="12.75">
      <c r="F1768" s="23"/>
    </row>
    <row r="1769" ht="12.75">
      <c r="F1769" s="23"/>
    </row>
    <row r="1770" ht="12.75">
      <c r="F1770" s="23"/>
    </row>
    <row r="1771" ht="12.75">
      <c r="F1771" s="23"/>
    </row>
    <row r="1772" ht="12.75">
      <c r="F1772" s="23"/>
    </row>
    <row r="1773" ht="12.75">
      <c r="F1773" s="23"/>
    </row>
    <row r="1774" ht="12.75">
      <c r="F1774" s="23"/>
    </row>
    <row r="1775" ht="12.75">
      <c r="F1775" s="23"/>
    </row>
    <row r="1776" ht="12.75">
      <c r="F1776" s="23"/>
    </row>
    <row r="1777" ht="12.75">
      <c r="F1777" s="23"/>
    </row>
    <row r="1778" ht="12.75">
      <c r="F1778" s="23"/>
    </row>
    <row r="1779" ht="12.75">
      <c r="F1779" s="23"/>
    </row>
    <row r="1780" ht="12.75">
      <c r="F1780" s="23"/>
    </row>
    <row r="1781" ht="12.75">
      <c r="F1781" s="23"/>
    </row>
    <row r="1782" ht="12.75">
      <c r="F1782" s="23"/>
    </row>
    <row r="1783" ht="12.75">
      <c r="F1783" s="23"/>
    </row>
    <row r="1784" ht="12.75">
      <c r="F1784" s="23"/>
    </row>
    <row r="1785" ht="12.75">
      <c r="F1785" s="23"/>
    </row>
    <row r="1786" ht="12.75">
      <c r="F1786" s="23"/>
    </row>
    <row r="1787" ht="12.75">
      <c r="F1787" s="23"/>
    </row>
    <row r="1788" ht="12.75">
      <c r="F1788" s="23"/>
    </row>
    <row r="1789" ht="12.75">
      <c r="F1789" s="23"/>
    </row>
    <row r="1790" ht="12.75">
      <c r="F1790" s="23"/>
    </row>
    <row r="1791" ht="12.75">
      <c r="F1791" s="23"/>
    </row>
    <row r="1792" ht="12.75">
      <c r="F1792" s="23"/>
    </row>
    <row r="1793" ht="12.75">
      <c r="F1793" s="23"/>
    </row>
    <row r="1794" ht="12.75">
      <c r="F1794" s="23"/>
    </row>
    <row r="1795" ht="12.75">
      <c r="F1795" s="23"/>
    </row>
    <row r="1796" ht="12.75">
      <c r="F1796" s="23"/>
    </row>
    <row r="1797" ht="12.75">
      <c r="F1797" s="23"/>
    </row>
    <row r="1798" ht="12.75">
      <c r="F1798" s="23"/>
    </row>
    <row r="1799" ht="12.75">
      <c r="F1799" s="23"/>
    </row>
    <row r="1800" ht="12.75">
      <c r="F1800" s="23"/>
    </row>
    <row r="1801" ht="12.75">
      <c r="F1801" s="23"/>
    </row>
    <row r="1802" ht="12.75">
      <c r="F1802" s="23"/>
    </row>
    <row r="1803" ht="12.75">
      <c r="F1803" s="23"/>
    </row>
    <row r="1804" ht="12.75">
      <c r="F1804" s="23"/>
    </row>
    <row r="1805" ht="12.75">
      <c r="F1805" s="23"/>
    </row>
    <row r="1806" ht="12.75">
      <c r="F1806" s="23"/>
    </row>
    <row r="1807" ht="12.75">
      <c r="F1807" s="23"/>
    </row>
    <row r="1808" ht="12.75">
      <c r="F1808" s="23"/>
    </row>
    <row r="1809" ht="12.75">
      <c r="F1809" s="23"/>
    </row>
    <row r="1810" ht="12.75">
      <c r="F1810" s="23"/>
    </row>
    <row r="1811" ht="12.75">
      <c r="F1811" s="23"/>
    </row>
    <row r="1812" ht="12.75">
      <c r="F1812" s="23"/>
    </row>
    <row r="1813" ht="12.75">
      <c r="F1813" s="23"/>
    </row>
    <row r="1814" ht="12.75">
      <c r="F1814" s="23"/>
    </row>
    <row r="1815" ht="12.75">
      <c r="F1815" s="23"/>
    </row>
    <row r="1816" ht="12.75">
      <c r="F1816" s="23"/>
    </row>
    <row r="1817" ht="12.75">
      <c r="F1817" s="23"/>
    </row>
    <row r="1818" ht="12.75">
      <c r="F1818" s="23"/>
    </row>
    <row r="1819" ht="12.75">
      <c r="F1819" s="23"/>
    </row>
    <row r="1820" ht="12.75">
      <c r="F1820" s="23"/>
    </row>
    <row r="1821" ht="12.75">
      <c r="F1821" s="23"/>
    </row>
    <row r="1822" ht="12.75">
      <c r="F1822" s="23"/>
    </row>
    <row r="1823" ht="12.75">
      <c r="F1823" s="23"/>
    </row>
    <row r="1824" ht="12.75">
      <c r="F1824" s="23"/>
    </row>
    <row r="1825" ht="12.75">
      <c r="F1825" s="23"/>
    </row>
    <row r="1826" ht="12.75">
      <c r="F1826" s="23"/>
    </row>
    <row r="1827" ht="12.75">
      <c r="F1827" s="23"/>
    </row>
    <row r="1828" ht="12.75">
      <c r="F1828" s="23"/>
    </row>
    <row r="1829" ht="12.75">
      <c r="F1829" s="23"/>
    </row>
    <row r="1830" ht="12.75">
      <c r="F1830" s="23"/>
    </row>
    <row r="1831" ht="12.75">
      <c r="F1831" s="23"/>
    </row>
    <row r="1832" ht="12.75">
      <c r="F1832" s="23"/>
    </row>
    <row r="1833" ht="12.75">
      <c r="F1833" s="23"/>
    </row>
    <row r="1834" ht="12.75">
      <c r="F1834" s="23"/>
    </row>
    <row r="1835" ht="12.75">
      <c r="F1835" s="23"/>
    </row>
    <row r="1836" ht="12.75">
      <c r="F1836" s="23"/>
    </row>
    <row r="1837" ht="12.75">
      <c r="F1837" s="23"/>
    </row>
    <row r="1838" ht="12.75">
      <c r="F1838" s="23"/>
    </row>
    <row r="1839" ht="12.75">
      <c r="F1839" s="23"/>
    </row>
    <row r="1840" ht="12.75">
      <c r="F1840" s="23"/>
    </row>
    <row r="1841" ht="12.75">
      <c r="F1841" s="23"/>
    </row>
    <row r="1842" ht="12.75">
      <c r="F1842" s="23"/>
    </row>
    <row r="1843" ht="12.75">
      <c r="F1843" s="23"/>
    </row>
    <row r="1844" ht="12.75">
      <c r="F1844" s="23"/>
    </row>
    <row r="1845" ht="12.75">
      <c r="F1845" s="23"/>
    </row>
    <row r="1846" ht="12.75">
      <c r="F1846" s="23"/>
    </row>
    <row r="1847" ht="12.75">
      <c r="F1847" s="23"/>
    </row>
    <row r="1848" ht="12.75">
      <c r="F1848" s="23"/>
    </row>
    <row r="1849" ht="12.75">
      <c r="F1849" s="23"/>
    </row>
    <row r="1850" ht="12.75">
      <c r="F1850" s="23"/>
    </row>
    <row r="1851" ht="12.75">
      <c r="F1851" s="23"/>
    </row>
    <row r="1852" ht="12.75">
      <c r="F1852" s="23"/>
    </row>
    <row r="1853" ht="12.75">
      <c r="F1853" s="23"/>
    </row>
    <row r="1854" ht="12.75">
      <c r="F1854" s="23"/>
    </row>
    <row r="1855" ht="12.75">
      <c r="F1855" s="23"/>
    </row>
    <row r="1856" ht="12.75">
      <c r="F1856" s="23"/>
    </row>
    <row r="1857" ht="12.75">
      <c r="F1857" s="23"/>
    </row>
    <row r="1858" ht="12.75">
      <c r="F1858" s="23"/>
    </row>
    <row r="1859" ht="12.75">
      <c r="F1859" s="23"/>
    </row>
    <row r="1860" ht="12.75">
      <c r="F1860" s="23"/>
    </row>
    <row r="1861" ht="12.75">
      <c r="F1861" s="23"/>
    </row>
    <row r="1862" ht="12.75">
      <c r="F1862" s="23"/>
    </row>
    <row r="1863" ht="12.75">
      <c r="F1863" s="23"/>
    </row>
    <row r="1864" ht="12.75">
      <c r="F1864" s="23"/>
    </row>
    <row r="1865" ht="12.75">
      <c r="F1865" s="23"/>
    </row>
    <row r="1866" ht="12.75">
      <c r="F1866" s="23"/>
    </row>
    <row r="1867" ht="12.75">
      <c r="F1867" s="23"/>
    </row>
    <row r="1868" ht="12.75">
      <c r="F1868" s="23"/>
    </row>
    <row r="1869" ht="12.75">
      <c r="F1869" s="23"/>
    </row>
    <row r="1870" ht="12.75">
      <c r="F1870" s="23"/>
    </row>
    <row r="1871" ht="12.75">
      <c r="F1871" s="23"/>
    </row>
    <row r="1872" ht="12.75">
      <c r="F1872" s="23"/>
    </row>
    <row r="1873" ht="12.75">
      <c r="F1873" s="23"/>
    </row>
    <row r="1874" ht="12.75">
      <c r="F1874" s="23"/>
    </row>
    <row r="1875" ht="12.75">
      <c r="F1875" s="23"/>
    </row>
    <row r="1876" ht="12.75">
      <c r="F1876" s="23"/>
    </row>
    <row r="1877" ht="12.75">
      <c r="F1877" s="23"/>
    </row>
    <row r="1878" ht="12.75">
      <c r="F1878" s="23"/>
    </row>
    <row r="1879" ht="12.75">
      <c r="F1879" s="23"/>
    </row>
    <row r="1880" ht="12.75">
      <c r="F1880" s="23"/>
    </row>
    <row r="1881" ht="12.75">
      <c r="F1881" s="23"/>
    </row>
    <row r="1882" ht="12.75">
      <c r="F1882" s="23"/>
    </row>
    <row r="1883" ht="12.75">
      <c r="F1883" s="23"/>
    </row>
    <row r="1884" ht="12.75">
      <c r="F1884" s="23"/>
    </row>
    <row r="1885" ht="12.75">
      <c r="F1885" s="23"/>
    </row>
    <row r="1886" ht="12.75">
      <c r="F1886" s="23"/>
    </row>
    <row r="1887" ht="12.75">
      <c r="F1887" s="23"/>
    </row>
    <row r="1888" ht="12.75">
      <c r="F1888" s="23"/>
    </row>
    <row r="1889" ht="12.75">
      <c r="F1889" s="23"/>
    </row>
    <row r="1890" ht="12.75">
      <c r="F1890" s="23"/>
    </row>
    <row r="1891" ht="12.75">
      <c r="F1891" s="23"/>
    </row>
    <row r="1892" ht="12.75">
      <c r="F1892" s="23"/>
    </row>
    <row r="1893" ht="12.75">
      <c r="F1893" s="23"/>
    </row>
    <row r="1894" ht="12.75">
      <c r="F1894" s="23"/>
    </row>
    <row r="1895" ht="12.75">
      <c r="F1895" s="23"/>
    </row>
    <row r="1896" ht="12.75">
      <c r="F1896" s="23"/>
    </row>
    <row r="1897" ht="12.75">
      <c r="F1897" s="23"/>
    </row>
    <row r="1898" ht="12.75">
      <c r="F1898" s="23"/>
    </row>
    <row r="1899" ht="12.75">
      <c r="F1899" s="23"/>
    </row>
    <row r="1900" ht="12.75">
      <c r="F1900" s="23"/>
    </row>
    <row r="1901" ht="12.75">
      <c r="F1901" s="23"/>
    </row>
    <row r="1902" ht="12.75">
      <c r="F1902" s="23"/>
    </row>
    <row r="1903" ht="12.75">
      <c r="F1903" s="23"/>
    </row>
    <row r="1904" ht="12.75">
      <c r="F1904" s="23"/>
    </row>
    <row r="1905" ht="12.75">
      <c r="F1905" s="23"/>
    </row>
    <row r="1906" ht="12.75">
      <c r="F1906" s="23"/>
    </row>
    <row r="1907" ht="12.75">
      <c r="F1907" s="23"/>
    </row>
    <row r="1908" ht="12.75">
      <c r="F1908" s="23"/>
    </row>
    <row r="1909" ht="12.75">
      <c r="F1909" s="23"/>
    </row>
    <row r="1910" ht="12.75">
      <c r="F1910" s="23"/>
    </row>
    <row r="1911" ht="12.75">
      <c r="F1911" s="23"/>
    </row>
    <row r="1912" ht="12.75">
      <c r="F1912" s="23"/>
    </row>
    <row r="1913" ht="12.75">
      <c r="F1913" s="23"/>
    </row>
    <row r="1914" ht="12.75">
      <c r="F1914" s="23"/>
    </row>
    <row r="1915" ht="12.75">
      <c r="F1915" s="23"/>
    </row>
    <row r="1916" ht="12.75">
      <c r="F1916" s="23"/>
    </row>
    <row r="1917" ht="12.75">
      <c r="F1917" s="23"/>
    </row>
    <row r="1918" ht="12.75">
      <c r="F1918" s="23"/>
    </row>
    <row r="1919" ht="12.75">
      <c r="F1919" s="23"/>
    </row>
    <row r="1920" ht="12.75">
      <c r="F1920" s="23"/>
    </row>
    <row r="1921" ht="12.75">
      <c r="F1921" s="23"/>
    </row>
    <row r="1922" ht="12.75">
      <c r="F1922" s="23"/>
    </row>
    <row r="1923" ht="12.75">
      <c r="F1923" s="23"/>
    </row>
    <row r="1924" ht="12.75">
      <c r="F1924" s="23"/>
    </row>
    <row r="1925" ht="12.75">
      <c r="F1925" s="23"/>
    </row>
    <row r="1926" ht="12.75">
      <c r="F1926" s="23"/>
    </row>
    <row r="1927" ht="12.75">
      <c r="F1927" s="23"/>
    </row>
    <row r="1928" ht="12.75">
      <c r="F1928" s="23"/>
    </row>
    <row r="1929" ht="12.75">
      <c r="F1929" s="23"/>
    </row>
    <row r="1930" ht="12.75">
      <c r="F1930" s="23"/>
    </row>
    <row r="1931" ht="12.75">
      <c r="F1931" s="23"/>
    </row>
    <row r="1932" ht="12.75">
      <c r="F1932" s="23"/>
    </row>
    <row r="1933" ht="12.75">
      <c r="F1933" s="23"/>
    </row>
    <row r="1934" ht="12.75">
      <c r="F1934" s="23"/>
    </row>
    <row r="1935" ht="12.75">
      <c r="F1935" s="23"/>
    </row>
    <row r="1936" ht="12.75">
      <c r="F1936" s="23"/>
    </row>
    <row r="1937" ht="12.75">
      <c r="F1937" s="23"/>
    </row>
    <row r="1938" ht="12.75">
      <c r="F1938" s="23"/>
    </row>
    <row r="1939" ht="12.75">
      <c r="F1939" s="23"/>
    </row>
    <row r="1940" ht="12.75">
      <c r="F1940" s="23"/>
    </row>
    <row r="1941" ht="12.75">
      <c r="F1941" s="23"/>
    </row>
    <row r="1942" ht="12.75">
      <c r="F1942" s="23"/>
    </row>
    <row r="1943" ht="12.75">
      <c r="F1943" s="23"/>
    </row>
    <row r="1944" ht="12.75">
      <c r="F1944" s="23"/>
    </row>
    <row r="1945" ht="12.75">
      <c r="F1945" s="23"/>
    </row>
    <row r="1946" ht="12.75">
      <c r="F1946" s="23"/>
    </row>
    <row r="1947" ht="12.75">
      <c r="F1947" s="23"/>
    </row>
    <row r="1948" ht="12.75">
      <c r="F1948" s="23"/>
    </row>
    <row r="1949" ht="12.75">
      <c r="F1949" s="23"/>
    </row>
    <row r="1950" ht="12.75">
      <c r="F1950" s="23"/>
    </row>
    <row r="1951" ht="12.75">
      <c r="F1951" s="23"/>
    </row>
    <row r="1952" ht="12.75">
      <c r="F1952" s="23"/>
    </row>
    <row r="1953" ht="12.75">
      <c r="F1953" s="23"/>
    </row>
    <row r="1954" ht="12.75">
      <c r="F1954" s="23"/>
    </row>
    <row r="1955" ht="12.75">
      <c r="F1955" s="23"/>
    </row>
    <row r="1956" ht="12.75">
      <c r="F1956" s="23"/>
    </row>
    <row r="1957" ht="12.75">
      <c r="F1957" s="23"/>
    </row>
    <row r="1958" ht="12.75">
      <c r="F1958" s="23"/>
    </row>
    <row r="1959" ht="12.75">
      <c r="F1959" s="23"/>
    </row>
    <row r="1960" ht="12.75">
      <c r="F1960" s="23"/>
    </row>
    <row r="1961" ht="12.75">
      <c r="F1961" s="23"/>
    </row>
    <row r="1962" ht="12.75">
      <c r="F1962" s="23"/>
    </row>
    <row r="1963" ht="12.75">
      <c r="F1963" s="23"/>
    </row>
    <row r="1964" ht="12.75">
      <c r="F1964" s="23"/>
    </row>
    <row r="1965" ht="12.75">
      <c r="F1965" s="23"/>
    </row>
    <row r="1966" ht="12.75">
      <c r="F1966" s="23"/>
    </row>
    <row r="1967" ht="12.75">
      <c r="F1967" s="23"/>
    </row>
    <row r="1968" ht="12.75">
      <c r="F1968" s="23"/>
    </row>
    <row r="1969" ht="12.75">
      <c r="F1969" s="23"/>
    </row>
    <row r="1970" ht="12.75">
      <c r="F1970" s="23"/>
    </row>
    <row r="1971" ht="12.75">
      <c r="F1971" s="23"/>
    </row>
    <row r="1972" ht="12.75">
      <c r="F1972" s="23"/>
    </row>
    <row r="1973" ht="12.75">
      <c r="F1973" s="23"/>
    </row>
    <row r="1974" ht="12.75">
      <c r="F1974" s="23"/>
    </row>
    <row r="1975" ht="12.75">
      <c r="F1975" s="23"/>
    </row>
    <row r="1976" ht="12.75">
      <c r="F1976" s="23"/>
    </row>
    <row r="1977" ht="12.75">
      <c r="F1977" s="23"/>
    </row>
    <row r="1978" ht="12.75">
      <c r="F1978" s="23"/>
    </row>
    <row r="1979" ht="12.75">
      <c r="F1979" s="23"/>
    </row>
    <row r="1980" ht="12.75">
      <c r="F1980" s="23"/>
    </row>
    <row r="1981" ht="12.75">
      <c r="F1981" s="23"/>
    </row>
    <row r="1982" ht="12.75">
      <c r="F1982" s="23"/>
    </row>
    <row r="1983" ht="12.75">
      <c r="F1983" s="23"/>
    </row>
    <row r="1984" ht="12.75">
      <c r="F1984" s="23"/>
    </row>
    <row r="1985" ht="12.75">
      <c r="F1985" s="23"/>
    </row>
    <row r="1986" ht="12.75">
      <c r="F1986" s="23"/>
    </row>
    <row r="1987" ht="12.75">
      <c r="F1987" s="23"/>
    </row>
    <row r="1988" ht="12.75">
      <c r="F1988" s="23"/>
    </row>
    <row r="1989" ht="12.75">
      <c r="F1989" s="23"/>
    </row>
    <row r="1990" ht="12.75">
      <c r="F1990" s="23"/>
    </row>
    <row r="1991" ht="12.75">
      <c r="F1991" s="23"/>
    </row>
    <row r="1992" ht="12.75">
      <c r="F1992" s="23"/>
    </row>
    <row r="1993" ht="12.75">
      <c r="F1993" s="23"/>
    </row>
    <row r="1994" ht="12.75">
      <c r="F1994" s="23"/>
    </row>
    <row r="1995" ht="12.75">
      <c r="F1995" s="23"/>
    </row>
    <row r="1996" ht="12.75">
      <c r="F1996" s="23"/>
    </row>
    <row r="1997" ht="12.75">
      <c r="F1997" s="23"/>
    </row>
    <row r="1998" ht="12.75">
      <c r="F1998" s="23"/>
    </row>
    <row r="1999" ht="12.75">
      <c r="F1999" s="23"/>
    </row>
    <row r="2000" ht="12.75">
      <c r="F2000" s="23"/>
    </row>
    <row r="2001" ht="12.75">
      <c r="F2001" s="23"/>
    </row>
    <row r="2002" ht="12.75">
      <c r="F2002" s="23"/>
    </row>
    <row r="2003" ht="12.75">
      <c r="F2003" s="23"/>
    </row>
    <row r="2004" ht="12.75">
      <c r="F2004" s="23"/>
    </row>
    <row r="2005" ht="12.75">
      <c r="F2005" s="23"/>
    </row>
    <row r="2006" ht="12.75">
      <c r="F2006" s="23"/>
    </row>
    <row r="2007" ht="12.75">
      <c r="F2007" s="23"/>
    </row>
    <row r="2008" ht="12.75">
      <c r="F2008" s="23"/>
    </row>
    <row r="2009" ht="12.75">
      <c r="F2009" s="23"/>
    </row>
    <row r="2010" ht="12.75">
      <c r="F2010" s="23"/>
    </row>
    <row r="2011" ht="12.75">
      <c r="F2011" s="23"/>
    </row>
    <row r="2012" ht="12.75">
      <c r="F2012" s="23"/>
    </row>
    <row r="2013" ht="12.75">
      <c r="F2013" s="23"/>
    </row>
    <row r="2014" ht="12.75">
      <c r="F2014" s="23"/>
    </row>
    <row r="2015" ht="12.75">
      <c r="F2015" s="23"/>
    </row>
    <row r="2016" ht="12.75">
      <c r="F2016" s="23"/>
    </row>
    <row r="2017" ht="12.75">
      <c r="F2017" s="23"/>
    </row>
    <row r="2018" ht="12.75">
      <c r="F2018" s="23"/>
    </row>
    <row r="2019" ht="12.75">
      <c r="F2019" s="23"/>
    </row>
    <row r="2020" ht="12.75">
      <c r="F2020" s="23"/>
    </row>
    <row r="2021" ht="12.75">
      <c r="F2021" s="23"/>
    </row>
    <row r="2022" ht="12.75">
      <c r="F2022" s="23"/>
    </row>
    <row r="2023" ht="12.75">
      <c r="F2023" s="23"/>
    </row>
    <row r="2024" ht="12.75">
      <c r="F2024" s="23"/>
    </row>
    <row r="2025" ht="12.75">
      <c r="F2025" s="23"/>
    </row>
    <row r="2026" ht="12.75">
      <c r="F2026" s="23"/>
    </row>
    <row r="2027" ht="12.75">
      <c r="F2027" s="23"/>
    </row>
    <row r="2028" ht="12.75">
      <c r="F2028" s="23"/>
    </row>
    <row r="2029" ht="12.75">
      <c r="F2029" s="23"/>
    </row>
    <row r="2030" ht="12.75">
      <c r="F2030" s="23"/>
    </row>
    <row r="2031" ht="12.75">
      <c r="F2031" s="23"/>
    </row>
    <row r="2032" ht="12.75">
      <c r="F2032" s="23"/>
    </row>
    <row r="2033" ht="12.75">
      <c r="F2033" s="23"/>
    </row>
    <row r="2034" ht="12.75">
      <c r="F2034" s="23"/>
    </row>
    <row r="2035" ht="12.75">
      <c r="F2035" s="23"/>
    </row>
    <row r="2036" ht="12.75">
      <c r="F2036" s="23"/>
    </row>
    <row r="2037" ht="12.75">
      <c r="F2037" s="23"/>
    </row>
    <row r="2038" ht="12.75">
      <c r="F2038" s="23"/>
    </row>
    <row r="2039" ht="12.75">
      <c r="F2039" s="23"/>
    </row>
    <row r="2040" ht="12.75">
      <c r="F2040" s="23"/>
    </row>
    <row r="2041" ht="12.75">
      <c r="F2041" s="23"/>
    </row>
    <row r="2042" ht="12.75">
      <c r="F2042" s="23"/>
    </row>
    <row r="2043" ht="12.75">
      <c r="F2043" s="23"/>
    </row>
    <row r="2044" ht="12.75">
      <c r="F2044" s="23"/>
    </row>
    <row r="2045" ht="12.75">
      <c r="F2045" s="23"/>
    </row>
    <row r="2046" ht="12.75">
      <c r="F2046" s="23"/>
    </row>
    <row r="2047" ht="12.75">
      <c r="F2047" s="23"/>
    </row>
    <row r="2048" ht="12.75">
      <c r="F2048" s="23"/>
    </row>
    <row r="2049" ht="12.75">
      <c r="F2049" s="23"/>
    </row>
    <row r="2050" ht="12.75">
      <c r="F2050" s="23"/>
    </row>
    <row r="2051" ht="12.75">
      <c r="F2051" s="23"/>
    </row>
    <row r="2052" ht="12.75">
      <c r="F2052" s="23"/>
    </row>
    <row r="2053" ht="12.75">
      <c r="F2053" s="23"/>
    </row>
    <row r="2054" ht="12.75">
      <c r="F2054" s="23"/>
    </row>
    <row r="2055" ht="12.75">
      <c r="F2055" s="23"/>
    </row>
    <row r="2056" ht="12.75">
      <c r="F2056" s="23"/>
    </row>
    <row r="2057" ht="12.75">
      <c r="F2057" s="23"/>
    </row>
    <row r="2058" ht="12.75">
      <c r="F2058" s="23"/>
    </row>
    <row r="2059" ht="12.75">
      <c r="F2059" s="23"/>
    </row>
    <row r="2060" ht="12.75">
      <c r="F2060" s="23"/>
    </row>
    <row r="2061" ht="12.75">
      <c r="F2061" s="23"/>
    </row>
    <row r="2062" ht="12.75">
      <c r="F2062" s="23"/>
    </row>
    <row r="2063" ht="12.75">
      <c r="F2063" s="23"/>
    </row>
    <row r="2064" ht="12.75">
      <c r="F2064" s="23"/>
    </row>
    <row r="2065" ht="12.75">
      <c r="F2065" s="23"/>
    </row>
    <row r="2066" ht="12.75">
      <c r="F2066" s="23"/>
    </row>
    <row r="2067" ht="12.75">
      <c r="F2067" s="23"/>
    </row>
    <row r="2068" ht="12.75">
      <c r="F2068" s="23"/>
    </row>
    <row r="2069" ht="12.75">
      <c r="F2069" s="23"/>
    </row>
    <row r="2070" ht="12.75">
      <c r="F2070" s="23"/>
    </row>
    <row r="2071" ht="12.75">
      <c r="F2071" s="23"/>
    </row>
    <row r="2072" ht="12.75">
      <c r="F2072" s="23"/>
    </row>
    <row r="2073" ht="12.75">
      <c r="F2073" s="23"/>
    </row>
    <row r="2074" ht="12.75">
      <c r="F2074" s="23"/>
    </row>
    <row r="2075" ht="12.75">
      <c r="F2075" s="23"/>
    </row>
    <row r="2076" ht="12.75">
      <c r="F2076" s="23"/>
    </row>
    <row r="2077" ht="12.75">
      <c r="F2077" s="23"/>
    </row>
    <row r="2078" ht="12.75">
      <c r="F2078" s="23"/>
    </row>
    <row r="2079" ht="12.75">
      <c r="F2079" s="23"/>
    </row>
    <row r="2080" ht="12.75">
      <c r="F2080" s="23"/>
    </row>
    <row r="2081" ht="12.75">
      <c r="F2081" s="23"/>
    </row>
    <row r="2082" ht="12.75">
      <c r="F2082" s="23"/>
    </row>
    <row r="2083" ht="12.75">
      <c r="F2083" s="23"/>
    </row>
    <row r="2084" ht="12.75">
      <c r="F2084" s="23"/>
    </row>
    <row r="2085" ht="12.75">
      <c r="F2085" s="23"/>
    </row>
    <row r="2086" ht="12.75">
      <c r="F2086" s="23"/>
    </row>
    <row r="2087" ht="12.75">
      <c r="F2087" s="23"/>
    </row>
    <row r="2088" ht="12.75">
      <c r="F2088" s="23"/>
    </row>
    <row r="2089" ht="12.75">
      <c r="F2089" s="23"/>
    </row>
    <row r="2090" ht="12.75">
      <c r="F2090" s="23"/>
    </row>
    <row r="2091" ht="12.75">
      <c r="F2091" s="23"/>
    </row>
    <row r="2092" ht="12.75">
      <c r="F2092" s="23"/>
    </row>
    <row r="2093" ht="12.75">
      <c r="F2093" s="23"/>
    </row>
    <row r="2094" ht="12.75">
      <c r="F2094" s="23"/>
    </row>
    <row r="2095" ht="12.75">
      <c r="F2095" s="23"/>
    </row>
    <row r="2096" ht="12.75">
      <c r="F2096" s="23"/>
    </row>
    <row r="2097" ht="12.75">
      <c r="F2097" s="23"/>
    </row>
    <row r="2098" ht="12.75">
      <c r="F2098" s="23"/>
    </row>
    <row r="2099" ht="12.75">
      <c r="F2099" s="23"/>
    </row>
    <row r="2100" ht="12.75">
      <c r="F2100" s="23"/>
    </row>
    <row r="2101" ht="12.75">
      <c r="F2101" s="23"/>
    </row>
    <row r="2102" ht="12.75">
      <c r="F2102" s="23"/>
    </row>
    <row r="2103" ht="12.75">
      <c r="F2103" s="23"/>
    </row>
    <row r="2104" ht="12.75">
      <c r="F2104" s="23"/>
    </row>
    <row r="2105" ht="12.75">
      <c r="F2105" s="23"/>
    </row>
    <row r="2106" ht="12.75">
      <c r="F2106" s="23"/>
    </row>
    <row r="2107" ht="12.75">
      <c r="F2107" s="23"/>
    </row>
    <row r="2108" ht="12.75">
      <c r="F2108" s="23"/>
    </row>
    <row r="2109" ht="12.75">
      <c r="F2109" s="23"/>
    </row>
    <row r="2110" ht="12.75">
      <c r="F2110" s="23"/>
    </row>
    <row r="2111" ht="12.75">
      <c r="F2111" s="23"/>
    </row>
    <row r="2112" ht="12.75">
      <c r="F2112" s="23"/>
    </row>
    <row r="2113" ht="12.75">
      <c r="F2113" s="23"/>
    </row>
    <row r="2114" ht="12.75">
      <c r="F2114" s="23"/>
    </row>
    <row r="2115" ht="12.75">
      <c r="F2115" s="23"/>
    </row>
    <row r="2116" ht="12.75">
      <c r="F2116" s="23"/>
    </row>
    <row r="2117" ht="12.75">
      <c r="F2117" s="23"/>
    </row>
    <row r="2118" ht="12.75">
      <c r="F2118" s="23"/>
    </row>
    <row r="2119" ht="12.75">
      <c r="F2119" s="23"/>
    </row>
    <row r="2120" ht="12.75">
      <c r="F2120" s="23"/>
    </row>
    <row r="2121" ht="12.75">
      <c r="F2121" s="23"/>
    </row>
    <row r="2122" ht="12.75">
      <c r="F2122" s="23"/>
    </row>
    <row r="2123" ht="12.75">
      <c r="F2123" s="23"/>
    </row>
    <row r="2124" ht="12.75">
      <c r="F2124" s="23"/>
    </row>
    <row r="2125" ht="12.75">
      <c r="F2125" s="23"/>
    </row>
    <row r="2126" ht="12.75">
      <c r="F2126" s="23"/>
    </row>
    <row r="2127" ht="12.75">
      <c r="F2127" s="23"/>
    </row>
    <row r="2128" ht="12.75">
      <c r="F2128" s="23"/>
    </row>
    <row r="2129" ht="12.75">
      <c r="F2129" s="23"/>
    </row>
    <row r="2130" ht="12.75">
      <c r="F2130" s="23"/>
    </row>
    <row r="2131" ht="12.75">
      <c r="F2131" s="23"/>
    </row>
    <row r="2132" ht="12.75">
      <c r="F2132" s="23"/>
    </row>
    <row r="2133" ht="12.75">
      <c r="F2133" s="23"/>
    </row>
    <row r="2134" ht="12.75">
      <c r="F2134" s="23"/>
    </row>
    <row r="2135" ht="12.75">
      <c r="F2135" s="23"/>
    </row>
    <row r="2136" ht="12.75">
      <c r="F2136" s="23"/>
    </row>
    <row r="2137" ht="12.75">
      <c r="F2137" s="23"/>
    </row>
    <row r="2138" ht="12.75">
      <c r="F2138" s="23"/>
    </row>
    <row r="2139" ht="12.75">
      <c r="F2139" s="23"/>
    </row>
    <row r="2140" ht="12.75">
      <c r="F2140" s="23"/>
    </row>
    <row r="2141" ht="12.75">
      <c r="F2141" s="23"/>
    </row>
    <row r="2142" ht="12.75">
      <c r="F2142" s="23"/>
    </row>
    <row r="2143" ht="12.75">
      <c r="F2143" s="23"/>
    </row>
    <row r="2144" ht="12.75">
      <c r="F2144" s="23"/>
    </row>
    <row r="2145" ht="12.75">
      <c r="F2145" s="23"/>
    </row>
    <row r="2146" ht="12.75">
      <c r="F2146" s="23"/>
    </row>
    <row r="2147" ht="12.75">
      <c r="F2147" s="23"/>
    </row>
    <row r="2148" ht="12.75">
      <c r="F2148" s="23"/>
    </row>
    <row r="2149" ht="12.75">
      <c r="F2149" s="23"/>
    </row>
    <row r="2150" ht="12.75">
      <c r="F2150" s="23"/>
    </row>
    <row r="2151" ht="12.75">
      <c r="F2151" s="23"/>
    </row>
    <row r="2152" ht="12.75">
      <c r="F2152" s="23"/>
    </row>
    <row r="2153" ht="12.75">
      <c r="F2153" s="23"/>
    </row>
    <row r="2154" ht="12.75">
      <c r="F2154" s="23"/>
    </row>
    <row r="2155" ht="12.75">
      <c r="F2155" s="23"/>
    </row>
    <row r="2156" ht="12.75">
      <c r="F2156" s="23"/>
    </row>
    <row r="2157" ht="12.75">
      <c r="F2157" s="23"/>
    </row>
    <row r="2158" ht="12.75">
      <c r="F2158" s="23"/>
    </row>
    <row r="2159" ht="12.75">
      <c r="F2159" s="23"/>
    </row>
    <row r="2160" ht="12.75">
      <c r="F2160" s="23"/>
    </row>
    <row r="2161" ht="12.75">
      <c r="F2161" s="23"/>
    </row>
    <row r="2162" ht="12.75">
      <c r="F2162" s="23"/>
    </row>
    <row r="2163" ht="12.75">
      <c r="F2163" s="23"/>
    </row>
    <row r="2164" ht="12.75">
      <c r="F2164" s="23"/>
    </row>
    <row r="2165" ht="12.75">
      <c r="F2165" s="23"/>
    </row>
    <row r="2166" ht="12.75">
      <c r="F2166" s="23"/>
    </row>
    <row r="2167" ht="12.75">
      <c r="F2167" s="23"/>
    </row>
    <row r="2168" ht="12.75">
      <c r="F2168" s="23"/>
    </row>
    <row r="2169" ht="12.75">
      <c r="F2169" s="23"/>
    </row>
    <row r="2170" ht="12.75">
      <c r="F2170" s="23"/>
    </row>
    <row r="2171" ht="12.75">
      <c r="F2171" s="23"/>
    </row>
    <row r="2172" ht="12.75">
      <c r="F2172" s="23"/>
    </row>
    <row r="2173" ht="12.75">
      <c r="F2173" s="23"/>
    </row>
    <row r="2174" ht="12.75">
      <c r="F2174" s="23"/>
    </row>
    <row r="2175" ht="12.75">
      <c r="F2175" s="23"/>
    </row>
    <row r="2176" ht="12.75">
      <c r="F2176" s="23"/>
    </row>
    <row r="2177" ht="12.75">
      <c r="F2177" s="23"/>
    </row>
    <row r="2178" ht="12.75">
      <c r="F2178" s="23"/>
    </row>
    <row r="2179" ht="12.75">
      <c r="F2179" s="23"/>
    </row>
    <row r="2180" ht="12.75">
      <c r="F2180" s="23"/>
    </row>
    <row r="2181" ht="12.75">
      <c r="F2181" s="23"/>
    </row>
    <row r="2182" ht="12.75">
      <c r="F2182" s="23"/>
    </row>
    <row r="2183" ht="12.75">
      <c r="F2183" s="23"/>
    </row>
    <row r="2184" ht="12.75">
      <c r="F2184" s="23"/>
    </row>
    <row r="2185" ht="12.75">
      <c r="F2185" s="23"/>
    </row>
    <row r="2186" ht="12.75">
      <c r="F2186" s="23"/>
    </row>
    <row r="2187" ht="12.75">
      <c r="F2187" s="23"/>
    </row>
    <row r="2188" ht="12.75">
      <c r="F2188" s="23"/>
    </row>
    <row r="2189" ht="12.75">
      <c r="F2189" s="23"/>
    </row>
    <row r="2190" ht="12.75">
      <c r="F2190" s="23"/>
    </row>
    <row r="2191" ht="12.75">
      <c r="F2191" s="23"/>
    </row>
    <row r="2192" ht="12.75">
      <c r="F2192" s="23"/>
    </row>
    <row r="2193" ht="12.75">
      <c r="F2193" s="23"/>
    </row>
    <row r="2194" ht="12.75">
      <c r="F2194" s="23"/>
    </row>
    <row r="2195" ht="12.75">
      <c r="F2195" s="23"/>
    </row>
    <row r="2196" ht="12.75">
      <c r="F2196" s="23"/>
    </row>
    <row r="2197" ht="12.75">
      <c r="F2197" s="23"/>
    </row>
    <row r="2198" ht="12.75">
      <c r="F2198" s="23"/>
    </row>
    <row r="2199" ht="12.75">
      <c r="F2199" s="23"/>
    </row>
    <row r="2200" ht="12.75">
      <c r="F2200" s="23"/>
    </row>
    <row r="2201" ht="12.75">
      <c r="F2201" s="23"/>
    </row>
    <row r="2202" ht="12.75">
      <c r="F2202" s="23"/>
    </row>
    <row r="2203" ht="12.75">
      <c r="F2203" s="23"/>
    </row>
    <row r="2204" ht="12.75">
      <c r="F2204" s="23"/>
    </row>
    <row r="2205" ht="12.75">
      <c r="F2205" s="23"/>
    </row>
    <row r="2206" ht="12.75">
      <c r="F2206" s="23"/>
    </row>
    <row r="2207" ht="12.75">
      <c r="F2207" s="23"/>
    </row>
    <row r="2208" ht="12.75">
      <c r="F2208" s="23"/>
    </row>
    <row r="2209" ht="12.75">
      <c r="F2209" s="23"/>
    </row>
    <row r="2210" ht="12.75">
      <c r="F2210" s="23"/>
    </row>
    <row r="2211" ht="12.75">
      <c r="F2211" s="23"/>
    </row>
    <row r="2212" ht="12.75">
      <c r="F2212" s="23"/>
    </row>
    <row r="2213" ht="12.75">
      <c r="F2213" s="23"/>
    </row>
    <row r="2214" ht="12.75">
      <c r="F2214" s="23"/>
    </row>
    <row r="2215" ht="12.75">
      <c r="F2215" s="23"/>
    </row>
    <row r="2216" ht="12.75">
      <c r="F2216" s="23"/>
    </row>
    <row r="2217" ht="12.75">
      <c r="F2217" s="23"/>
    </row>
    <row r="2218" ht="12.75">
      <c r="F2218" s="23"/>
    </row>
    <row r="2219" ht="12.75">
      <c r="F2219" s="23"/>
    </row>
    <row r="2220" ht="12.75">
      <c r="F2220" s="23"/>
    </row>
    <row r="2221" ht="12.75">
      <c r="F2221" s="23"/>
    </row>
    <row r="2222" ht="12.75">
      <c r="F2222" s="23"/>
    </row>
    <row r="2223" ht="12.75">
      <c r="F2223" s="23"/>
    </row>
    <row r="2224" ht="12.75">
      <c r="F2224" s="23"/>
    </row>
    <row r="2225" ht="12.75">
      <c r="F2225" s="23"/>
    </row>
    <row r="2226" ht="12.75">
      <c r="F2226" s="23"/>
    </row>
    <row r="2227" ht="12.75">
      <c r="F2227" s="23"/>
    </row>
    <row r="2228" ht="12.75">
      <c r="F2228" s="23"/>
    </row>
    <row r="2229" ht="12.75">
      <c r="F2229" s="23"/>
    </row>
    <row r="2230" ht="12.75">
      <c r="F2230" s="23"/>
    </row>
    <row r="2231" ht="12.75">
      <c r="F2231" s="23"/>
    </row>
    <row r="2232" ht="12.75">
      <c r="F2232" s="23"/>
    </row>
    <row r="2233" ht="12.75">
      <c r="F2233" s="23"/>
    </row>
    <row r="2234" ht="12.75">
      <c r="F2234" s="23"/>
    </row>
    <row r="2235" ht="12.75">
      <c r="F2235" s="23"/>
    </row>
    <row r="2236" ht="12.75">
      <c r="F2236" s="23"/>
    </row>
    <row r="2237" ht="12.75">
      <c r="F2237" s="23"/>
    </row>
    <row r="2238" ht="12.75">
      <c r="F2238" s="23"/>
    </row>
    <row r="2239" ht="12.75">
      <c r="F2239" s="23"/>
    </row>
    <row r="2240" ht="12.75">
      <c r="F2240" s="23"/>
    </row>
    <row r="2241" ht="12.75">
      <c r="F2241" s="23"/>
    </row>
    <row r="2242" ht="12.75">
      <c r="F2242" s="23"/>
    </row>
    <row r="2243" ht="12.75">
      <c r="F2243" s="23"/>
    </row>
    <row r="2244" ht="12.75">
      <c r="F2244" s="23"/>
    </row>
    <row r="2245" ht="12.75">
      <c r="F2245" s="23"/>
    </row>
    <row r="2246" ht="12.75">
      <c r="F2246" s="23"/>
    </row>
    <row r="2247" ht="12.75">
      <c r="F2247" s="23"/>
    </row>
    <row r="2248" ht="12.75">
      <c r="F2248" s="23"/>
    </row>
    <row r="2249" ht="12.75">
      <c r="F2249" s="23"/>
    </row>
    <row r="2250" ht="12.75">
      <c r="F2250" s="23"/>
    </row>
    <row r="2251" ht="12.75">
      <c r="F2251" s="23"/>
    </row>
    <row r="2252" ht="12.75">
      <c r="F2252" s="23"/>
    </row>
    <row r="2253" ht="12.75">
      <c r="F2253" s="23"/>
    </row>
    <row r="2254" ht="12.75">
      <c r="F2254" s="23"/>
    </row>
    <row r="2255" ht="12.75">
      <c r="F2255" s="23"/>
    </row>
    <row r="2256" ht="12.75">
      <c r="F2256" s="23"/>
    </row>
    <row r="2257" ht="12.75">
      <c r="F2257" s="23"/>
    </row>
    <row r="2258" ht="12.75">
      <c r="F2258" s="23"/>
    </row>
    <row r="2259" ht="12.75">
      <c r="F2259" s="23"/>
    </row>
    <row r="2260" ht="12.75">
      <c r="F2260" s="23"/>
    </row>
    <row r="2261" ht="12.75">
      <c r="F2261" s="23"/>
    </row>
    <row r="2262" ht="12.75">
      <c r="F2262" s="23"/>
    </row>
    <row r="2263" ht="12.75">
      <c r="F2263" s="23"/>
    </row>
    <row r="2264" ht="12.75">
      <c r="F2264" s="23"/>
    </row>
    <row r="2265" ht="12.75">
      <c r="F2265" s="23"/>
    </row>
    <row r="2266" ht="12.75">
      <c r="F2266" s="23"/>
    </row>
    <row r="2267" ht="12.75">
      <c r="F2267" s="23"/>
    </row>
    <row r="2268" ht="12.75">
      <c r="F2268" s="23"/>
    </row>
    <row r="2269" ht="12.75">
      <c r="F2269" s="23"/>
    </row>
    <row r="2270" ht="12.75">
      <c r="F2270" s="23"/>
    </row>
    <row r="2271" ht="12.75">
      <c r="F2271" s="23"/>
    </row>
    <row r="2272" ht="12.75">
      <c r="F2272" s="23"/>
    </row>
    <row r="2273" ht="12.75">
      <c r="F2273" s="23"/>
    </row>
    <row r="2274" ht="12.75">
      <c r="F2274" s="23"/>
    </row>
    <row r="2275" ht="12.75">
      <c r="F2275" s="23"/>
    </row>
    <row r="2276" ht="12.75">
      <c r="F2276" s="23"/>
    </row>
    <row r="2277" ht="12.75">
      <c r="F2277" s="23"/>
    </row>
    <row r="2278" ht="12.75">
      <c r="F2278" s="23"/>
    </row>
    <row r="2279" ht="12.75">
      <c r="F2279" s="23"/>
    </row>
    <row r="2280" ht="12.75">
      <c r="F2280" s="23"/>
    </row>
    <row r="2281" ht="12.75">
      <c r="F2281" s="23"/>
    </row>
    <row r="2282" ht="12.75">
      <c r="F2282" s="23"/>
    </row>
    <row r="2283" ht="12.75">
      <c r="F2283" s="23"/>
    </row>
    <row r="2284" ht="12.75">
      <c r="F2284" s="23"/>
    </row>
    <row r="2285" ht="12.75">
      <c r="F2285" s="23"/>
    </row>
    <row r="2286" ht="12.75">
      <c r="F2286" s="23"/>
    </row>
    <row r="2287" ht="12.75">
      <c r="F2287" s="23"/>
    </row>
    <row r="2288" ht="12.75">
      <c r="F2288" s="23"/>
    </row>
    <row r="2289" ht="12.75">
      <c r="F2289" s="23"/>
    </row>
    <row r="2290" ht="12.75">
      <c r="F2290" s="23"/>
    </row>
    <row r="2291" ht="12.75">
      <c r="F2291" s="23"/>
    </row>
    <row r="2292" ht="12.75">
      <c r="F2292" s="23"/>
    </row>
    <row r="2293" ht="12.75">
      <c r="F2293" s="23"/>
    </row>
    <row r="2294" ht="12.75">
      <c r="F2294" s="23"/>
    </row>
    <row r="2295" ht="12.75">
      <c r="F2295" s="23"/>
    </row>
    <row r="2296" ht="12.75">
      <c r="F2296" s="23"/>
    </row>
    <row r="2297" ht="12.75">
      <c r="F2297" s="23"/>
    </row>
    <row r="2298" ht="12.75">
      <c r="F2298" s="23"/>
    </row>
    <row r="2299" ht="12.75">
      <c r="F2299" s="23"/>
    </row>
    <row r="2300" ht="12.75">
      <c r="F2300" s="23"/>
    </row>
    <row r="2301" ht="12.75">
      <c r="F2301" s="23"/>
    </row>
    <row r="2302" ht="12.75">
      <c r="F2302" s="23"/>
    </row>
    <row r="2303" ht="12.75">
      <c r="F2303" s="23"/>
    </row>
    <row r="2304" ht="12.75">
      <c r="F2304" s="23"/>
    </row>
    <row r="2305" ht="12.75">
      <c r="F2305" s="23"/>
    </row>
    <row r="2306" ht="12.75">
      <c r="F2306" s="23"/>
    </row>
    <row r="2307" ht="12.75">
      <c r="F2307" s="23"/>
    </row>
    <row r="2308" ht="12.75">
      <c r="F2308" s="23"/>
    </row>
    <row r="2309" ht="12.75">
      <c r="F2309" s="23"/>
    </row>
    <row r="2310" ht="12.75">
      <c r="F2310" s="23"/>
    </row>
    <row r="2311" ht="12.75">
      <c r="F2311" s="23"/>
    </row>
    <row r="2312" ht="12.75">
      <c r="F2312" s="23"/>
    </row>
    <row r="2313" ht="12.75">
      <c r="F2313" s="23"/>
    </row>
    <row r="2314" ht="12.75">
      <c r="F2314" s="23"/>
    </row>
    <row r="2315" ht="12.75">
      <c r="F2315" s="23"/>
    </row>
    <row r="2316" ht="12.75">
      <c r="F2316" s="23"/>
    </row>
    <row r="2317" ht="12.75">
      <c r="F2317" s="23"/>
    </row>
    <row r="2318" ht="12.75">
      <c r="F2318" s="23"/>
    </row>
    <row r="2319" ht="12.75">
      <c r="F2319" s="23"/>
    </row>
    <row r="2320" ht="12.75">
      <c r="F2320" s="23"/>
    </row>
    <row r="2321" ht="12.75">
      <c r="F2321" s="23"/>
    </row>
    <row r="2322" ht="12.75">
      <c r="F2322" s="23"/>
    </row>
    <row r="2323" ht="12.75">
      <c r="F2323" s="23"/>
    </row>
    <row r="2324" ht="12.75">
      <c r="F2324" s="23"/>
    </row>
    <row r="2325" ht="12.75">
      <c r="F2325" s="23"/>
    </row>
    <row r="2326" ht="12.75">
      <c r="F2326" s="23"/>
    </row>
    <row r="2327" ht="12.75">
      <c r="F2327" s="23"/>
    </row>
    <row r="2328" ht="12.75">
      <c r="F2328" s="23"/>
    </row>
    <row r="2329" ht="12.75">
      <c r="F2329" s="23"/>
    </row>
    <row r="2330" ht="12.75">
      <c r="F2330" s="23"/>
    </row>
    <row r="2331" ht="12.75">
      <c r="F2331" s="23"/>
    </row>
    <row r="2332" ht="12.75">
      <c r="F2332" s="23"/>
    </row>
    <row r="2333" ht="12.75">
      <c r="F2333" s="23"/>
    </row>
    <row r="2334" ht="12.75">
      <c r="F2334" s="23"/>
    </row>
    <row r="2335" ht="12.75">
      <c r="F2335" s="23"/>
    </row>
    <row r="2336" ht="12.75">
      <c r="F2336" s="23"/>
    </row>
    <row r="2337" ht="12.75">
      <c r="F2337" s="23"/>
    </row>
    <row r="2338" ht="12.75">
      <c r="F2338" s="23"/>
    </row>
    <row r="2339" ht="12.75">
      <c r="F2339" s="23"/>
    </row>
    <row r="2340" ht="12.75">
      <c r="F2340" s="23"/>
    </row>
    <row r="2341" ht="12.75">
      <c r="F2341" s="23"/>
    </row>
    <row r="2342" ht="12.75">
      <c r="F2342" s="23"/>
    </row>
    <row r="2343" ht="12.75">
      <c r="F2343" s="23"/>
    </row>
    <row r="2344" ht="12.75">
      <c r="F2344" s="23"/>
    </row>
    <row r="2345" ht="12.75">
      <c r="F2345" s="23"/>
    </row>
    <row r="2346" ht="12.75">
      <c r="F2346" s="23"/>
    </row>
    <row r="2347" ht="12.75">
      <c r="F2347" s="23"/>
    </row>
    <row r="2348" ht="12.75">
      <c r="F2348" s="23"/>
    </row>
    <row r="2349" ht="12.75">
      <c r="F2349" s="23"/>
    </row>
    <row r="2350" ht="12.75">
      <c r="F2350" s="23"/>
    </row>
    <row r="2351" ht="12.75">
      <c r="F2351" s="23"/>
    </row>
    <row r="2352" ht="12.75">
      <c r="F2352" s="23"/>
    </row>
    <row r="2353" ht="12.75">
      <c r="F2353" s="23"/>
    </row>
    <row r="2354" ht="12.75">
      <c r="F2354" s="23"/>
    </row>
    <row r="2355" ht="12.75">
      <c r="F2355" s="23"/>
    </row>
    <row r="2356" ht="12.75">
      <c r="F2356" s="23"/>
    </row>
    <row r="2357" ht="12.75">
      <c r="F2357" s="23"/>
    </row>
    <row r="2358" ht="12.75">
      <c r="F2358" s="23"/>
    </row>
    <row r="2359" ht="12.75">
      <c r="F2359" s="23"/>
    </row>
    <row r="2360" ht="12.75">
      <c r="F2360" s="23"/>
    </row>
    <row r="2361" ht="12.75">
      <c r="F2361" s="23"/>
    </row>
    <row r="2362" ht="12.75">
      <c r="F2362" s="23"/>
    </row>
    <row r="2363" ht="12.75">
      <c r="F2363" s="23"/>
    </row>
    <row r="2364" ht="12.75">
      <c r="F2364" s="23"/>
    </row>
    <row r="2365" ht="12.75">
      <c r="F2365" s="23"/>
    </row>
    <row r="2366" ht="12.75">
      <c r="F2366" s="23"/>
    </row>
    <row r="2367" ht="12.75">
      <c r="F2367" s="23"/>
    </row>
    <row r="2368" ht="12.75">
      <c r="F2368" s="23"/>
    </row>
    <row r="2369" ht="12.75">
      <c r="F2369" s="23"/>
    </row>
    <row r="2370" ht="12.75">
      <c r="F2370" s="23"/>
    </row>
    <row r="2371" ht="12.75">
      <c r="F2371" s="23"/>
    </row>
    <row r="2372" ht="12.75">
      <c r="F2372" s="23"/>
    </row>
    <row r="2373" ht="12.75">
      <c r="F2373" s="23"/>
    </row>
    <row r="2374" ht="12.75">
      <c r="F2374" s="23"/>
    </row>
    <row r="2375" ht="12.75">
      <c r="F2375" s="23"/>
    </row>
    <row r="2376" ht="12.75">
      <c r="F2376" s="23"/>
    </row>
    <row r="2377" ht="12.75">
      <c r="F2377" s="23"/>
    </row>
    <row r="2378" ht="12.75">
      <c r="F2378" s="23"/>
    </row>
    <row r="2379" ht="12.75">
      <c r="F2379" s="23"/>
    </row>
    <row r="2380" ht="12.75">
      <c r="F2380" s="23"/>
    </row>
    <row r="2381" ht="12.75">
      <c r="F2381" s="23"/>
    </row>
    <row r="2382" ht="12.75">
      <c r="F2382" s="23"/>
    </row>
    <row r="2383" ht="12.75">
      <c r="F2383" s="23"/>
    </row>
    <row r="2384" ht="12.75">
      <c r="F2384" s="23"/>
    </row>
    <row r="2385" ht="12.75">
      <c r="F2385" s="23"/>
    </row>
    <row r="2386" ht="12.75">
      <c r="F2386" s="23"/>
    </row>
    <row r="2387" ht="12.75">
      <c r="F2387" s="23"/>
    </row>
    <row r="2388" ht="12.75">
      <c r="F2388" s="23"/>
    </row>
    <row r="2389" ht="12.75">
      <c r="F2389" s="23"/>
    </row>
    <row r="2390" ht="12.75">
      <c r="F2390" s="23"/>
    </row>
    <row r="2391" ht="12.75">
      <c r="F2391" s="23"/>
    </row>
    <row r="2392" ht="12.75">
      <c r="F2392" s="23"/>
    </row>
    <row r="2393" ht="12.75">
      <c r="F2393" s="23"/>
    </row>
    <row r="2394" ht="12.75">
      <c r="F2394" s="23"/>
    </row>
    <row r="2395" ht="12.75">
      <c r="F2395" s="23"/>
    </row>
    <row r="2396" ht="12.75">
      <c r="F2396" s="23"/>
    </row>
    <row r="2397" ht="12.75">
      <c r="F2397" s="23"/>
    </row>
    <row r="2398" ht="12.75">
      <c r="F2398" s="23"/>
    </row>
    <row r="2399" ht="12.75">
      <c r="F2399" s="23"/>
    </row>
    <row r="2400" ht="12.75">
      <c r="F2400" s="23"/>
    </row>
    <row r="2401" ht="12.75">
      <c r="F2401" s="23"/>
    </row>
    <row r="2402" ht="12.75">
      <c r="F2402" s="23"/>
    </row>
    <row r="2403" ht="12.75">
      <c r="F2403" s="23"/>
    </row>
    <row r="2404" ht="12.75">
      <c r="F2404" s="23"/>
    </row>
    <row r="2405" ht="12.75">
      <c r="F2405" s="23"/>
    </row>
    <row r="2406" ht="12.75">
      <c r="F2406" s="23"/>
    </row>
    <row r="2407" ht="12.75">
      <c r="F2407" s="23"/>
    </row>
    <row r="2408" ht="12.75">
      <c r="F2408" s="23"/>
    </row>
    <row r="2409" ht="12.75">
      <c r="F2409" s="23"/>
    </row>
    <row r="2410" ht="12.75">
      <c r="F2410" s="23"/>
    </row>
    <row r="2411" ht="12.75">
      <c r="F2411" s="23"/>
    </row>
    <row r="2412" ht="12.75">
      <c r="F2412" s="23"/>
    </row>
    <row r="2413" ht="12.75">
      <c r="F2413" s="23"/>
    </row>
    <row r="2414" ht="12.75">
      <c r="F2414" s="23"/>
    </row>
    <row r="2415" ht="12.75">
      <c r="F2415" s="23"/>
    </row>
    <row r="2416" ht="12.75">
      <c r="F2416" s="23"/>
    </row>
    <row r="2417" ht="12.75">
      <c r="F2417" s="23"/>
    </row>
    <row r="2418" ht="12.75">
      <c r="F2418" s="23"/>
    </row>
    <row r="2419" ht="12.75">
      <c r="F2419" s="23"/>
    </row>
    <row r="2420" ht="12.75">
      <c r="F2420" s="23"/>
    </row>
    <row r="2421" ht="12.75">
      <c r="F2421" s="23"/>
    </row>
    <row r="2422" ht="12.75">
      <c r="F2422" s="23"/>
    </row>
    <row r="2423" ht="12.75">
      <c r="F2423" s="23"/>
    </row>
    <row r="2424" ht="12.75">
      <c r="F2424" s="23"/>
    </row>
    <row r="2425" ht="12.75">
      <c r="F2425" s="23"/>
    </row>
    <row r="2426" ht="12.75">
      <c r="F2426" s="23"/>
    </row>
    <row r="2427" ht="12.75">
      <c r="F2427" s="23"/>
    </row>
    <row r="2428" ht="12.75">
      <c r="F2428" s="23"/>
    </row>
    <row r="2429" ht="12.75">
      <c r="F2429" s="23"/>
    </row>
    <row r="2430" ht="12.75">
      <c r="F2430" s="23"/>
    </row>
    <row r="2431" ht="12.75">
      <c r="F2431" s="23"/>
    </row>
    <row r="2432" ht="12.75">
      <c r="F2432" s="23"/>
    </row>
    <row r="2433" ht="12.75">
      <c r="F2433" s="23"/>
    </row>
    <row r="2434" ht="12.75">
      <c r="F2434" s="23"/>
    </row>
    <row r="2435" ht="12.75">
      <c r="F2435" s="23"/>
    </row>
    <row r="2436" ht="12.75">
      <c r="F2436" s="23"/>
    </row>
    <row r="2437" ht="12.75">
      <c r="F2437" s="23"/>
    </row>
    <row r="2438" ht="12.75">
      <c r="F2438" s="23"/>
    </row>
    <row r="2439" ht="12.75">
      <c r="F2439" s="23"/>
    </row>
    <row r="2440" ht="12.75">
      <c r="F2440" s="23"/>
    </row>
    <row r="2441" ht="12.75">
      <c r="F2441" s="23"/>
    </row>
    <row r="2442" ht="12.75">
      <c r="F2442" s="23"/>
    </row>
    <row r="2443" ht="12.75">
      <c r="F2443" s="23"/>
    </row>
    <row r="2444" ht="12.75">
      <c r="F2444" s="23"/>
    </row>
    <row r="2445" ht="12.75">
      <c r="F2445" s="23"/>
    </row>
    <row r="2446" ht="12.75">
      <c r="F2446" s="23"/>
    </row>
    <row r="2447" ht="12.75">
      <c r="F2447" s="23"/>
    </row>
    <row r="2448" ht="12.75">
      <c r="F2448" s="23"/>
    </row>
    <row r="2449" ht="12.75">
      <c r="F2449" s="23"/>
    </row>
    <row r="2450" ht="12.75">
      <c r="F2450" s="23"/>
    </row>
    <row r="2451" ht="12.75">
      <c r="F2451" s="23"/>
    </row>
    <row r="2452" ht="12.75">
      <c r="F2452" s="23"/>
    </row>
    <row r="2453" ht="12.75">
      <c r="F2453" s="23"/>
    </row>
    <row r="2454" ht="12.75">
      <c r="F2454" s="23"/>
    </row>
    <row r="2455" ht="12.75">
      <c r="F2455" s="23"/>
    </row>
    <row r="2456" ht="12.75">
      <c r="F2456" s="23"/>
    </row>
    <row r="2457" ht="12.75">
      <c r="F2457" s="23"/>
    </row>
    <row r="2458" ht="12.75">
      <c r="F2458" s="23"/>
    </row>
    <row r="2459" ht="12.75">
      <c r="F2459" s="23"/>
    </row>
    <row r="2460" ht="12.75">
      <c r="F2460" s="23"/>
    </row>
    <row r="2461" ht="12.75">
      <c r="F2461" s="23"/>
    </row>
    <row r="2462" ht="12.75">
      <c r="F2462" s="23"/>
    </row>
    <row r="2463" ht="12.75">
      <c r="F2463" s="23"/>
    </row>
    <row r="2464" ht="12.75">
      <c r="F2464" s="23"/>
    </row>
    <row r="2465" ht="12.75">
      <c r="F2465" s="23"/>
    </row>
    <row r="2466" ht="12.75">
      <c r="F2466" s="23"/>
    </row>
    <row r="2467" ht="12.75">
      <c r="F2467" s="23"/>
    </row>
    <row r="2468" ht="12.75">
      <c r="F2468" s="23"/>
    </row>
    <row r="2469" ht="12.75">
      <c r="F2469" s="23"/>
    </row>
    <row r="2470" ht="12.75">
      <c r="F2470" s="23"/>
    </row>
    <row r="2471" ht="12.75">
      <c r="F2471" s="23"/>
    </row>
    <row r="2472" ht="12.75">
      <c r="F2472" s="23"/>
    </row>
    <row r="2473" ht="12.75">
      <c r="F2473" s="23"/>
    </row>
    <row r="2474" ht="12.75">
      <c r="F2474" s="23"/>
    </row>
    <row r="2475" ht="12.75">
      <c r="F2475" s="23"/>
    </row>
    <row r="2476" ht="12.75">
      <c r="F2476" s="23"/>
    </row>
    <row r="2477" ht="12.75">
      <c r="F2477" s="23"/>
    </row>
    <row r="2478" ht="12.75">
      <c r="F2478" s="23"/>
    </row>
    <row r="2479" ht="12.75">
      <c r="F2479" s="23"/>
    </row>
    <row r="2480" ht="12.75">
      <c r="F2480" s="23"/>
    </row>
    <row r="2481" ht="12.75">
      <c r="F2481" s="23"/>
    </row>
    <row r="2482" ht="12.75">
      <c r="F2482" s="23"/>
    </row>
    <row r="2483" ht="12.75">
      <c r="F2483" s="23"/>
    </row>
    <row r="2484" ht="12.75">
      <c r="F2484" s="23"/>
    </row>
    <row r="2485" ht="12.75">
      <c r="F2485" s="23"/>
    </row>
    <row r="2486" ht="12.75">
      <c r="F2486" s="23"/>
    </row>
    <row r="2487" ht="12.75">
      <c r="F2487" s="23"/>
    </row>
    <row r="2488" ht="12.75">
      <c r="F2488" s="23"/>
    </row>
    <row r="2489" ht="12.75">
      <c r="F2489" s="23"/>
    </row>
    <row r="2490" ht="12.75">
      <c r="F2490" s="23"/>
    </row>
    <row r="2491" ht="12.75">
      <c r="F2491" s="23"/>
    </row>
    <row r="2492" ht="12.75">
      <c r="F2492" s="23"/>
    </row>
    <row r="2493" ht="12.75">
      <c r="F2493" s="23"/>
    </row>
    <row r="2494" ht="12.75">
      <c r="F2494" s="23"/>
    </row>
    <row r="2495" ht="12.75">
      <c r="F2495" s="23"/>
    </row>
    <row r="2496" ht="12.75">
      <c r="F2496" s="23"/>
    </row>
    <row r="2497" ht="12.75">
      <c r="F2497" s="23"/>
    </row>
    <row r="2498" ht="12.75">
      <c r="F2498" s="23"/>
    </row>
    <row r="2499" ht="12.75">
      <c r="F2499" s="23"/>
    </row>
    <row r="2500" ht="12.75">
      <c r="F2500" s="23"/>
    </row>
    <row r="2501" ht="12.75">
      <c r="F2501" s="23"/>
    </row>
    <row r="2502" ht="12.75">
      <c r="F2502" s="23"/>
    </row>
    <row r="2503" ht="12.75">
      <c r="F2503" s="23"/>
    </row>
    <row r="2504" ht="12.75">
      <c r="F2504" s="23"/>
    </row>
    <row r="2505" ht="12.75">
      <c r="F2505" s="23"/>
    </row>
    <row r="2506" ht="12.75">
      <c r="F2506" s="23"/>
    </row>
    <row r="2507" ht="12.75">
      <c r="F2507" s="23"/>
    </row>
    <row r="2508" ht="12.75">
      <c r="F2508" s="23"/>
    </row>
    <row r="2509" ht="12.75">
      <c r="F2509" s="23"/>
    </row>
    <row r="2510" ht="12.75">
      <c r="F2510" s="23"/>
    </row>
    <row r="2511" ht="12.75">
      <c r="F2511" s="23"/>
    </row>
    <row r="2512" ht="12.75">
      <c r="F2512" s="23"/>
    </row>
    <row r="2513" ht="12.75">
      <c r="F2513" s="23"/>
    </row>
    <row r="2514" ht="12.75">
      <c r="F2514" s="23"/>
    </row>
    <row r="2515" ht="12.75">
      <c r="F2515" s="23"/>
    </row>
    <row r="2516" ht="12.75">
      <c r="F2516" s="23"/>
    </row>
    <row r="2517" ht="12.75">
      <c r="F2517" s="23"/>
    </row>
    <row r="2518" ht="12.75">
      <c r="F2518" s="23"/>
    </row>
    <row r="2519" ht="12.75">
      <c r="F2519" s="23"/>
    </row>
    <row r="2520" ht="12.75">
      <c r="F2520" s="23"/>
    </row>
    <row r="2521" ht="12.75">
      <c r="F2521" s="23"/>
    </row>
    <row r="2522" ht="12.75">
      <c r="F2522" s="23"/>
    </row>
    <row r="2523" ht="12.75">
      <c r="F2523" s="23"/>
    </row>
    <row r="2524" ht="12.75">
      <c r="F2524" s="23"/>
    </row>
    <row r="2525" ht="12.75">
      <c r="F2525" s="23"/>
    </row>
    <row r="2526" ht="12.75">
      <c r="F2526" s="23"/>
    </row>
    <row r="2527" ht="12.75">
      <c r="F2527" s="23"/>
    </row>
    <row r="2528" ht="12.75">
      <c r="F2528" s="23"/>
    </row>
    <row r="2529" ht="12.75">
      <c r="F2529" s="23"/>
    </row>
    <row r="2530" ht="12.75">
      <c r="F2530" s="23"/>
    </row>
    <row r="2531" ht="12.75">
      <c r="F2531" s="23"/>
    </row>
    <row r="2532" ht="12.75">
      <c r="F2532" s="23"/>
    </row>
    <row r="2533" ht="12.75">
      <c r="F2533" s="23"/>
    </row>
    <row r="2534" ht="12.75">
      <c r="F2534" s="23"/>
    </row>
    <row r="2535" ht="12.75">
      <c r="F2535" s="23"/>
    </row>
    <row r="2536" ht="12.75">
      <c r="F2536" s="23"/>
    </row>
    <row r="2537" ht="12.75">
      <c r="F2537" s="23"/>
    </row>
    <row r="2538" ht="12.75">
      <c r="F2538" s="23"/>
    </row>
    <row r="2539" ht="12.75">
      <c r="F2539" s="23"/>
    </row>
    <row r="2540" ht="12.75">
      <c r="F2540" s="23"/>
    </row>
    <row r="2541" ht="12.75">
      <c r="F2541" s="23"/>
    </row>
    <row r="2542" ht="12.75">
      <c r="F2542" s="23"/>
    </row>
    <row r="2543" ht="12.75">
      <c r="F2543" s="23"/>
    </row>
    <row r="2544" ht="12.75">
      <c r="F2544" s="23"/>
    </row>
    <row r="2545" ht="12.75">
      <c r="F2545" s="23"/>
    </row>
    <row r="2546" ht="12.75">
      <c r="F2546" s="23"/>
    </row>
    <row r="2547" ht="12.75">
      <c r="F2547" s="23"/>
    </row>
    <row r="2548" ht="12.75">
      <c r="F2548" s="23"/>
    </row>
    <row r="2549" ht="12.75">
      <c r="F2549" s="23"/>
    </row>
    <row r="2550" ht="12.75">
      <c r="F2550" s="23"/>
    </row>
    <row r="2551" ht="12.75">
      <c r="F2551" s="23"/>
    </row>
    <row r="2552" ht="12.75">
      <c r="F2552" s="23"/>
    </row>
    <row r="2553" ht="12.75">
      <c r="F2553" s="23"/>
    </row>
    <row r="2554" ht="12.75">
      <c r="F2554" s="23"/>
    </row>
    <row r="2555" ht="12.75">
      <c r="F2555" s="23"/>
    </row>
    <row r="2556" ht="12.75">
      <c r="F2556" s="23"/>
    </row>
    <row r="2557" ht="12.75">
      <c r="F2557" s="23"/>
    </row>
    <row r="2558" ht="12.75">
      <c r="F2558" s="23"/>
    </row>
    <row r="2559" ht="12.75">
      <c r="F2559" s="23"/>
    </row>
    <row r="2560" ht="12.75">
      <c r="F2560" s="23"/>
    </row>
    <row r="2561" ht="12.75">
      <c r="F2561" s="23"/>
    </row>
    <row r="2562" ht="12.75">
      <c r="F2562" s="23"/>
    </row>
    <row r="2563" ht="12.75">
      <c r="F2563" s="23"/>
    </row>
    <row r="2564" ht="12.75">
      <c r="F2564" s="23"/>
    </row>
    <row r="2565" ht="12.75">
      <c r="F2565" s="23"/>
    </row>
    <row r="2566" ht="12.75">
      <c r="F2566" s="23"/>
    </row>
    <row r="2567" ht="12.75">
      <c r="F2567" s="23"/>
    </row>
    <row r="2568" ht="12.75">
      <c r="F2568" s="23"/>
    </row>
    <row r="2569" ht="12.75">
      <c r="F2569" s="23"/>
    </row>
    <row r="2570" ht="12.75">
      <c r="F2570" s="23"/>
    </row>
    <row r="2571" ht="12.75">
      <c r="F2571" s="23"/>
    </row>
    <row r="2572" ht="12.75">
      <c r="F2572" s="23"/>
    </row>
    <row r="2573" ht="12.75">
      <c r="F2573" s="23"/>
    </row>
    <row r="2574" ht="12.75">
      <c r="F2574" s="23"/>
    </row>
    <row r="2575" ht="12.75">
      <c r="F2575" s="23"/>
    </row>
    <row r="2576" ht="12.75">
      <c r="F2576" s="23"/>
    </row>
    <row r="2577" ht="12.75">
      <c r="F2577" s="23"/>
    </row>
    <row r="2578" ht="12.75">
      <c r="F2578" s="23"/>
    </row>
    <row r="2579" ht="12.75">
      <c r="F2579" s="23"/>
    </row>
    <row r="2580" ht="12.75">
      <c r="F2580" s="23"/>
    </row>
    <row r="2581" ht="12.75">
      <c r="F2581" s="23"/>
    </row>
    <row r="2582" ht="12.75">
      <c r="F2582" s="23"/>
    </row>
    <row r="2583" ht="12.75">
      <c r="F2583" s="23"/>
    </row>
    <row r="2584" ht="12.75">
      <c r="F2584" s="23"/>
    </row>
    <row r="2585" ht="12.75">
      <c r="F2585" s="23"/>
    </row>
    <row r="2586" ht="12.75">
      <c r="F2586" s="23"/>
    </row>
    <row r="2587" ht="12.75">
      <c r="F2587" s="23"/>
    </row>
    <row r="2588" ht="12.75">
      <c r="F2588" s="23"/>
    </row>
    <row r="2589" ht="12.75">
      <c r="F2589" s="23"/>
    </row>
    <row r="2590" ht="12.75">
      <c r="F2590" s="23"/>
    </row>
    <row r="2591" ht="12.75">
      <c r="F2591" s="23"/>
    </row>
    <row r="2592" ht="12.75">
      <c r="F2592" s="23"/>
    </row>
    <row r="2593" ht="12.75">
      <c r="F2593" s="23"/>
    </row>
    <row r="2594" ht="12.75">
      <c r="F2594" s="23"/>
    </row>
    <row r="2595" ht="12.75">
      <c r="F2595" s="23"/>
    </row>
    <row r="2596" ht="12.75">
      <c r="F2596" s="23"/>
    </row>
    <row r="2597" ht="12.75">
      <c r="F2597" s="23"/>
    </row>
    <row r="2598" ht="12.75">
      <c r="F2598" s="23"/>
    </row>
    <row r="2599" ht="12.75">
      <c r="F2599" s="23"/>
    </row>
    <row r="2600" ht="12.75">
      <c r="F2600" s="23"/>
    </row>
    <row r="2601" ht="12.75">
      <c r="F2601" s="23"/>
    </row>
    <row r="2602" ht="12.75">
      <c r="F2602" s="23"/>
    </row>
    <row r="2603" ht="12.75">
      <c r="F2603" s="23"/>
    </row>
    <row r="2604" ht="12.75">
      <c r="F2604" s="23"/>
    </row>
    <row r="2605" ht="12.75">
      <c r="F2605" s="23"/>
    </row>
    <row r="2606" ht="12.75">
      <c r="F2606" s="23"/>
    </row>
    <row r="2607" ht="12.75">
      <c r="F2607" s="23"/>
    </row>
    <row r="2608" ht="12.75">
      <c r="F2608" s="23"/>
    </row>
    <row r="2609" ht="12.75">
      <c r="F2609" s="23"/>
    </row>
    <row r="2610" ht="12.75">
      <c r="F2610" s="23"/>
    </row>
    <row r="2611" ht="12.75">
      <c r="F2611" s="23"/>
    </row>
    <row r="2612" ht="12.75">
      <c r="F2612" s="23"/>
    </row>
    <row r="2613" ht="12.75">
      <c r="F2613" s="23"/>
    </row>
    <row r="2614" ht="12.75">
      <c r="F2614" s="23"/>
    </row>
    <row r="2615" ht="12.75">
      <c r="F2615" s="23"/>
    </row>
    <row r="2616" ht="12.75">
      <c r="F2616" s="23"/>
    </row>
    <row r="2617" ht="12.75">
      <c r="F2617" s="23"/>
    </row>
    <row r="2618" ht="12.75">
      <c r="F2618" s="23"/>
    </row>
    <row r="2619" ht="12.75">
      <c r="F2619" s="23"/>
    </row>
    <row r="2620" ht="12.75">
      <c r="F2620" s="23"/>
    </row>
    <row r="2621" ht="12.75">
      <c r="F2621" s="23"/>
    </row>
    <row r="2622" ht="12.75">
      <c r="F2622" s="23"/>
    </row>
    <row r="2623" ht="12.75">
      <c r="F2623" s="23"/>
    </row>
    <row r="2624" ht="12.75">
      <c r="F2624" s="23"/>
    </row>
    <row r="2625" ht="12.75">
      <c r="F2625" s="23"/>
    </row>
    <row r="2626" ht="12.75">
      <c r="F2626" s="23"/>
    </row>
    <row r="2627" ht="12.75">
      <c r="F2627" s="23"/>
    </row>
    <row r="2628" ht="12.75">
      <c r="F2628" s="23"/>
    </row>
    <row r="2629" ht="12.75">
      <c r="F2629" s="23"/>
    </row>
    <row r="2630" ht="12.75">
      <c r="F2630" s="23"/>
    </row>
    <row r="2631" ht="12.75">
      <c r="F2631" s="23"/>
    </row>
    <row r="2632" ht="12.75">
      <c r="F2632" s="23"/>
    </row>
    <row r="2633" ht="12.75">
      <c r="F2633" s="23"/>
    </row>
    <row r="2634" ht="12.75">
      <c r="F2634" s="23"/>
    </row>
    <row r="2635" ht="12.75">
      <c r="F2635" s="23"/>
    </row>
    <row r="2636" ht="12.75">
      <c r="F2636" s="23"/>
    </row>
    <row r="2637" ht="12.75">
      <c r="F2637" s="23"/>
    </row>
    <row r="2638" ht="12.75">
      <c r="F2638" s="23"/>
    </row>
    <row r="2639" ht="12.75">
      <c r="F2639" s="23"/>
    </row>
    <row r="2640" ht="12.75">
      <c r="F2640" s="23"/>
    </row>
    <row r="2641" ht="12.75">
      <c r="F2641" s="23"/>
    </row>
    <row r="2642" ht="12.75">
      <c r="F2642" s="23"/>
    </row>
    <row r="2643" ht="12.75">
      <c r="F2643" s="23"/>
    </row>
    <row r="2644" ht="12.75">
      <c r="F2644" s="23"/>
    </row>
    <row r="2645" ht="12.75">
      <c r="F2645" s="23"/>
    </row>
    <row r="2646" ht="12.75">
      <c r="F2646" s="23"/>
    </row>
    <row r="2647" ht="12.75">
      <c r="F2647" s="23"/>
    </row>
    <row r="2648" ht="12.75">
      <c r="F2648" s="23"/>
    </row>
    <row r="2649" ht="12.75">
      <c r="F2649" s="23"/>
    </row>
    <row r="2650" ht="12.75">
      <c r="F2650" s="23"/>
    </row>
    <row r="2651" ht="12.75">
      <c r="F2651" s="23"/>
    </row>
    <row r="2652" ht="12.75">
      <c r="F2652" s="23"/>
    </row>
    <row r="2653" ht="12.75">
      <c r="F2653" s="23"/>
    </row>
    <row r="2654" ht="12.75">
      <c r="F2654" s="23"/>
    </row>
    <row r="2655" ht="12.75">
      <c r="F2655" s="23"/>
    </row>
    <row r="2656" ht="12.75">
      <c r="F2656" s="23"/>
    </row>
    <row r="2657" ht="12.75">
      <c r="F2657" s="23"/>
    </row>
    <row r="2658" ht="12.75">
      <c r="F2658" s="23"/>
    </row>
    <row r="2659" ht="12.75">
      <c r="F2659" s="23"/>
    </row>
    <row r="2660" ht="12.75">
      <c r="F2660" s="23"/>
    </row>
    <row r="2661" ht="12.75">
      <c r="F2661" s="23"/>
    </row>
    <row r="2662" ht="12.75">
      <c r="F2662" s="23"/>
    </row>
    <row r="2663" ht="12.75">
      <c r="F2663" s="23"/>
    </row>
    <row r="2664" ht="12.75">
      <c r="F2664" s="23"/>
    </row>
    <row r="2665" ht="12.75">
      <c r="F2665" s="23"/>
    </row>
    <row r="2666" ht="12.75">
      <c r="F2666" s="23"/>
    </row>
    <row r="2667" ht="12.75">
      <c r="F2667" s="23"/>
    </row>
    <row r="2668" ht="12.75">
      <c r="F2668" s="23"/>
    </row>
    <row r="2669" ht="12.75">
      <c r="F2669" s="23"/>
    </row>
    <row r="2670" ht="12.75">
      <c r="F2670" s="23"/>
    </row>
    <row r="2671" ht="12.75">
      <c r="F2671" s="23"/>
    </row>
    <row r="2672" ht="12.75">
      <c r="F2672" s="23"/>
    </row>
    <row r="2673" ht="12.75">
      <c r="F2673" s="23"/>
    </row>
    <row r="2674" ht="12.75">
      <c r="F2674" s="23"/>
    </row>
    <row r="2675" ht="12.75">
      <c r="F2675" s="23"/>
    </row>
    <row r="2676" ht="12.75">
      <c r="F2676" s="23"/>
    </row>
    <row r="2677" ht="12.75">
      <c r="F2677" s="23"/>
    </row>
    <row r="2678" ht="12.75">
      <c r="F2678" s="23"/>
    </row>
    <row r="2679" ht="12.75">
      <c r="F2679" s="23"/>
    </row>
    <row r="2680" ht="12.75">
      <c r="F2680" s="23"/>
    </row>
    <row r="2681" ht="12.75">
      <c r="F2681" s="23"/>
    </row>
    <row r="2682" ht="12.75">
      <c r="F2682" s="23"/>
    </row>
    <row r="2683" ht="12.75">
      <c r="F2683" s="23"/>
    </row>
    <row r="2684" ht="12.75">
      <c r="F2684" s="23"/>
    </row>
    <row r="2685" ht="12.75">
      <c r="F2685" s="23"/>
    </row>
    <row r="2686" ht="12.75">
      <c r="F2686" s="23"/>
    </row>
    <row r="2687" ht="12.75">
      <c r="F2687" s="23"/>
    </row>
    <row r="2688" ht="12.75">
      <c r="F2688" s="23"/>
    </row>
    <row r="2689" ht="12.75">
      <c r="F2689" s="23"/>
    </row>
    <row r="2690" ht="12.75">
      <c r="F2690" s="23"/>
    </row>
    <row r="2691" ht="12.75">
      <c r="F2691" s="23"/>
    </row>
    <row r="2692" ht="12.75">
      <c r="F2692" s="23"/>
    </row>
    <row r="2693" ht="12.75">
      <c r="F2693" s="23"/>
    </row>
    <row r="2694" ht="12.75">
      <c r="F2694" s="23"/>
    </row>
    <row r="2695" ht="12.75">
      <c r="F2695" s="23"/>
    </row>
    <row r="2696" ht="12.75">
      <c r="F2696" s="23"/>
    </row>
    <row r="2697" ht="12.75">
      <c r="F2697" s="23"/>
    </row>
    <row r="2698" ht="12.75">
      <c r="F2698" s="23"/>
    </row>
    <row r="2699" ht="12.75">
      <c r="F2699" s="23"/>
    </row>
    <row r="2700" ht="12.75">
      <c r="F2700" s="23"/>
    </row>
    <row r="2701" ht="12.75">
      <c r="F2701" s="23"/>
    </row>
    <row r="2702" ht="12.75">
      <c r="F2702" s="23"/>
    </row>
    <row r="2703" ht="12.75">
      <c r="F2703" s="23"/>
    </row>
    <row r="2704" ht="12.75">
      <c r="F2704" s="23"/>
    </row>
    <row r="2705" ht="12.75">
      <c r="F2705" s="23"/>
    </row>
    <row r="2706" ht="12.75">
      <c r="F2706" s="23"/>
    </row>
    <row r="2707" ht="12.75">
      <c r="F2707" s="23"/>
    </row>
    <row r="2708" ht="12.75">
      <c r="F2708" s="23"/>
    </row>
    <row r="2709" ht="12.75">
      <c r="F2709" s="23"/>
    </row>
    <row r="2710" ht="12.75">
      <c r="F2710" s="23"/>
    </row>
    <row r="2711" ht="12.75">
      <c r="F2711" s="23"/>
    </row>
    <row r="2712" ht="12.75">
      <c r="F2712" s="23"/>
    </row>
    <row r="2713" ht="12.75">
      <c r="F2713" s="23"/>
    </row>
    <row r="2714" ht="12.75">
      <c r="F2714" s="23"/>
    </row>
    <row r="2715" ht="12.75">
      <c r="F2715" s="23"/>
    </row>
    <row r="2716" ht="12.75">
      <c r="F2716" s="23"/>
    </row>
    <row r="2717" ht="12.75">
      <c r="F2717" s="23"/>
    </row>
    <row r="2718" ht="12.75">
      <c r="F2718" s="23"/>
    </row>
    <row r="2719" ht="12.75">
      <c r="F2719" s="23"/>
    </row>
    <row r="2720" ht="12.75">
      <c r="F2720" s="23"/>
    </row>
    <row r="2721" ht="12.75">
      <c r="F2721" s="23"/>
    </row>
    <row r="2722" ht="12.75">
      <c r="F2722" s="23"/>
    </row>
    <row r="2723" ht="12.75">
      <c r="F2723" s="23"/>
    </row>
    <row r="2724" ht="12.75">
      <c r="F2724" s="23"/>
    </row>
    <row r="2725" ht="12.75">
      <c r="F2725" s="23"/>
    </row>
    <row r="2726" ht="12.75">
      <c r="F2726" s="23"/>
    </row>
    <row r="2727" ht="12.75">
      <c r="F2727" s="23"/>
    </row>
    <row r="2728" ht="12.75">
      <c r="F2728" s="23"/>
    </row>
    <row r="2729" ht="12.75">
      <c r="F2729" s="23"/>
    </row>
    <row r="2730" ht="12.75">
      <c r="F2730" s="23"/>
    </row>
    <row r="2731" ht="12.75">
      <c r="F2731" s="23"/>
    </row>
    <row r="2732" ht="12.75">
      <c r="F2732" s="23"/>
    </row>
    <row r="2733" ht="12.75">
      <c r="F2733" s="23"/>
    </row>
    <row r="2734" ht="12.75">
      <c r="F2734" s="23"/>
    </row>
    <row r="2735" ht="12.75">
      <c r="F2735" s="23"/>
    </row>
    <row r="2736" ht="12.75">
      <c r="F2736" s="23"/>
    </row>
    <row r="2737" ht="12.75">
      <c r="F2737" s="23"/>
    </row>
    <row r="2738" ht="12.75">
      <c r="F2738" s="23"/>
    </row>
    <row r="2739" ht="12.75">
      <c r="F2739" s="23"/>
    </row>
    <row r="2740" ht="12.75">
      <c r="F2740" s="23"/>
    </row>
    <row r="2741" ht="12.75">
      <c r="F2741" s="23"/>
    </row>
    <row r="2742" ht="12.75">
      <c r="F2742" s="23"/>
    </row>
    <row r="2743" ht="12.75">
      <c r="F2743" s="23"/>
    </row>
    <row r="2744" ht="12.75">
      <c r="F2744" s="23"/>
    </row>
    <row r="2745" ht="12.75">
      <c r="F2745" s="23"/>
    </row>
    <row r="2746" ht="12.75">
      <c r="F2746" s="23"/>
    </row>
    <row r="2747" ht="12.75">
      <c r="F2747" s="23"/>
    </row>
    <row r="2748" ht="12.75">
      <c r="F2748" s="23"/>
    </row>
    <row r="2749" ht="12.75">
      <c r="F2749" s="23"/>
    </row>
    <row r="2750" ht="12.75">
      <c r="F2750" s="23"/>
    </row>
    <row r="2751" ht="12.75">
      <c r="F2751" s="23"/>
    </row>
    <row r="2752" ht="12.75">
      <c r="F2752" s="23"/>
    </row>
    <row r="2753" ht="12.75">
      <c r="F2753" s="23"/>
    </row>
    <row r="2754" ht="12.75">
      <c r="F2754" s="23"/>
    </row>
    <row r="2755" ht="12.75">
      <c r="F2755" s="23"/>
    </row>
    <row r="2756" ht="12.75">
      <c r="F2756" s="23"/>
    </row>
    <row r="2757" ht="12.75">
      <c r="F2757" s="23"/>
    </row>
    <row r="2758" ht="12.75">
      <c r="F2758" s="23"/>
    </row>
    <row r="2759" ht="12.75">
      <c r="F2759" s="23"/>
    </row>
    <row r="2760" ht="12.75">
      <c r="F2760" s="23"/>
    </row>
    <row r="2761" ht="12.75">
      <c r="F2761" s="23"/>
    </row>
    <row r="2762" ht="12.75">
      <c r="F2762" s="23"/>
    </row>
    <row r="2763" ht="12.75">
      <c r="F2763" s="23"/>
    </row>
    <row r="2764" ht="12.75">
      <c r="F2764" s="23"/>
    </row>
    <row r="2765" ht="12.75">
      <c r="F2765" s="23"/>
    </row>
    <row r="2766" ht="12.75">
      <c r="F2766" s="23"/>
    </row>
    <row r="2767" ht="12.75">
      <c r="F2767" s="23"/>
    </row>
    <row r="2768" ht="12.75">
      <c r="F2768" s="23"/>
    </row>
    <row r="2769" ht="12.75">
      <c r="F2769" s="23"/>
    </row>
    <row r="2770" ht="12.75">
      <c r="F2770" s="23"/>
    </row>
    <row r="2771" ht="12.75">
      <c r="F2771" s="23"/>
    </row>
    <row r="2772" ht="12.75">
      <c r="F2772" s="23"/>
    </row>
    <row r="2773" ht="12.75">
      <c r="F2773" s="23"/>
    </row>
    <row r="2774" ht="12.75">
      <c r="F2774" s="23"/>
    </row>
    <row r="2775" ht="12.75">
      <c r="F2775" s="23"/>
    </row>
    <row r="2776" ht="12.75">
      <c r="F2776" s="23"/>
    </row>
    <row r="2777" ht="12.75">
      <c r="F2777" s="23"/>
    </row>
    <row r="2778" ht="12.75">
      <c r="F2778" s="23"/>
    </row>
    <row r="2779" ht="12.75">
      <c r="F2779" s="23"/>
    </row>
    <row r="2780" ht="12.75">
      <c r="F2780" s="23"/>
    </row>
    <row r="2781" ht="12.75">
      <c r="F2781" s="23"/>
    </row>
    <row r="2782" ht="12.75">
      <c r="F2782" s="23"/>
    </row>
    <row r="2783" ht="12.75">
      <c r="F2783" s="23"/>
    </row>
    <row r="2784" ht="12.75">
      <c r="F2784" s="23"/>
    </row>
    <row r="2785" ht="12.75">
      <c r="F2785" s="23"/>
    </row>
    <row r="2786" ht="12.75">
      <c r="F2786" s="23"/>
    </row>
    <row r="2787" ht="12.75">
      <c r="F2787" s="23"/>
    </row>
    <row r="2788" ht="12.75">
      <c r="F2788" s="23"/>
    </row>
    <row r="2789" ht="12.75">
      <c r="F2789" s="23"/>
    </row>
    <row r="2790" ht="12.75">
      <c r="F2790" s="23"/>
    </row>
    <row r="2791" ht="12.75">
      <c r="F2791" s="23"/>
    </row>
    <row r="2792" ht="12.75">
      <c r="F2792" s="23"/>
    </row>
    <row r="2793" ht="12.75">
      <c r="F2793" s="23"/>
    </row>
    <row r="2794" ht="12.75">
      <c r="F2794" s="23"/>
    </row>
    <row r="2795" ht="12.75">
      <c r="F2795" s="23"/>
    </row>
    <row r="2796" ht="12.75">
      <c r="F2796" s="23"/>
    </row>
    <row r="2797" ht="12.75">
      <c r="F2797" s="23"/>
    </row>
    <row r="2798" ht="12.75">
      <c r="F2798" s="23"/>
    </row>
    <row r="2799" ht="12.75">
      <c r="F2799" s="23"/>
    </row>
    <row r="2800" ht="12.75">
      <c r="F2800" s="23"/>
    </row>
    <row r="2801" ht="12.75">
      <c r="F2801" s="23"/>
    </row>
    <row r="2802" ht="12.75">
      <c r="F2802" s="23"/>
    </row>
    <row r="2803" ht="12.75">
      <c r="F2803" s="23"/>
    </row>
    <row r="2804" ht="12.75">
      <c r="F2804" s="23"/>
    </row>
    <row r="2805" ht="12.75">
      <c r="F2805" s="23"/>
    </row>
    <row r="2806" ht="12.75">
      <c r="F2806" s="23"/>
    </row>
    <row r="2807" ht="12.75">
      <c r="F2807" s="23"/>
    </row>
    <row r="2808" ht="12.75">
      <c r="F2808" s="23"/>
    </row>
    <row r="2809" ht="12.75">
      <c r="F2809" s="23"/>
    </row>
    <row r="2810" ht="12.75">
      <c r="F2810" s="23"/>
    </row>
    <row r="2811" ht="12.75">
      <c r="F2811" s="23"/>
    </row>
    <row r="2812" ht="12.75">
      <c r="F2812" s="23"/>
    </row>
    <row r="2813" ht="12.75">
      <c r="F2813" s="23"/>
    </row>
    <row r="2814" ht="12.75">
      <c r="F2814" s="23"/>
    </row>
    <row r="2815" ht="12.75">
      <c r="F2815" s="23"/>
    </row>
    <row r="2816" ht="12.75">
      <c r="F2816" s="23"/>
    </row>
    <row r="2817" ht="12.75">
      <c r="F2817" s="23"/>
    </row>
    <row r="2818" ht="12.75">
      <c r="F2818" s="23"/>
    </row>
    <row r="2819" ht="12.75">
      <c r="F2819" s="23"/>
    </row>
    <row r="2820" ht="12.75">
      <c r="F2820" s="23"/>
    </row>
    <row r="2821" ht="12.75">
      <c r="F2821" s="23"/>
    </row>
    <row r="2822" ht="12.75">
      <c r="F2822" s="23"/>
    </row>
    <row r="2823" ht="12.75">
      <c r="F2823" s="23"/>
    </row>
    <row r="2824" ht="12.75">
      <c r="F2824" s="23"/>
    </row>
    <row r="2825" ht="12.75">
      <c r="F2825" s="23"/>
    </row>
    <row r="2826" ht="12.75">
      <c r="F2826" s="23"/>
    </row>
    <row r="2827" ht="12.75">
      <c r="F2827" s="23"/>
    </row>
    <row r="2828" ht="12.75">
      <c r="F2828" s="23"/>
    </row>
    <row r="2829" ht="12.75">
      <c r="F2829" s="23"/>
    </row>
    <row r="2830" ht="12.75">
      <c r="F2830" s="23"/>
    </row>
    <row r="2831" ht="12.75">
      <c r="F2831" s="23"/>
    </row>
    <row r="2832" ht="12.75">
      <c r="F2832" s="23"/>
    </row>
    <row r="2833" ht="12.75">
      <c r="F2833" s="23"/>
    </row>
    <row r="2834" ht="12.75">
      <c r="F2834" s="23"/>
    </row>
    <row r="2835" ht="12.75">
      <c r="F2835" s="23"/>
    </row>
    <row r="2836" ht="12.75">
      <c r="F2836" s="23"/>
    </row>
    <row r="2837" ht="12.75">
      <c r="F2837" s="23"/>
    </row>
    <row r="2838" ht="12.75">
      <c r="F2838" s="23"/>
    </row>
    <row r="2839" ht="12.75">
      <c r="F2839" s="23"/>
    </row>
    <row r="2840" ht="12.75">
      <c r="F2840" s="23"/>
    </row>
    <row r="2841" ht="12.75">
      <c r="F2841" s="23"/>
    </row>
    <row r="2842" ht="12.75">
      <c r="F2842" s="23"/>
    </row>
    <row r="2843" ht="12.75">
      <c r="F2843" s="23"/>
    </row>
    <row r="2844" ht="12.75">
      <c r="F2844" s="23"/>
    </row>
    <row r="2845" ht="12.75">
      <c r="F2845" s="23"/>
    </row>
    <row r="2846" ht="12.75">
      <c r="F2846" s="23"/>
    </row>
    <row r="2847" ht="12.75">
      <c r="F2847" s="23"/>
    </row>
    <row r="2848" ht="12.75">
      <c r="F2848" s="23"/>
    </row>
    <row r="2849" ht="12.75">
      <c r="F2849" s="23"/>
    </row>
    <row r="2850" ht="12.75">
      <c r="F2850" s="23"/>
    </row>
    <row r="2851" ht="12.75">
      <c r="F2851" s="23"/>
    </row>
    <row r="2852" ht="12.75">
      <c r="F2852" s="23"/>
    </row>
    <row r="2853" ht="12.75">
      <c r="F2853" s="23"/>
    </row>
    <row r="2854" ht="12.75">
      <c r="F2854" s="23"/>
    </row>
    <row r="2855" ht="12.75">
      <c r="F2855" s="23"/>
    </row>
    <row r="2856" ht="12.75">
      <c r="F2856" s="23"/>
    </row>
    <row r="2857" ht="12.75">
      <c r="F2857" s="23"/>
    </row>
    <row r="2858" ht="12.75">
      <c r="F2858" s="23"/>
    </row>
    <row r="2859" ht="12.75">
      <c r="F2859" s="23"/>
    </row>
    <row r="2860" ht="12.75">
      <c r="F2860" s="23"/>
    </row>
    <row r="2861" ht="12.75">
      <c r="F2861" s="23"/>
    </row>
    <row r="2862" ht="12.75">
      <c r="F2862" s="23"/>
    </row>
    <row r="2863" ht="12.75">
      <c r="F2863" s="23"/>
    </row>
    <row r="2864" ht="12.75">
      <c r="F2864" s="23"/>
    </row>
    <row r="2865" ht="12.75">
      <c r="F2865" s="23"/>
    </row>
    <row r="2866" ht="12.75">
      <c r="F2866" s="23"/>
    </row>
    <row r="2867" ht="12.75">
      <c r="F2867" s="23"/>
    </row>
    <row r="2868" ht="12.75">
      <c r="F2868" s="23"/>
    </row>
    <row r="2869" ht="12.75">
      <c r="F2869" s="23"/>
    </row>
    <row r="2870" ht="12.75">
      <c r="F2870" s="23"/>
    </row>
    <row r="2871" ht="12.75">
      <c r="F2871" s="23"/>
    </row>
    <row r="2872" ht="12.75">
      <c r="F2872" s="23"/>
    </row>
    <row r="2873" ht="12.75">
      <c r="F2873" s="23"/>
    </row>
    <row r="2874" ht="12.75">
      <c r="F2874" s="23"/>
    </row>
    <row r="2875" ht="12.75">
      <c r="F2875" s="23"/>
    </row>
    <row r="2876" ht="12.75">
      <c r="F2876" s="23"/>
    </row>
    <row r="2877" ht="12.75">
      <c r="F2877" s="23"/>
    </row>
    <row r="2878" ht="12.75">
      <c r="F2878" s="23"/>
    </row>
    <row r="2879" ht="12.75">
      <c r="F2879" s="23"/>
    </row>
    <row r="2880" ht="12.75">
      <c r="F2880" s="23"/>
    </row>
    <row r="2881" ht="12.75">
      <c r="F2881" s="23"/>
    </row>
    <row r="2882" ht="12.75">
      <c r="F2882" s="23"/>
    </row>
    <row r="2883" ht="12.75">
      <c r="F2883" s="23"/>
    </row>
    <row r="2884" ht="12.75">
      <c r="F2884" s="23"/>
    </row>
    <row r="2885" ht="12.75">
      <c r="F2885" s="23"/>
    </row>
    <row r="2886" ht="12.75">
      <c r="F2886" s="23"/>
    </row>
    <row r="2887" ht="12.75">
      <c r="F2887" s="23"/>
    </row>
    <row r="2888" ht="12.75">
      <c r="F2888" s="23"/>
    </row>
    <row r="2889" ht="12.75">
      <c r="F2889" s="23"/>
    </row>
    <row r="2890" ht="12.75">
      <c r="F2890" s="23"/>
    </row>
    <row r="2891" ht="12.75">
      <c r="F2891" s="23"/>
    </row>
    <row r="2892" ht="12.75">
      <c r="F2892" s="23"/>
    </row>
    <row r="2893" ht="12.75">
      <c r="F2893" s="23"/>
    </row>
    <row r="2894" ht="12.75">
      <c r="F2894" s="23"/>
    </row>
    <row r="2895" ht="12.75">
      <c r="F2895" s="23"/>
    </row>
    <row r="2896" ht="12.75">
      <c r="F2896" s="23"/>
    </row>
    <row r="2897" ht="12.75">
      <c r="F2897" s="23"/>
    </row>
    <row r="2898" ht="12.75">
      <c r="F2898" s="23"/>
    </row>
    <row r="2899" ht="12.75">
      <c r="F2899" s="23"/>
    </row>
    <row r="2900" ht="12.75">
      <c r="F2900" s="23"/>
    </row>
    <row r="2901" ht="12.75">
      <c r="F2901" s="23"/>
    </row>
    <row r="2902" ht="12.75">
      <c r="F2902" s="23"/>
    </row>
    <row r="2903" ht="12.75">
      <c r="F2903" s="23"/>
    </row>
    <row r="2904" ht="12.75">
      <c r="F2904" s="23"/>
    </row>
    <row r="2905" ht="12.75">
      <c r="F2905" s="23"/>
    </row>
    <row r="2906" ht="12.75">
      <c r="F2906" s="23"/>
    </row>
    <row r="2907" ht="12.75">
      <c r="F2907" s="23"/>
    </row>
    <row r="2908" ht="12.75">
      <c r="F2908" s="23"/>
    </row>
    <row r="2909" ht="12.75">
      <c r="F2909" s="23"/>
    </row>
    <row r="2910" ht="12.75">
      <c r="F2910" s="23"/>
    </row>
    <row r="2911" ht="12.75">
      <c r="F2911" s="23"/>
    </row>
    <row r="2912" ht="12.75">
      <c r="F2912" s="23"/>
    </row>
    <row r="2913" ht="12.75">
      <c r="F2913" s="23"/>
    </row>
    <row r="2914" ht="12.75">
      <c r="F2914" s="23"/>
    </row>
    <row r="2915" ht="12.75">
      <c r="F2915" s="23"/>
    </row>
    <row r="2916" ht="12.75">
      <c r="F2916" s="23"/>
    </row>
    <row r="2917" ht="12.75">
      <c r="F2917" s="23"/>
    </row>
    <row r="2918" ht="12.75">
      <c r="F2918" s="23"/>
    </row>
    <row r="2919" ht="12.75">
      <c r="F2919" s="23"/>
    </row>
    <row r="2920" ht="12.75">
      <c r="F2920" s="23"/>
    </row>
    <row r="2921" ht="12.75">
      <c r="F2921" s="23"/>
    </row>
    <row r="2922" ht="12.75">
      <c r="F2922" s="23"/>
    </row>
    <row r="2923" ht="12.75">
      <c r="F2923" s="23"/>
    </row>
    <row r="2924" ht="12.75">
      <c r="F2924" s="23"/>
    </row>
    <row r="2925" ht="12.75">
      <c r="F2925" s="23"/>
    </row>
    <row r="2926" ht="12.75">
      <c r="F2926" s="23"/>
    </row>
    <row r="2927" ht="12.75">
      <c r="F2927" s="23"/>
    </row>
    <row r="2928" ht="12.75">
      <c r="F2928" s="23"/>
    </row>
    <row r="2929" ht="12.75">
      <c r="F2929" s="23"/>
    </row>
    <row r="2930" ht="12.75">
      <c r="F2930" s="23"/>
    </row>
    <row r="2931" ht="12.75">
      <c r="F2931" s="23"/>
    </row>
    <row r="2932" ht="12.75">
      <c r="F2932" s="23"/>
    </row>
    <row r="2933" ht="12.75">
      <c r="F2933" s="23"/>
    </row>
    <row r="2934" ht="12.75">
      <c r="F2934" s="23"/>
    </row>
    <row r="2935" ht="12.75">
      <c r="F2935" s="23"/>
    </row>
    <row r="2936" ht="12.75">
      <c r="F2936" s="23"/>
    </row>
    <row r="2937" ht="12.75">
      <c r="F2937" s="23"/>
    </row>
    <row r="2938" ht="12.75">
      <c r="F2938" s="23"/>
    </row>
    <row r="2939" ht="12.75">
      <c r="F2939" s="23"/>
    </row>
    <row r="2940" ht="12.75">
      <c r="F2940" s="23"/>
    </row>
    <row r="2941" ht="12.75">
      <c r="F2941" s="23"/>
    </row>
    <row r="2942" ht="12.75">
      <c r="F2942" s="23"/>
    </row>
    <row r="2943" ht="12.75">
      <c r="F2943" s="23"/>
    </row>
    <row r="2944" ht="12.75">
      <c r="F2944" s="23"/>
    </row>
    <row r="2945" ht="12.75">
      <c r="F2945" s="23"/>
    </row>
    <row r="2946" ht="12.75">
      <c r="F2946" s="23"/>
    </row>
    <row r="2947" ht="12.75">
      <c r="F2947" s="23"/>
    </row>
    <row r="2948" ht="12.75">
      <c r="F2948" s="23"/>
    </row>
    <row r="2949" ht="12.75">
      <c r="F2949" s="23"/>
    </row>
    <row r="2950" ht="12.75">
      <c r="F2950" s="23"/>
    </row>
    <row r="2951" ht="12.75">
      <c r="F2951" s="23"/>
    </row>
    <row r="2952" ht="12.75">
      <c r="F2952" s="23"/>
    </row>
    <row r="2953" ht="12.75">
      <c r="F2953" s="23"/>
    </row>
    <row r="2954" ht="12.75">
      <c r="F2954" s="23"/>
    </row>
    <row r="2955" ht="12.75">
      <c r="F2955" s="23"/>
    </row>
    <row r="2956" ht="12.75">
      <c r="F2956" s="23"/>
    </row>
    <row r="2957" ht="12.75">
      <c r="F2957" s="23"/>
    </row>
    <row r="2958" ht="12.75">
      <c r="F2958" s="23"/>
    </row>
    <row r="2959" ht="12.75">
      <c r="F2959" s="23"/>
    </row>
    <row r="2960" ht="12.75">
      <c r="F2960" s="23"/>
    </row>
    <row r="2961" ht="12.75">
      <c r="F2961" s="23"/>
    </row>
    <row r="2962" ht="12.75">
      <c r="F2962" s="23"/>
    </row>
    <row r="2963" ht="12.75">
      <c r="F2963" s="23"/>
    </row>
    <row r="2964" ht="12.75">
      <c r="F2964" s="23"/>
    </row>
    <row r="2965" ht="12.75">
      <c r="F2965" s="23"/>
    </row>
    <row r="2966" ht="12.75">
      <c r="F2966" s="23"/>
    </row>
    <row r="2967" ht="12.75">
      <c r="F2967" s="23"/>
    </row>
    <row r="2968" ht="12.75">
      <c r="F2968" s="23"/>
    </row>
    <row r="2969" ht="12.75">
      <c r="F2969" s="23"/>
    </row>
    <row r="2970" ht="12.75">
      <c r="F2970" s="23"/>
    </row>
    <row r="2971" ht="12.75">
      <c r="F2971" s="23"/>
    </row>
    <row r="2972" ht="12.75">
      <c r="F2972" s="23"/>
    </row>
    <row r="2973" ht="12.75">
      <c r="F2973" s="23"/>
    </row>
    <row r="2974" ht="12.75">
      <c r="F2974" s="23"/>
    </row>
    <row r="2975" ht="12.75">
      <c r="F2975" s="23"/>
    </row>
    <row r="2976" ht="12.75">
      <c r="F2976" s="23"/>
    </row>
    <row r="2977" ht="12.75">
      <c r="F2977" s="23"/>
    </row>
    <row r="2978" ht="12.75">
      <c r="F2978" s="23"/>
    </row>
    <row r="2979" ht="12.75">
      <c r="F2979" s="23"/>
    </row>
    <row r="2980" ht="12.75">
      <c r="F2980" s="23"/>
    </row>
    <row r="2981" ht="12.75">
      <c r="F2981" s="23"/>
    </row>
    <row r="2982" ht="12.75">
      <c r="F2982" s="23"/>
    </row>
    <row r="2983" ht="12.75">
      <c r="F2983" s="23"/>
    </row>
    <row r="2984" ht="12.75">
      <c r="F2984" s="23"/>
    </row>
    <row r="2985" ht="12.75">
      <c r="F2985" s="23"/>
    </row>
    <row r="2986" ht="12.75">
      <c r="F2986" s="23"/>
    </row>
    <row r="2987" ht="12.75">
      <c r="F2987" s="23"/>
    </row>
    <row r="2988" ht="12.75">
      <c r="F2988" s="23"/>
    </row>
    <row r="2989" ht="12.75">
      <c r="F2989" s="23"/>
    </row>
    <row r="2990" ht="12.75">
      <c r="F2990" s="23"/>
    </row>
    <row r="2991" ht="12.75">
      <c r="F2991" s="23"/>
    </row>
    <row r="2992" ht="12.75">
      <c r="F2992" s="23"/>
    </row>
    <row r="2993" ht="12.75">
      <c r="F2993" s="23"/>
    </row>
    <row r="2994" ht="12.75">
      <c r="F2994" s="23"/>
    </row>
    <row r="2995" ht="12.75">
      <c r="F2995" s="23"/>
    </row>
    <row r="2996" ht="12.75">
      <c r="F2996" s="23"/>
    </row>
    <row r="2997" ht="12.75">
      <c r="F2997" s="23"/>
    </row>
    <row r="2998" ht="12.75">
      <c r="F2998" s="23"/>
    </row>
    <row r="2999" ht="12.75">
      <c r="F2999" s="23"/>
    </row>
    <row r="3000" ht="12.75">
      <c r="F3000" s="23"/>
    </row>
    <row r="3001" ht="12.75">
      <c r="F3001" s="23"/>
    </row>
    <row r="3002" ht="12.75">
      <c r="F3002" s="23"/>
    </row>
    <row r="3003" ht="12.75">
      <c r="F3003" s="23"/>
    </row>
    <row r="3004" ht="12.75">
      <c r="F3004" s="23"/>
    </row>
    <row r="3005" ht="12.75">
      <c r="F3005" s="23"/>
    </row>
    <row r="3006" ht="12.75">
      <c r="F3006" s="23"/>
    </row>
    <row r="3007" ht="12.75">
      <c r="F3007" s="23"/>
    </row>
    <row r="3008" ht="12.75">
      <c r="F3008" s="23"/>
    </row>
    <row r="3009" ht="12.75">
      <c r="F3009" s="23"/>
    </row>
    <row r="3010" ht="12.75">
      <c r="F3010" s="23"/>
    </row>
    <row r="3011" ht="12.75">
      <c r="F3011" s="23"/>
    </row>
    <row r="3012" ht="12.75">
      <c r="F3012" s="23"/>
    </row>
    <row r="3013" ht="12.75">
      <c r="F3013" s="23"/>
    </row>
    <row r="3014" ht="12.75">
      <c r="F3014" s="23"/>
    </row>
    <row r="3015" ht="12.75">
      <c r="F3015" s="23"/>
    </row>
    <row r="3016" ht="12.75">
      <c r="F3016" s="23"/>
    </row>
    <row r="3017" ht="12.75">
      <c r="F3017" s="23"/>
    </row>
    <row r="3018" ht="12.75">
      <c r="F3018" s="23"/>
    </row>
    <row r="3019" ht="12.75">
      <c r="F3019" s="23"/>
    </row>
    <row r="3020" ht="12.75">
      <c r="F3020" s="23"/>
    </row>
    <row r="3021" ht="12.75">
      <c r="F3021" s="23"/>
    </row>
    <row r="3022" ht="12.75">
      <c r="F3022" s="23"/>
    </row>
    <row r="3023" ht="12.75">
      <c r="F3023" s="23"/>
    </row>
    <row r="3024" ht="12.75">
      <c r="F3024" s="23"/>
    </row>
    <row r="3025" ht="12.75">
      <c r="F3025" s="23"/>
    </row>
    <row r="3026" ht="12.75">
      <c r="F3026" s="23"/>
    </row>
    <row r="3027" ht="12.75">
      <c r="F3027" s="23"/>
    </row>
    <row r="3028" ht="12.75">
      <c r="F3028" s="23"/>
    </row>
    <row r="3029" ht="12.75">
      <c r="F3029" s="23"/>
    </row>
    <row r="3030" ht="12.75">
      <c r="F3030" s="23"/>
    </row>
    <row r="3031" ht="12.75">
      <c r="F3031" s="23"/>
    </row>
    <row r="3032" ht="12.75">
      <c r="F3032" s="23"/>
    </row>
    <row r="3033" ht="12.75">
      <c r="F3033" s="23"/>
    </row>
    <row r="3034" ht="12.75">
      <c r="F3034" s="23"/>
    </row>
    <row r="3035" ht="12.75">
      <c r="F3035" s="23"/>
    </row>
    <row r="3036" ht="12.75">
      <c r="F3036" s="23"/>
    </row>
    <row r="3037" ht="12.75">
      <c r="F3037" s="23"/>
    </row>
    <row r="3038" ht="12.75">
      <c r="F3038" s="23"/>
    </row>
    <row r="3039" ht="12.75">
      <c r="F3039" s="23"/>
    </row>
    <row r="3040" ht="12.75">
      <c r="F3040" s="23"/>
    </row>
    <row r="3041" ht="12.75">
      <c r="F3041" s="23"/>
    </row>
    <row r="3042" ht="12.75">
      <c r="F3042" s="23"/>
    </row>
    <row r="3043" ht="12.75">
      <c r="F3043" s="23"/>
    </row>
    <row r="3044" ht="12.75">
      <c r="F3044" s="23"/>
    </row>
    <row r="3045" ht="12.75">
      <c r="F3045" s="23"/>
    </row>
    <row r="3046" ht="12.75">
      <c r="F3046" s="23"/>
    </row>
    <row r="3047" ht="12.75">
      <c r="F3047" s="23"/>
    </row>
    <row r="3048" ht="12.75">
      <c r="F3048" s="23"/>
    </row>
    <row r="3049" ht="12.75">
      <c r="F3049" s="23"/>
    </row>
    <row r="3050" ht="12.75">
      <c r="F3050" s="23"/>
    </row>
    <row r="3051" ht="12.75">
      <c r="F3051" s="23"/>
    </row>
    <row r="3052" ht="12.75">
      <c r="F3052" s="23"/>
    </row>
    <row r="3053" ht="12.75">
      <c r="F3053" s="23"/>
    </row>
    <row r="3054" ht="12.75">
      <c r="F3054" s="23"/>
    </row>
    <row r="3055" ht="12.75">
      <c r="F3055" s="23"/>
    </row>
    <row r="3056" ht="12.75">
      <c r="F3056" s="23"/>
    </row>
    <row r="3057" ht="12.75">
      <c r="F3057" s="23"/>
    </row>
    <row r="3058" ht="12.75">
      <c r="F3058" s="23"/>
    </row>
    <row r="3059" ht="12.75">
      <c r="F3059" s="23"/>
    </row>
    <row r="3060" ht="12.75">
      <c r="F3060" s="23"/>
    </row>
    <row r="3061" ht="12.75">
      <c r="F3061" s="23"/>
    </row>
    <row r="3062" ht="12.75">
      <c r="F3062" s="23"/>
    </row>
    <row r="3063" ht="12.75">
      <c r="F3063" s="23"/>
    </row>
    <row r="3064" ht="12.75">
      <c r="F3064" s="23"/>
    </row>
    <row r="3065" ht="12.75">
      <c r="F3065" s="23"/>
    </row>
    <row r="3066" ht="12.75">
      <c r="F3066" s="23"/>
    </row>
    <row r="3067" ht="12.75">
      <c r="F3067" s="23"/>
    </row>
    <row r="3068" ht="12.75">
      <c r="F3068" s="23"/>
    </row>
    <row r="3069" ht="12.75">
      <c r="F3069" s="23"/>
    </row>
    <row r="3070" ht="12.75">
      <c r="F3070" s="23"/>
    </row>
    <row r="3071" ht="12.75">
      <c r="F3071" s="23"/>
    </row>
    <row r="3072" ht="12.75">
      <c r="F3072" s="23"/>
    </row>
    <row r="3073" ht="12.75">
      <c r="F3073" s="23"/>
    </row>
    <row r="3074" ht="12.75">
      <c r="F3074" s="23"/>
    </row>
    <row r="3075" ht="12.75">
      <c r="F3075" s="23"/>
    </row>
    <row r="3076" ht="12.75">
      <c r="F3076" s="23"/>
    </row>
    <row r="3077" ht="12.75">
      <c r="F3077" s="23"/>
    </row>
    <row r="3078" ht="12.75">
      <c r="F3078" s="23"/>
    </row>
    <row r="3079" ht="12.75">
      <c r="F3079" s="23"/>
    </row>
    <row r="3080" ht="12.75">
      <c r="F3080" s="23"/>
    </row>
    <row r="3081" ht="12.75">
      <c r="F3081" s="23"/>
    </row>
    <row r="3082" ht="12.75">
      <c r="F3082" s="23"/>
    </row>
    <row r="3083" ht="12.75">
      <c r="F3083" s="23"/>
    </row>
    <row r="3084" ht="12.75">
      <c r="F3084" s="23"/>
    </row>
    <row r="3085" ht="12.75">
      <c r="F3085" s="23"/>
    </row>
    <row r="3086" ht="12.75">
      <c r="F3086" s="23"/>
    </row>
    <row r="3087" ht="12.75">
      <c r="F3087" s="23"/>
    </row>
    <row r="3088" ht="12.75">
      <c r="F3088" s="23"/>
    </row>
    <row r="3089" ht="12.75">
      <c r="F3089" s="23"/>
    </row>
    <row r="3090" ht="12.75">
      <c r="F3090" s="23"/>
    </row>
    <row r="3091" ht="12.75">
      <c r="F3091" s="23"/>
    </row>
    <row r="3092" ht="12.75">
      <c r="F3092" s="23"/>
    </row>
    <row r="3093" ht="12.75">
      <c r="F3093" s="23"/>
    </row>
    <row r="3094" ht="12.75">
      <c r="F3094" s="23"/>
    </row>
    <row r="3095" ht="12.75">
      <c r="F3095" s="23"/>
    </row>
    <row r="3096" ht="12.75">
      <c r="F3096" s="23"/>
    </row>
    <row r="3097" ht="12.75">
      <c r="F3097" s="23"/>
    </row>
    <row r="3098" ht="12.75">
      <c r="F3098" s="23"/>
    </row>
    <row r="3099" ht="12.75">
      <c r="F3099" s="23"/>
    </row>
    <row r="3100" ht="12.75">
      <c r="F3100" s="23"/>
    </row>
    <row r="3101" ht="12.75">
      <c r="F3101" s="23"/>
    </row>
    <row r="3102" ht="12.75">
      <c r="F3102" s="23"/>
    </row>
    <row r="3103" ht="12.75">
      <c r="F3103" s="23"/>
    </row>
    <row r="3104" ht="12.75">
      <c r="F3104" s="23"/>
    </row>
    <row r="3105" ht="12.75">
      <c r="F3105" s="23"/>
    </row>
    <row r="3106" ht="12.75">
      <c r="F3106" s="23"/>
    </row>
    <row r="3107" ht="12.75">
      <c r="F3107" s="23"/>
    </row>
    <row r="3108" ht="12.75">
      <c r="F3108" s="23"/>
    </row>
    <row r="3109" ht="12.75">
      <c r="F3109" s="23"/>
    </row>
    <row r="3110" ht="12.75">
      <c r="F3110" s="23"/>
    </row>
    <row r="3111" ht="12.75">
      <c r="F3111" s="23"/>
    </row>
    <row r="3112" ht="12.75">
      <c r="F3112" s="23"/>
    </row>
    <row r="3113" ht="12.75">
      <c r="F3113" s="23"/>
    </row>
    <row r="3114" ht="12.75">
      <c r="F3114" s="23"/>
    </row>
    <row r="3115" ht="12.75">
      <c r="F3115" s="23"/>
    </row>
    <row r="3116" ht="12.75">
      <c r="F3116" s="23"/>
    </row>
    <row r="3117" ht="12.75">
      <c r="F3117" s="23"/>
    </row>
    <row r="3118" ht="12.75">
      <c r="F3118" s="23"/>
    </row>
    <row r="3119" ht="12.75">
      <c r="F3119" s="23"/>
    </row>
    <row r="3120" ht="12.75">
      <c r="F3120" s="23"/>
    </row>
    <row r="3121" ht="12.75">
      <c r="F3121" s="23"/>
    </row>
    <row r="3122" ht="12.75">
      <c r="F3122" s="23"/>
    </row>
    <row r="3123" ht="12.75">
      <c r="F3123" s="23"/>
    </row>
    <row r="3124" ht="12.75">
      <c r="F3124" s="23"/>
    </row>
    <row r="3125" ht="12.75">
      <c r="F3125" s="23"/>
    </row>
    <row r="3126" ht="12.75">
      <c r="F3126" s="23"/>
    </row>
    <row r="3127" ht="12.75">
      <c r="F3127" s="23"/>
    </row>
    <row r="3128" ht="12.75">
      <c r="F3128" s="23"/>
    </row>
    <row r="3129" ht="12.75">
      <c r="F3129" s="23"/>
    </row>
    <row r="3130" ht="12.75">
      <c r="F3130" s="23"/>
    </row>
    <row r="3131" ht="12.75">
      <c r="F3131" s="23"/>
    </row>
    <row r="3132" ht="12.75">
      <c r="F3132" s="23"/>
    </row>
    <row r="3133" ht="12.75">
      <c r="F3133" s="23"/>
    </row>
    <row r="3134" ht="12.75">
      <c r="F3134" s="23"/>
    </row>
    <row r="3135" ht="12.75">
      <c r="F3135" s="23"/>
    </row>
    <row r="3136" ht="12.75">
      <c r="F3136" s="23"/>
    </row>
    <row r="3137" ht="12.75">
      <c r="F3137" s="23"/>
    </row>
    <row r="3138" ht="12.75">
      <c r="F3138" s="23"/>
    </row>
    <row r="3139" ht="12.75">
      <c r="F3139" s="23"/>
    </row>
    <row r="3140" ht="12.75">
      <c r="F3140" s="23"/>
    </row>
    <row r="3141" ht="12.75">
      <c r="F3141" s="23"/>
    </row>
    <row r="3142" ht="12.75">
      <c r="F3142" s="23"/>
    </row>
    <row r="3143" ht="12.75">
      <c r="F3143" s="23"/>
    </row>
    <row r="3144" ht="12.75">
      <c r="F3144" s="23"/>
    </row>
    <row r="3145" ht="12.75">
      <c r="F3145" s="23"/>
    </row>
    <row r="3146" ht="12.75">
      <c r="F3146" s="23"/>
    </row>
    <row r="3147" ht="12.75">
      <c r="F3147" s="23"/>
    </row>
    <row r="3148" ht="12.75">
      <c r="F3148" s="23"/>
    </row>
    <row r="3149" ht="12.75">
      <c r="F3149" s="23"/>
    </row>
    <row r="3150" ht="12.75">
      <c r="F3150" s="23"/>
    </row>
    <row r="3151" ht="12.75">
      <c r="F3151" s="23"/>
    </row>
    <row r="3152" ht="12.75">
      <c r="F3152" s="23"/>
    </row>
    <row r="3153" ht="12.75">
      <c r="F3153" s="23"/>
    </row>
    <row r="3154" ht="12.75">
      <c r="F3154" s="23"/>
    </row>
    <row r="3155" ht="12.75">
      <c r="F3155" s="23"/>
    </row>
    <row r="3156" ht="12.75">
      <c r="F3156" s="23"/>
    </row>
    <row r="3157" ht="12.75">
      <c r="F3157" s="23"/>
    </row>
    <row r="3158" ht="12.75">
      <c r="F3158" s="23"/>
    </row>
    <row r="3159" ht="12.75">
      <c r="F3159" s="23"/>
    </row>
    <row r="3160" ht="12.75">
      <c r="F3160" s="23"/>
    </row>
    <row r="3161" ht="12.75">
      <c r="F3161" s="23"/>
    </row>
    <row r="3162" ht="12.75">
      <c r="F3162" s="23"/>
    </row>
    <row r="3163" ht="12.75">
      <c r="F3163" s="23"/>
    </row>
    <row r="3164" ht="12.75">
      <c r="F3164" s="23"/>
    </row>
    <row r="3165" ht="12.75">
      <c r="F3165" s="23"/>
    </row>
    <row r="3166" ht="12.75">
      <c r="F3166" s="23"/>
    </row>
    <row r="3167" ht="12.75">
      <c r="F3167" s="23"/>
    </row>
    <row r="3168" ht="12.75">
      <c r="F3168" s="23"/>
    </row>
    <row r="3169" ht="12.75">
      <c r="F3169" s="23"/>
    </row>
    <row r="3170" ht="12.75">
      <c r="F3170" s="23"/>
    </row>
    <row r="3171" ht="12.75">
      <c r="F3171" s="23"/>
    </row>
    <row r="3172" ht="12.75">
      <c r="F3172" s="23"/>
    </row>
    <row r="3173" ht="12.75">
      <c r="F3173" s="23"/>
    </row>
    <row r="3174" ht="12.75">
      <c r="F3174" s="23"/>
    </row>
    <row r="3175" ht="12.75">
      <c r="F3175" s="23"/>
    </row>
    <row r="3176" ht="12.75">
      <c r="F3176" s="23"/>
    </row>
    <row r="3177" ht="12.75">
      <c r="F3177" s="23"/>
    </row>
    <row r="3178" ht="12.75">
      <c r="F3178" s="23"/>
    </row>
    <row r="3179" ht="12.75">
      <c r="F3179" s="23"/>
    </row>
    <row r="3180" ht="12.75">
      <c r="F3180" s="23"/>
    </row>
    <row r="3181" ht="12.75">
      <c r="F3181" s="23"/>
    </row>
    <row r="3182" ht="12.75">
      <c r="F3182" s="23"/>
    </row>
    <row r="3183" ht="12.75">
      <c r="F3183" s="23"/>
    </row>
    <row r="3184" ht="12.75">
      <c r="F3184" s="23"/>
    </row>
    <row r="3185" ht="12.75">
      <c r="F3185" s="23"/>
    </row>
    <row r="3186" ht="12.75">
      <c r="F3186" s="23"/>
    </row>
    <row r="3187" ht="12.75">
      <c r="F3187" s="23"/>
    </row>
    <row r="3188" ht="12.75">
      <c r="F3188" s="23"/>
    </row>
    <row r="3189" ht="12.75">
      <c r="F3189" s="23"/>
    </row>
    <row r="3190" ht="12.75">
      <c r="F3190" s="23"/>
    </row>
    <row r="3191" ht="12.75">
      <c r="F3191" s="23"/>
    </row>
    <row r="3192" ht="12.75">
      <c r="F3192" s="23"/>
    </row>
    <row r="3193" ht="12.75">
      <c r="F3193" s="23"/>
    </row>
    <row r="3194" ht="12.75">
      <c r="F3194" s="23"/>
    </row>
    <row r="3195" ht="12.75">
      <c r="F3195" s="23"/>
    </row>
    <row r="3196" ht="12.75">
      <c r="F3196" s="23"/>
    </row>
    <row r="3197" ht="12.75">
      <c r="F3197" s="23"/>
    </row>
    <row r="3198" ht="12.75">
      <c r="F3198" s="23"/>
    </row>
    <row r="3199" ht="12.75">
      <c r="F3199" s="23"/>
    </row>
    <row r="3200" ht="12.75">
      <c r="F3200" s="23"/>
    </row>
    <row r="3201" ht="12.75">
      <c r="F3201" s="23"/>
    </row>
    <row r="3202" ht="12.75">
      <c r="F3202" s="23"/>
    </row>
    <row r="3203" ht="12.75">
      <c r="F3203" s="23"/>
    </row>
    <row r="3204" ht="12.75">
      <c r="F3204" s="23"/>
    </row>
    <row r="3205" ht="12.75">
      <c r="F3205" s="23"/>
    </row>
    <row r="3206" ht="12.75">
      <c r="F3206" s="23"/>
    </row>
    <row r="3207" ht="12.75">
      <c r="F3207" s="23"/>
    </row>
    <row r="3208" ht="12.75">
      <c r="F3208" s="23"/>
    </row>
    <row r="3209" ht="12.75">
      <c r="F3209" s="23"/>
    </row>
    <row r="3210" ht="12.75">
      <c r="F3210" s="23"/>
    </row>
    <row r="3211" ht="12.75">
      <c r="F3211" s="23"/>
    </row>
    <row r="3212" ht="12.75">
      <c r="F3212" s="23"/>
    </row>
    <row r="3213" ht="12.75">
      <c r="F3213" s="23"/>
    </row>
    <row r="3214" ht="12.75">
      <c r="F3214" s="23"/>
    </row>
    <row r="3215" ht="12.75">
      <c r="F3215" s="23"/>
    </row>
    <row r="3216" ht="12.75">
      <c r="F3216" s="23"/>
    </row>
    <row r="3217" ht="12.75">
      <c r="F3217" s="23"/>
    </row>
    <row r="3218" ht="12.75">
      <c r="F3218" s="23"/>
    </row>
    <row r="3219" ht="12.75">
      <c r="F3219" s="23"/>
    </row>
    <row r="3220" ht="12.75">
      <c r="F3220" s="23"/>
    </row>
    <row r="3221" ht="12.75">
      <c r="F3221" s="23"/>
    </row>
    <row r="3222" ht="12.75">
      <c r="F3222" s="23"/>
    </row>
    <row r="3223" ht="12.75">
      <c r="F3223" s="23"/>
    </row>
    <row r="3224" ht="12.75">
      <c r="F3224" s="23"/>
    </row>
    <row r="3225" ht="12.75">
      <c r="F3225" s="23"/>
    </row>
    <row r="3226" ht="12.75">
      <c r="F3226" s="23"/>
    </row>
    <row r="3227" ht="12.75">
      <c r="F3227" s="23"/>
    </row>
    <row r="3228" ht="12.75">
      <c r="F3228" s="23"/>
    </row>
    <row r="3229" ht="12.75">
      <c r="F3229" s="23"/>
    </row>
    <row r="3230" ht="12.75">
      <c r="F3230" s="23"/>
    </row>
    <row r="3231" ht="12.75">
      <c r="F3231" s="23"/>
    </row>
    <row r="3232" ht="12.75">
      <c r="F3232" s="23"/>
    </row>
    <row r="3233" ht="12.75">
      <c r="F3233" s="23"/>
    </row>
    <row r="3234" ht="12.75">
      <c r="F3234" s="23"/>
    </row>
    <row r="3235" ht="12.75">
      <c r="F3235" s="23"/>
    </row>
    <row r="3236" ht="12.75">
      <c r="F3236" s="23"/>
    </row>
    <row r="3237" ht="12.75">
      <c r="F3237" s="23"/>
    </row>
    <row r="3238" ht="12.75">
      <c r="F3238" s="23"/>
    </row>
    <row r="3239" ht="12.75">
      <c r="F3239" s="23"/>
    </row>
    <row r="3240" ht="12.75">
      <c r="F3240" s="23"/>
    </row>
    <row r="3241" ht="12.75">
      <c r="F3241" s="23"/>
    </row>
    <row r="3242" ht="12.75">
      <c r="F3242" s="23"/>
    </row>
    <row r="3243" ht="12.75">
      <c r="F3243" s="23"/>
    </row>
    <row r="3244" ht="12.75">
      <c r="F3244" s="23"/>
    </row>
    <row r="3245" ht="12.75">
      <c r="F3245" s="23"/>
    </row>
    <row r="3246" ht="12.75">
      <c r="F3246" s="23"/>
    </row>
    <row r="3247" ht="12.75">
      <c r="F3247" s="23"/>
    </row>
    <row r="3248" ht="12.75">
      <c r="F3248" s="23"/>
    </row>
    <row r="3249" ht="12.75">
      <c r="F3249" s="23"/>
    </row>
    <row r="3250" ht="12.75">
      <c r="F3250" s="23"/>
    </row>
    <row r="3251" ht="12.75">
      <c r="F3251" s="23"/>
    </row>
    <row r="3252" ht="12.75">
      <c r="F3252" s="23"/>
    </row>
    <row r="3253" ht="12.75">
      <c r="F3253" s="23"/>
    </row>
    <row r="3254" ht="12.75">
      <c r="F3254" s="23"/>
    </row>
    <row r="3255" ht="12.75">
      <c r="F3255" s="23"/>
    </row>
    <row r="3256" ht="12.75">
      <c r="F3256" s="23"/>
    </row>
    <row r="3257" ht="12.75">
      <c r="F3257" s="23"/>
    </row>
    <row r="3258" ht="12.75">
      <c r="F3258" s="23"/>
    </row>
    <row r="3259" ht="12.75">
      <c r="F3259" s="23"/>
    </row>
    <row r="3260" ht="12.75">
      <c r="F3260" s="23"/>
    </row>
    <row r="3261" ht="12.75">
      <c r="F3261" s="23"/>
    </row>
    <row r="3262" ht="12.75">
      <c r="F3262" s="23"/>
    </row>
    <row r="3263" ht="12.75">
      <c r="F3263" s="23"/>
    </row>
    <row r="3264" ht="12.75">
      <c r="F3264" s="23"/>
    </row>
    <row r="3265" ht="12.75">
      <c r="F3265" s="23"/>
    </row>
    <row r="3266" ht="12.75">
      <c r="F3266" s="23"/>
    </row>
    <row r="3267" ht="12.75">
      <c r="F3267" s="23"/>
    </row>
    <row r="3268" ht="12.75">
      <c r="F3268" s="23"/>
    </row>
    <row r="3269" ht="12.75">
      <c r="F3269" s="23"/>
    </row>
    <row r="3270" ht="12.75">
      <c r="F3270" s="23"/>
    </row>
    <row r="3271" ht="12.75">
      <c r="F3271" s="23"/>
    </row>
    <row r="3272" ht="12.75">
      <c r="F3272" s="23"/>
    </row>
    <row r="3273" ht="12.75">
      <c r="F3273" s="23"/>
    </row>
    <row r="3274" ht="12.75">
      <c r="F3274" s="23"/>
    </row>
    <row r="3275" ht="12.75">
      <c r="F3275" s="23"/>
    </row>
    <row r="3276" ht="12.75">
      <c r="F3276" s="23"/>
    </row>
    <row r="3277" ht="12.75">
      <c r="F3277" s="23"/>
    </row>
    <row r="3278" ht="12.75">
      <c r="F3278" s="23"/>
    </row>
    <row r="3279" ht="12.75">
      <c r="F3279" s="23"/>
    </row>
    <row r="3280" ht="12.75">
      <c r="F3280" s="23"/>
    </row>
    <row r="3281" ht="12.75">
      <c r="F3281" s="23"/>
    </row>
    <row r="3282" ht="12.75">
      <c r="F3282" s="23"/>
    </row>
    <row r="3283" ht="12.75">
      <c r="F3283" s="23"/>
    </row>
    <row r="3284" ht="12.75">
      <c r="F3284" s="23"/>
    </row>
    <row r="3285" ht="12.75">
      <c r="F3285" s="23"/>
    </row>
    <row r="3286" ht="12.75">
      <c r="F3286" s="23"/>
    </row>
    <row r="3287" ht="12.75">
      <c r="F3287" s="23"/>
    </row>
    <row r="3288" ht="12.75">
      <c r="F3288" s="23"/>
    </row>
    <row r="3289" ht="12.75">
      <c r="F3289" s="23"/>
    </row>
    <row r="3290" ht="12.75">
      <c r="F3290" s="23"/>
    </row>
    <row r="3291" ht="12.75">
      <c r="F3291" s="23"/>
    </row>
    <row r="3292" ht="12.75">
      <c r="F3292" s="23"/>
    </row>
    <row r="3293" ht="12.75">
      <c r="F3293" s="23"/>
    </row>
    <row r="3294" ht="12.75">
      <c r="F3294" s="23"/>
    </row>
    <row r="3295" ht="12.75">
      <c r="F3295" s="23"/>
    </row>
    <row r="3296" ht="12.75">
      <c r="F3296" s="23"/>
    </row>
    <row r="3297" ht="12.75">
      <c r="F3297" s="23"/>
    </row>
    <row r="3298" ht="12.75">
      <c r="F3298" s="23"/>
    </row>
    <row r="3299" ht="12.75">
      <c r="F3299" s="23"/>
    </row>
    <row r="3300" ht="12.75">
      <c r="F3300" s="23"/>
    </row>
    <row r="3301" ht="12.75">
      <c r="F3301" s="23"/>
    </row>
    <row r="3302" ht="12.75">
      <c r="F3302" s="23"/>
    </row>
    <row r="3303" ht="12.75">
      <c r="F3303" s="23"/>
    </row>
    <row r="3304" ht="12.75">
      <c r="F3304" s="23"/>
    </row>
    <row r="3305" ht="12.75">
      <c r="F3305" s="23"/>
    </row>
    <row r="3306" ht="12.75">
      <c r="F3306" s="23"/>
    </row>
    <row r="3307" ht="12.75">
      <c r="F3307" s="23"/>
    </row>
    <row r="3308" ht="12.75">
      <c r="F3308" s="23"/>
    </row>
    <row r="3309" ht="12.75">
      <c r="F3309" s="23"/>
    </row>
    <row r="3310" ht="12.75">
      <c r="F3310" s="23"/>
    </row>
    <row r="3311" ht="12.75">
      <c r="F3311" s="23"/>
    </row>
    <row r="3312" ht="12.75">
      <c r="F3312" s="23"/>
    </row>
    <row r="3313" ht="12.75">
      <c r="F3313" s="23"/>
    </row>
    <row r="3314" ht="12.75">
      <c r="F3314" s="23"/>
    </row>
    <row r="3315" ht="12.75">
      <c r="F3315" s="23"/>
    </row>
    <row r="3316" ht="12.75">
      <c r="F3316" s="23"/>
    </row>
    <row r="3317" ht="12.75">
      <c r="F3317" s="23"/>
    </row>
    <row r="3318" ht="12.75">
      <c r="F3318" s="23"/>
    </row>
    <row r="3319" ht="12.75">
      <c r="F3319" s="23"/>
    </row>
    <row r="3320" ht="12.75">
      <c r="F3320" s="23"/>
    </row>
    <row r="3321" ht="12.75">
      <c r="F3321" s="23"/>
    </row>
    <row r="3322" ht="12.75">
      <c r="F3322" s="23"/>
    </row>
    <row r="3323" ht="12.75">
      <c r="F3323" s="23"/>
    </row>
    <row r="3324" ht="12.75">
      <c r="F3324" s="23"/>
    </row>
    <row r="3325" ht="12.75">
      <c r="F3325" s="23"/>
    </row>
    <row r="3326" ht="12.75">
      <c r="F3326" s="23"/>
    </row>
    <row r="3327" ht="12.75">
      <c r="F3327" s="23"/>
    </row>
    <row r="3328" ht="12.75">
      <c r="F3328" s="23"/>
    </row>
    <row r="3329" ht="12.75">
      <c r="F3329" s="23"/>
    </row>
    <row r="3330" ht="12.75">
      <c r="F3330" s="23"/>
    </row>
    <row r="3331" ht="12.75">
      <c r="F3331" s="23"/>
    </row>
    <row r="3332" ht="12.75">
      <c r="F3332" s="23"/>
    </row>
    <row r="3333" ht="12.75">
      <c r="F3333" s="23"/>
    </row>
    <row r="3334" ht="12.75">
      <c r="F3334" s="23"/>
    </row>
    <row r="3335" ht="12.75">
      <c r="F3335" s="23"/>
    </row>
    <row r="3336" ht="12.75">
      <c r="F3336" s="23"/>
    </row>
    <row r="3337" ht="12.75">
      <c r="F3337" s="23"/>
    </row>
    <row r="3338" ht="12.75">
      <c r="F3338" s="23"/>
    </row>
    <row r="3339" ht="12.75">
      <c r="F3339" s="23"/>
    </row>
    <row r="3340" ht="12.75">
      <c r="F3340" s="23"/>
    </row>
    <row r="3341" ht="12.75">
      <c r="F3341" s="23"/>
    </row>
    <row r="3342" ht="12.75">
      <c r="F3342" s="23"/>
    </row>
    <row r="3343" ht="12.75">
      <c r="F3343" s="23"/>
    </row>
    <row r="3344" ht="12.75">
      <c r="F3344" s="23"/>
    </row>
    <row r="3345" ht="12.75">
      <c r="F3345" s="23"/>
    </row>
    <row r="3346" ht="12.75">
      <c r="F3346" s="23"/>
    </row>
    <row r="3347" ht="12.75">
      <c r="F3347" s="23"/>
    </row>
    <row r="3348" ht="12.75">
      <c r="F3348" s="23"/>
    </row>
    <row r="3349" ht="12.75">
      <c r="F3349" s="23"/>
    </row>
    <row r="3350" ht="12.75">
      <c r="F3350" s="23"/>
    </row>
    <row r="3351" ht="12.75">
      <c r="F3351" s="23"/>
    </row>
    <row r="3352" ht="12.75">
      <c r="F3352" s="23"/>
    </row>
    <row r="3353" ht="12.75">
      <c r="F3353" s="23"/>
    </row>
    <row r="3354" ht="12.75">
      <c r="F3354" s="23"/>
    </row>
    <row r="3355" ht="12.75">
      <c r="F3355" s="23"/>
    </row>
    <row r="3356" ht="12.75">
      <c r="F3356" s="23"/>
    </row>
    <row r="3357" ht="12.75">
      <c r="F3357" s="23"/>
    </row>
    <row r="3358" ht="12.75">
      <c r="F3358" s="23"/>
    </row>
    <row r="3359" ht="12.75">
      <c r="F3359" s="23"/>
    </row>
    <row r="3360" ht="12.75">
      <c r="F3360" s="23"/>
    </row>
    <row r="3361" ht="12.75">
      <c r="F3361" s="23"/>
    </row>
    <row r="3362" ht="12.75">
      <c r="F3362" s="23"/>
    </row>
    <row r="3363" ht="12.75">
      <c r="F3363" s="23"/>
    </row>
    <row r="3364" ht="12.75">
      <c r="F3364" s="23"/>
    </row>
    <row r="3365" ht="12.75">
      <c r="F3365" s="23"/>
    </row>
    <row r="3366" ht="12.75">
      <c r="F3366" s="23"/>
    </row>
    <row r="3367" ht="12.75">
      <c r="F3367" s="23"/>
    </row>
    <row r="3368" ht="12.75">
      <c r="F3368" s="23"/>
    </row>
    <row r="3369" ht="12.75">
      <c r="F3369" s="23"/>
    </row>
    <row r="3370" ht="12.75">
      <c r="F3370" s="23"/>
    </row>
    <row r="3371" ht="12.75">
      <c r="F3371" s="23"/>
    </row>
    <row r="3372" ht="12.75">
      <c r="F3372" s="23"/>
    </row>
    <row r="3373" ht="12.75">
      <c r="F3373" s="23"/>
    </row>
    <row r="3374" ht="12.75">
      <c r="F3374" s="23"/>
    </row>
    <row r="3375" ht="12.75">
      <c r="F3375" s="23"/>
    </row>
    <row r="3376" ht="12.75">
      <c r="F3376" s="23"/>
    </row>
    <row r="3377" ht="12.75">
      <c r="F3377" s="23"/>
    </row>
    <row r="3378" ht="12.75">
      <c r="F3378" s="23"/>
    </row>
    <row r="3379" ht="12.75">
      <c r="F3379" s="23"/>
    </row>
    <row r="3380" ht="12.75">
      <c r="F3380" s="23"/>
    </row>
    <row r="3381" ht="12.75">
      <c r="F3381" s="23"/>
    </row>
    <row r="3382" ht="12.75">
      <c r="F3382" s="23"/>
    </row>
    <row r="3383" ht="12.75">
      <c r="F3383" s="23"/>
    </row>
    <row r="3384" ht="12.75">
      <c r="F3384" s="23"/>
    </row>
    <row r="3385" ht="12.75">
      <c r="F3385" s="23"/>
    </row>
    <row r="3386" ht="12.75">
      <c r="F3386" s="23"/>
    </row>
    <row r="3387" ht="12.75">
      <c r="F3387" s="23"/>
    </row>
    <row r="3388" ht="12.75">
      <c r="F3388" s="23"/>
    </row>
    <row r="3389" ht="12.75">
      <c r="F3389" s="23"/>
    </row>
    <row r="3390" ht="12.75">
      <c r="F3390" s="23"/>
    </row>
    <row r="3391" ht="12.75">
      <c r="F3391" s="23"/>
    </row>
    <row r="3392" ht="12.75">
      <c r="F3392" s="23"/>
    </row>
    <row r="3393" ht="12.75">
      <c r="F3393" s="23"/>
    </row>
    <row r="3394" ht="12.75">
      <c r="F3394" s="23"/>
    </row>
    <row r="3395" ht="12.75">
      <c r="F3395" s="23"/>
    </row>
    <row r="3396" ht="12.75">
      <c r="F3396" s="23"/>
    </row>
    <row r="3397" ht="12.75">
      <c r="F3397" s="23"/>
    </row>
    <row r="3398" ht="12.75">
      <c r="F3398" s="23"/>
    </row>
    <row r="3399" ht="12.75">
      <c r="F3399" s="23"/>
    </row>
    <row r="3400" ht="12.75">
      <c r="F3400" s="23"/>
    </row>
    <row r="3401" ht="12.75">
      <c r="F3401" s="23"/>
    </row>
    <row r="3402" ht="12.75">
      <c r="F3402" s="23"/>
    </row>
    <row r="3403" ht="12.75">
      <c r="F3403" s="23"/>
    </row>
    <row r="3404" ht="12.75">
      <c r="F3404" s="23"/>
    </row>
    <row r="3405" ht="12.75">
      <c r="F3405" s="23"/>
    </row>
    <row r="3406" ht="12.75">
      <c r="F3406" s="23"/>
    </row>
    <row r="3407" ht="12.75">
      <c r="F3407" s="23"/>
    </row>
    <row r="3408" ht="12.75">
      <c r="F3408" s="23"/>
    </row>
    <row r="3409" ht="12.75">
      <c r="F3409" s="23"/>
    </row>
    <row r="3410" ht="12.75">
      <c r="F3410" s="23"/>
    </row>
    <row r="3411" ht="12.75">
      <c r="F3411" s="23"/>
    </row>
    <row r="3412" ht="12.75">
      <c r="F3412" s="23"/>
    </row>
    <row r="3413" ht="12.75">
      <c r="F3413" s="23"/>
    </row>
    <row r="3414" ht="12.75">
      <c r="F3414" s="23"/>
    </row>
    <row r="3415" ht="12.75">
      <c r="F3415" s="23"/>
    </row>
    <row r="3416" ht="12.75">
      <c r="F3416" s="23"/>
    </row>
    <row r="3417" ht="12.75">
      <c r="F3417" s="23"/>
    </row>
    <row r="3418" ht="12.75">
      <c r="F3418" s="23"/>
    </row>
    <row r="3419" ht="12.75">
      <c r="F3419" s="23"/>
    </row>
    <row r="3420" ht="12.75">
      <c r="F3420" s="23"/>
    </row>
    <row r="3421" ht="12.75">
      <c r="F3421" s="23"/>
    </row>
    <row r="3422" ht="12.75">
      <c r="F3422" s="23"/>
    </row>
    <row r="3423" ht="12.75">
      <c r="F3423" s="23"/>
    </row>
    <row r="3424" ht="12.75">
      <c r="F3424" s="23"/>
    </row>
    <row r="3425" ht="12.75">
      <c r="F3425" s="23"/>
    </row>
    <row r="3426" ht="12.75">
      <c r="F3426" s="23"/>
    </row>
    <row r="3427" ht="12.75">
      <c r="F3427" s="23"/>
    </row>
    <row r="3428" ht="12.75">
      <c r="F3428" s="23"/>
    </row>
    <row r="3429" ht="12.75">
      <c r="F3429" s="23"/>
    </row>
    <row r="3430" ht="12.75">
      <c r="F3430" s="23"/>
    </row>
    <row r="3431" ht="12.75">
      <c r="F3431" s="23"/>
    </row>
    <row r="3432" ht="12.75">
      <c r="F3432" s="23"/>
    </row>
    <row r="3433" ht="12.75">
      <c r="F3433" s="23"/>
    </row>
    <row r="3434" ht="12.75">
      <c r="F3434" s="23"/>
    </row>
    <row r="3435" ht="12.75">
      <c r="F3435" s="23"/>
    </row>
    <row r="3436" ht="12.75">
      <c r="F3436" s="23"/>
    </row>
    <row r="3437" ht="12.75">
      <c r="F3437" s="23"/>
    </row>
    <row r="3438" ht="12.75">
      <c r="F3438" s="23"/>
    </row>
    <row r="3439" ht="12.75">
      <c r="F3439" s="23"/>
    </row>
    <row r="3440" ht="12.75">
      <c r="F3440" s="23"/>
    </row>
    <row r="3441" ht="12.75">
      <c r="F3441" s="23"/>
    </row>
    <row r="3442" ht="12.75">
      <c r="F3442" s="23"/>
    </row>
    <row r="3443" ht="12.75">
      <c r="F3443" s="23"/>
    </row>
    <row r="3444" ht="12.75">
      <c r="F3444" s="23"/>
    </row>
    <row r="3445" ht="12.75">
      <c r="F3445" s="23"/>
    </row>
    <row r="3446" ht="12.75">
      <c r="F3446" s="23"/>
    </row>
    <row r="3447" ht="12.75">
      <c r="F3447" s="23"/>
    </row>
    <row r="3448" ht="12.75">
      <c r="F3448" s="23"/>
    </row>
    <row r="3449" ht="12.75">
      <c r="F3449" s="23"/>
    </row>
    <row r="3450" ht="12.75">
      <c r="F3450" s="23"/>
    </row>
    <row r="3451" ht="12.75">
      <c r="F3451" s="23"/>
    </row>
    <row r="3452" ht="12.75">
      <c r="F3452" s="23"/>
    </row>
    <row r="3453" ht="12.75">
      <c r="F3453" s="23"/>
    </row>
    <row r="3454" ht="12.75">
      <c r="F3454" s="23"/>
    </row>
    <row r="3455" ht="12.75">
      <c r="F3455" s="23"/>
    </row>
    <row r="3456" ht="12.75">
      <c r="F3456" s="23"/>
    </row>
    <row r="3457" ht="12.75">
      <c r="F3457" s="23"/>
    </row>
    <row r="3458" ht="12.75">
      <c r="F3458" s="23"/>
    </row>
    <row r="3459" ht="12.75">
      <c r="F3459" s="23"/>
    </row>
    <row r="3460" ht="12.75">
      <c r="F3460" s="23"/>
    </row>
    <row r="3461" ht="12.75">
      <c r="F3461" s="23"/>
    </row>
    <row r="3462" ht="12.75">
      <c r="F3462" s="23"/>
    </row>
    <row r="3463" ht="12.75">
      <c r="F3463" s="23"/>
    </row>
    <row r="3464" ht="12.75">
      <c r="F3464" s="23"/>
    </row>
    <row r="3465" ht="12.75">
      <c r="F3465" s="23"/>
    </row>
    <row r="3466" ht="12.75">
      <c r="F3466" s="23"/>
    </row>
    <row r="3467" ht="12.75">
      <c r="F3467" s="23"/>
    </row>
    <row r="3468" ht="12.75">
      <c r="F3468" s="23"/>
    </row>
    <row r="3469" ht="12.75">
      <c r="F3469" s="23"/>
    </row>
    <row r="3470" ht="12.75">
      <c r="F3470" s="23"/>
    </row>
    <row r="3471" ht="12.75">
      <c r="F3471" s="23"/>
    </row>
    <row r="3472" ht="12.75">
      <c r="F3472" s="23"/>
    </row>
    <row r="3473" ht="12.75">
      <c r="F3473" s="23"/>
    </row>
    <row r="3474" ht="12.75">
      <c r="F3474" s="23"/>
    </row>
    <row r="3475" ht="12.75">
      <c r="F3475" s="23"/>
    </row>
    <row r="3476" ht="12.75">
      <c r="F3476" s="23"/>
    </row>
    <row r="3477" ht="12.75">
      <c r="F3477" s="23"/>
    </row>
    <row r="3478" ht="12.75">
      <c r="F3478" s="23"/>
    </row>
    <row r="3479" ht="12.75">
      <c r="F3479" s="23"/>
    </row>
    <row r="3480" ht="12.75">
      <c r="F3480" s="23"/>
    </row>
    <row r="3481" ht="12.75">
      <c r="F3481" s="23"/>
    </row>
    <row r="3482" ht="12.75">
      <c r="F3482" s="23"/>
    </row>
    <row r="3483" ht="12.75">
      <c r="F3483" s="23"/>
    </row>
    <row r="3484" ht="12.75">
      <c r="F3484" s="23"/>
    </row>
    <row r="3485" ht="12.75">
      <c r="F3485" s="23"/>
    </row>
    <row r="3486" ht="12.75">
      <c r="F3486" s="23"/>
    </row>
    <row r="3487" ht="12.75">
      <c r="F3487" s="23"/>
    </row>
    <row r="3488" ht="12.75">
      <c r="F3488" s="23"/>
    </row>
    <row r="3489" ht="12.75">
      <c r="F3489" s="23"/>
    </row>
    <row r="3490" ht="12.75">
      <c r="F3490" s="23"/>
    </row>
    <row r="3491" ht="12.75">
      <c r="F3491" s="23"/>
    </row>
    <row r="3492" ht="12.75">
      <c r="F3492" s="23"/>
    </row>
    <row r="3493" ht="12.75">
      <c r="F3493" s="23"/>
    </row>
    <row r="3494" ht="12.75">
      <c r="F3494" s="23"/>
    </row>
    <row r="3495" ht="12.75">
      <c r="F3495" s="23"/>
    </row>
    <row r="3496" ht="12.75">
      <c r="F3496" s="23"/>
    </row>
    <row r="3497" ht="12.75">
      <c r="F3497" s="23"/>
    </row>
    <row r="3498" ht="12.75">
      <c r="F3498" s="23"/>
    </row>
    <row r="3499" ht="12.75">
      <c r="F3499" s="23"/>
    </row>
    <row r="3500" ht="12.75">
      <c r="F3500" s="23"/>
    </row>
    <row r="3501" ht="12.75">
      <c r="F3501" s="23"/>
    </row>
    <row r="3502" ht="12.75">
      <c r="F3502" s="23"/>
    </row>
    <row r="3503" ht="12.75">
      <c r="F3503" s="23"/>
    </row>
    <row r="3504" ht="12.75">
      <c r="F3504" s="23"/>
    </row>
    <row r="3505" ht="12.75">
      <c r="F3505" s="23"/>
    </row>
    <row r="3506" ht="12.75">
      <c r="F3506" s="23"/>
    </row>
    <row r="3507" ht="12.75">
      <c r="F3507" s="23"/>
    </row>
    <row r="3508" ht="12.75">
      <c r="F3508" s="23"/>
    </row>
    <row r="3509" ht="12.75">
      <c r="F3509" s="23"/>
    </row>
    <row r="3510" ht="12.75">
      <c r="F3510" s="23"/>
    </row>
    <row r="3511" ht="12.75">
      <c r="F3511" s="23"/>
    </row>
    <row r="3512" ht="12.75">
      <c r="F3512" s="23"/>
    </row>
    <row r="3513" ht="12.75">
      <c r="F3513" s="23"/>
    </row>
    <row r="3514" ht="12.75">
      <c r="F3514" s="23"/>
    </row>
    <row r="3515" ht="12.75">
      <c r="F3515" s="23"/>
    </row>
    <row r="3516" ht="12.75">
      <c r="F3516" s="23"/>
    </row>
    <row r="3517" ht="12.75">
      <c r="F3517" s="23"/>
    </row>
    <row r="3518" ht="12.75">
      <c r="F3518" s="23"/>
    </row>
    <row r="3519" ht="12.75">
      <c r="F3519" s="23"/>
    </row>
    <row r="3520" ht="12.75">
      <c r="F3520" s="23"/>
    </row>
    <row r="3521" ht="12.75">
      <c r="F3521" s="23"/>
    </row>
    <row r="3522" ht="12.75">
      <c r="F3522" s="23"/>
    </row>
    <row r="3523" ht="12.75">
      <c r="F3523" s="23"/>
    </row>
    <row r="3524" ht="12.75">
      <c r="F3524" s="23"/>
    </row>
    <row r="3525" ht="12.75">
      <c r="F3525" s="23"/>
    </row>
    <row r="3526" ht="12.75">
      <c r="F3526" s="23"/>
    </row>
    <row r="3527" ht="12.75">
      <c r="F3527" s="23"/>
    </row>
    <row r="3528" ht="12.75">
      <c r="F3528" s="23"/>
    </row>
    <row r="3529" ht="12.75">
      <c r="F3529" s="23"/>
    </row>
    <row r="3530" ht="12.75">
      <c r="F3530" s="23"/>
    </row>
    <row r="3531" ht="12.75">
      <c r="F3531" s="23"/>
    </row>
    <row r="3532" ht="12.75">
      <c r="F3532" s="23"/>
    </row>
    <row r="3533" ht="12.75">
      <c r="F3533" s="23"/>
    </row>
    <row r="3534" ht="12.75">
      <c r="F3534" s="23"/>
    </row>
    <row r="3535" ht="12.75">
      <c r="F3535" s="23"/>
    </row>
    <row r="3536" ht="12.75">
      <c r="F3536" s="23"/>
    </row>
    <row r="3537" ht="12.75">
      <c r="F3537" s="23"/>
    </row>
    <row r="3538" ht="12.75">
      <c r="F3538" s="23"/>
    </row>
    <row r="3539" ht="12.75">
      <c r="F3539" s="23"/>
    </row>
    <row r="3540" ht="12.75">
      <c r="F3540" s="23"/>
    </row>
    <row r="3541" ht="12.75">
      <c r="F3541" s="23"/>
    </row>
    <row r="3542" ht="12.75">
      <c r="F3542" s="23"/>
    </row>
    <row r="3543" ht="12.75">
      <c r="F3543" s="23"/>
    </row>
    <row r="3544" ht="12.75">
      <c r="F3544" s="23"/>
    </row>
    <row r="3545" ht="12.75">
      <c r="F3545" s="23"/>
    </row>
    <row r="3546" ht="12.75">
      <c r="F3546" s="23"/>
    </row>
    <row r="3547" ht="12.75">
      <c r="F3547" s="23"/>
    </row>
    <row r="3548" ht="12.75">
      <c r="F3548" s="23"/>
    </row>
    <row r="3549" ht="12.75">
      <c r="F3549" s="23"/>
    </row>
    <row r="3550" ht="12.75">
      <c r="F3550" s="23"/>
    </row>
    <row r="3551" ht="12.75">
      <c r="F3551" s="23"/>
    </row>
    <row r="3552" ht="12.75">
      <c r="F3552" s="23"/>
    </row>
    <row r="3553" ht="12.75">
      <c r="F3553" s="23"/>
    </row>
    <row r="3554" ht="12.75">
      <c r="F3554" s="23"/>
    </row>
    <row r="3555" ht="12.75">
      <c r="F3555" s="23"/>
    </row>
    <row r="3556" ht="12.75">
      <c r="F3556" s="23"/>
    </row>
    <row r="3557" ht="12.75">
      <c r="F3557" s="23"/>
    </row>
    <row r="3558" ht="12.75">
      <c r="F3558" s="23"/>
    </row>
    <row r="3559" ht="12.75">
      <c r="F3559" s="23"/>
    </row>
    <row r="3560" ht="12.75">
      <c r="F3560" s="23"/>
    </row>
    <row r="3561" ht="12.75">
      <c r="F3561" s="23"/>
    </row>
    <row r="3562" ht="12.75">
      <c r="F3562" s="23"/>
    </row>
    <row r="3563" ht="12.75">
      <c r="F3563" s="23"/>
    </row>
    <row r="3564" ht="12.75">
      <c r="F3564" s="23"/>
    </row>
    <row r="3565" ht="12.75">
      <c r="F3565" s="23"/>
    </row>
    <row r="3566" ht="12.75">
      <c r="F3566" s="23"/>
    </row>
    <row r="3567" ht="12.75">
      <c r="F3567" s="23"/>
    </row>
    <row r="3568" ht="12.75">
      <c r="F3568" s="23"/>
    </row>
    <row r="3569" ht="12.75">
      <c r="F3569" s="23"/>
    </row>
    <row r="3570" ht="12.75">
      <c r="F3570" s="23"/>
    </row>
    <row r="3571" ht="12.75">
      <c r="F3571" s="23"/>
    </row>
    <row r="3572" ht="12.75">
      <c r="F3572" s="23"/>
    </row>
    <row r="3573" ht="12.75">
      <c r="F3573" s="23"/>
    </row>
    <row r="3574" ht="12.75">
      <c r="F3574" s="23"/>
    </row>
    <row r="3575" ht="12.75">
      <c r="F3575" s="23"/>
    </row>
    <row r="3576" ht="12.75">
      <c r="F3576" s="23"/>
    </row>
    <row r="3577" ht="12.75">
      <c r="F3577" s="23"/>
    </row>
    <row r="3578" ht="12.75">
      <c r="F3578" s="23"/>
    </row>
    <row r="3579" ht="12.75">
      <c r="F3579" s="23"/>
    </row>
    <row r="3580" ht="12.75">
      <c r="F3580" s="23"/>
    </row>
    <row r="3581" ht="12.75">
      <c r="F3581" s="23"/>
    </row>
    <row r="3582" ht="12.75">
      <c r="F3582" s="23"/>
    </row>
    <row r="3583" ht="12.75">
      <c r="F3583" s="23"/>
    </row>
    <row r="3584" ht="12.75">
      <c r="F3584" s="23"/>
    </row>
    <row r="3585" ht="12.75">
      <c r="F3585" s="23"/>
    </row>
    <row r="3586" ht="12.75">
      <c r="F3586" s="23"/>
    </row>
    <row r="3587" ht="12.75">
      <c r="F3587" s="23"/>
    </row>
    <row r="3588" ht="12.75">
      <c r="F3588" s="23"/>
    </row>
    <row r="3589" ht="12.75">
      <c r="F3589" s="23"/>
    </row>
    <row r="3590" ht="12.75">
      <c r="F3590" s="23"/>
    </row>
    <row r="3591" ht="12.75">
      <c r="F3591" s="23"/>
    </row>
    <row r="3592" ht="12.75">
      <c r="F3592" s="23"/>
    </row>
    <row r="3593" ht="12.75">
      <c r="F3593" s="23"/>
    </row>
    <row r="3594" ht="12.75">
      <c r="F3594" s="23"/>
    </row>
    <row r="3595" ht="12.75">
      <c r="F3595" s="23"/>
    </row>
    <row r="3596" ht="12.75">
      <c r="F3596" s="23"/>
    </row>
    <row r="3597" ht="12.75">
      <c r="F3597" s="23"/>
    </row>
    <row r="3598" ht="12.75">
      <c r="F3598" s="23"/>
    </row>
    <row r="3599" ht="12.75">
      <c r="F3599" s="23"/>
    </row>
    <row r="3600" ht="12.75">
      <c r="F3600" s="23"/>
    </row>
    <row r="3601" ht="12.75">
      <c r="F3601" s="23"/>
    </row>
    <row r="3602" ht="12.75">
      <c r="F3602" s="23"/>
    </row>
    <row r="3603" ht="12.75">
      <c r="F3603" s="23"/>
    </row>
    <row r="3604" ht="12.75">
      <c r="F3604" s="23"/>
    </row>
    <row r="3605" ht="12.75">
      <c r="F3605" s="23"/>
    </row>
    <row r="3606" ht="12.75">
      <c r="F3606" s="23"/>
    </row>
    <row r="3607" ht="12.75">
      <c r="F3607" s="23"/>
    </row>
    <row r="3608" ht="12.75">
      <c r="F3608" s="23"/>
    </row>
    <row r="3609" ht="12.75">
      <c r="F3609" s="23"/>
    </row>
    <row r="3610" ht="12.75">
      <c r="F3610" s="23"/>
    </row>
    <row r="3611" ht="12.75">
      <c r="F3611" s="23"/>
    </row>
    <row r="3612" ht="12.75">
      <c r="F3612" s="23"/>
    </row>
    <row r="3613" ht="12.75">
      <c r="F3613" s="23"/>
    </row>
    <row r="3614" ht="12.75">
      <c r="F3614" s="23"/>
    </row>
    <row r="3615" ht="12.75">
      <c r="F3615" s="23"/>
    </row>
    <row r="3616" ht="12.75">
      <c r="F3616" s="23"/>
    </row>
    <row r="3617" ht="12.75">
      <c r="F3617" s="23"/>
    </row>
    <row r="3618" ht="12.75">
      <c r="F3618" s="23"/>
    </row>
    <row r="3619" ht="12.75">
      <c r="F3619" s="23"/>
    </row>
    <row r="3620" ht="12.75">
      <c r="F3620" s="23"/>
    </row>
    <row r="3621" ht="12.75">
      <c r="F3621" s="23"/>
    </row>
    <row r="3622" ht="12.75">
      <c r="F3622" s="23"/>
    </row>
    <row r="3623" ht="12.75">
      <c r="F3623" s="23"/>
    </row>
    <row r="3624" ht="12.75">
      <c r="F3624" s="23"/>
    </row>
    <row r="3625" ht="12.75">
      <c r="F3625" s="23"/>
    </row>
    <row r="3626" ht="12.75">
      <c r="F3626" s="23"/>
    </row>
    <row r="3627" ht="12.75">
      <c r="F3627" s="23"/>
    </row>
    <row r="3628" ht="12.75">
      <c r="F3628" s="23"/>
    </row>
    <row r="3629" ht="12.75">
      <c r="F3629" s="23"/>
    </row>
    <row r="3630" ht="12.75">
      <c r="F3630" s="23"/>
    </row>
    <row r="3631" ht="12.75">
      <c r="F3631" s="23"/>
    </row>
    <row r="3632" ht="12.75">
      <c r="F3632" s="23"/>
    </row>
    <row r="3633" ht="12.75">
      <c r="F3633" s="23"/>
    </row>
    <row r="3634" ht="12.75">
      <c r="F3634" s="23"/>
    </row>
    <row r="3635" ht="12.75">
      <c r="F3635" s="23"/>
    </row>
    <row r="3636" ht="12.75">
      <c r="F3636" s="23"/>
    </row>
    <row r="3637" ht="12.75">
      <c r="F3637" s="23"/>
    </row>
    <row r="3638" ht="12.75">
      <c r="F3638" s="23"/>
    </row>
    <row r="3639" ht="12.75">
      <c r="F3639" s="23"/>
    </row>
    <row r="3640" ht="12.75">
      <c r="F3640" s="23"/>
    </row>
    <row r="3641" ht="12.75">
      <c r="F3641" s="23"/>
    </row>
    <row r="3642" ht="12.75">
      <c r="F3642" s="23"/>
    </row>
    <row r="3643" ht="12.75">
      <c r="F3643" s="23"/>
    </row>
    <row r="3644" ht="12.75">
      <c r="F3644" s="23"/>
    </row>
    <row r="3645" ht="12.75">
      <c r="F3645" s="23"/>
    </row>
    <row r="3646" ht="12.75">
      <c r="F3646" s="23"/>
    </row>
    <row r="3647" ht="12.75">
      <c r="F3647" s="23"/>
    </row>
    <row r="3648" ht="12.75">
      <c r="F3648" s="23"/>
    </row>
    <row r="3649" ht="12.75">
      <c r="F3649" s="23"/>
    </row>
    <row r="3650" ht="12.75">
      <c r="F3650" s="23"/>
    </row>
    <row r="3651" ht="12.75">
      <c r="F3651" s="23"/>
    </row>
    <row r="3652" ht="12.75">
      <c r="F3652" s="23"/>
    </row>
    <row r="3653" ht="12.75">
      <c r="F3653" s="23"/>
    </row>
    <row r="3654" ht="12.75">
      <c r="F3654" s="23"/>
    </row>
    <row r="3655" ht="12.75">
      <c r="F3655" s="23"/>
    </row>
    <row r="3656" ht="12.75">
      <c r="F3656" s="23"/>
    </row>
    <row r="3657" ht="12.75">
      <c r="F3657" s="23"/>
    </row>
    <row r="3658" ht="12.75">
      <c r="F3658" s="23"/>
    </row>
    <row r="3659" ht="12.75">
      <c r="F3659" s="23"/>
    </row>
    <row r="3660" ht="12.75">
      <c r="F3660" s="23"/>
    </row>
    <row r="3661" ht="12.75">
      <c r="F3661" s="23"/>
    </row>
    <row r="3662" ht="12.75">
      <c r="F3662" s="23"/>
    </row>
    <row r="3663" ht="12.75">
      <c r="F3663" s="23"/>
    </row>
    <row r="3664" ht="12.75">
      <c r="F3664" s="23"/>
    </row>
    <row r="3665" ht="12.75">
      <c r="F3665" s="23"/>
    </row>
    <row r="3666" ht="12.75">
      <c r="F3666" s="23"/>
    </row>
    <row r="3667" ht="12.75">
      <c r="F3667" s="23"/>
    </row>
    <row r="3668" ht="12.75">
      <c r="F3668" s="23"/>
    </row>
    <row r="3669" ht="12.75">
      <c r="F3669" s="23"/>
    </row>
    <row r="3670" ht="12.75">
      <c r="F3670" s="23"/>
    </row>
    <row r="3671" ht="12.75">
      <c r="F3671" s="23"/>
    </row>
    <row r="3672" ht="12.75">
      <c r="F3672" s="23"/>
    </row>
    <row r="3673" ht="12.75">
      <c r="F3673" s="23"/>
    </row>
    <row r="3674" ht="12.75">
      <c r="F3674" s="23"/>
    </row>
    <row r="3675" ht="12.75">
      <c r="F3675" s="23"/>
    </row>
    <row r="3676" ht="12.75">
      <c r="F3676" s="23"/>
    </row>
    <row r="3677" ht="12.75">
      <c r="F3677" s="23"/>
    </row>
    <row r="3678" ht="12.75">
      <c r="F3678" s="23"/>
    </row>
    <row r="3679" ht="12.75">
      <c r="F3679" s="23"/>
    </row>
    <row r="3680" ht="12.75">
      <c r="F3680" s="23"/>
    </row>
    <row r="3681" ht="12.75">
      <c r="F3681" s="23"/>
    </row>
    <row r="3682" ht="12.75">
      <c r="F3682" s="23"/>
    </row>
    <row r="3683" ht="12.75">
      <c r="F3683" s="23"/>
    </row>
    <row r="3684" ht="12.75">
      <c r="F3684" s="23"/>
    </row>
    <row r="3685" ht="12.75">
      <c r="F3685" s="23"/>
    </row>
    <row r="3686" ht="12.75">
      <c r="F3686" s="23"/>
    </row>
    <row r="3687" ht="12.75">
      <c r="F3687" s="23"/>
    </row>
    <row r="3688" ht="12.75">
      <c r="F3688" s="23"/>
    </row>
    <row r="3689" ht="12.75">
      <c r="F3689" s="23"/>
    </row>
    <row r="3690" ht="12.75">
      <c r="F3690" s="23"/>
    </row>
    <row r="3691" ht="12.75">
      <c r="F3691" s="23"/>
    </row>
    <row r="3692" ht="12.75">
      <c r="F3692" s="23"/>
    </row>
    <row r="3693" ht="12.75">
      <c r="F3693" s="23"/>
    </row>
    <row r="3694" ht="12.75">
      <c r="F3694" s="23"/>
    </row>
    <row r="3695" ht="12.75">
      <c r="F3695" s="23"/>
    </row>
    <row r="3696" ht="12.75">
      <c r="F3696" s="23"/>
    </row>
    <row r="3697" ht="12.75">
      <c r="F3697" s="23"/>
    </row>
    <row r="3698" ht="12.75">
      <c r="F3698" s="23"/>
    </row>
    <row r="3699" ht="12.75">
      <c r="F3699" s="23"/>
    </row>
    <row r="3700" ht="12.75">
      <c r="F3700" s="23"/>
    </row>
    <row r="3701" ht="12.75">
      <c r="F3701" s="23"/>
    </row>
    <row r="3702" ht="12.75">
      <c r="F3702" s="23"/>
    </row>
    <row r="3703" ht="12.75">
      <c r="F3703" s="23"/>
    </row>
    <row r="3704" ht="12.75">
      <c r="F3704" s="23"/>
    </row>
    <row r="3705" ht="12.75">
      <c r="F3705" s="23"/>
    </row>
    <row r="3706" ht="12.75">
      <c r="F3706" s="23"/>
    </row>
    <row r="3707" ht="12.75">
      <c r="F3707" s="23"/>
    </row>
    <row r="3708" ht="12.75">
      <c r="F3708" s="23"/>
    </row>
    <row r="3709" ht="12.75">
      <c r="F3709" s="23"/>
    </row>
    <row r="3710" ht="12.75">
      <c r="F3710" s="23"/>
    </row>
    <row r="3711" ht="12.75">
      <c r="F3711" s="23"/>
    </row>
    <row r="3712" ht="12.75">
      <c r="F3712" s="23"/>
    </row>
    <row r="3713" ht="12.75">
      <c r="F3713" s="23"/>
    </row>
    <row r="3714" ht="12.75">
      <c r="F3714" s="23"/>
    </row>
    <row r="3715" ht="12.75">
      <c r="F3715" s="23"/>
    </row>
    <row r="3716" ht="12.75">
      <c r="F3716" s="23"/>
    </row>
    <row r="3717" ht="12.75">
      <c r="F3717" s="23"/>
    </row>
    <row r="3718" ht="12.75">
      <c r="F3718" s="23"/>
    </row>
    <row r="3719" ht="12.75">
      <c r="F3719" s="23"/>
    </row>
    <row r="3720" ht="12.75">
      <c r="F3720" s="23"/>
    </row>
    <row r="3721" ht="12.75">
      <c r="F3721" s="23"/>
    </row>
    <row r="3722" ht="12.75">
      <c r="F3722" s="23"/>
    </row>
    <row r="3723" ht="12.75">
      <c r="F3723" s="23"/>
    </row>
    <row r="3724" ht="12.75">
      <c r="F3724" s="23"/>
    </row>
    <row r="3725" ht="12.75">
      <c r="F3725" s="23"/>
    </row>
    <row r="3726" ht="12.75">
      <c r="F3726" s="23"/>
    </row>
    <row r="3727" ht="12.75">
      <c r="F3727" s="23"/>
    </row>
    <row r="3728" ht="12.75">
      <c r="F3728" s="23"/>
    </row>
    <row r="3729" ht="12.75">
      <c r="F3729" s="23"/>
    </row>
    <row r="3730" ht="12.75">
      <c r="F3730" s="23"/>
    </row>
    <row r="3731" ht="12.75">
      <c r="F3731" s="23"/>
    </row>
    <row r="3732" ht="12.75">
      <c r="F3732" s="23"/>
    </row>
    <row r="3733" ht="12.75">
      <c r="F3733" s="23"/>
    </row>
    <row r="3734" ht="12.75">
      <c r="F3734" s="23"/>
    </row>
    <row r="3735" ht="12.75">
      <c r="F3735" s="23"/>
    </row>
    <row r="3736" ht="12.75">
      <c r="F3736" s="23"/>
    </row>
    <row r="3737" ht="12.75">
      <c r="F3737" s="23"/>
    </row>
    <row r="3738" ht="12.75">
      <c r="F3738" s="23"/>
    </row>
    <row r="3739" ht="12.75">
      <c r="F3739" s="23"/>
    </row>
    <row r="3740" ht="12.75">
      <c r="F3740" s="23"/>
    </row>
    <row r="3741" ht="12.75">
      <c r="F3741" s="23"/>
    </row>
    <row r="3742" ht="12.75">
      <c r="F3742" s="23"/>
    </row>
    <row r="3743" ht="12.75">
      <c r="F3743" s="23"/>
    </row>
    <row r="3744" ht="12.75">
      <c r="F3744" s="23"/>
    </row>
    <row r="3745" ht="12.75">
      <c r="F3745" s="23"/>
    </row>
    <row r="3746" ht="12.75">
      <c r="F3746" s="23"/>
    </row>
    <row r="3747" ht="12.75">
      <c r="F3747" s="23"/>
    </row>
    <row r="3748" ht="12.75">
      <c r="F3748" s="23"/>
    </row>
    <row r="3749" ht="12.75">
      <c r="F3749" s="23"/>
    </row>
    <row r="3750" ht="12.75">
      <c r="F3750" s="23"/>
    </row>
    <row r="3751" ht="12.75">
      <c r="F3751" s="23"/>
    </row>
    <row r="3752" ht="12.75">
      <c r="F3752" s="23"/>
    </row>
    <row r="3753" ht="12.75">
      <c r="F3753" s="23"/>
    </row>
    <row r="3754" ht="12.75">
      <c r="F3754" s="23"/>
    </row>
    <row r="3755" ht="12.75">
      <c r="F3755" s="23"/>
    </row>
    <row r="3756" ht="12.75">
      <c r="F3756" s="23"/>
    </row>
    <row r="3757" ht="12.75">
      <c r="F3757" s="23"/>
    </row>
    <row r="3758" ht="12.75">
      <c r="F3758" s="23"/>
    </row>
    <row r="3759" ht="12.75">
      <c r="F3759" s="23"/>
    </row>
    <row r="3760" ht="12.75">
      <c r="F3760" s="23"/>
    </row>
    <row r="3761" ht="12.75">
      <c r="F3761" s="23"/>
    </row>
    <row r="3762" ht="12.75">
      <c r="F3762" s="23"/>
    </row>
    <row r="3763" ht="12.75">
      <c r="F3763" s="23"/>
    </row>
    <row r="3764" ht="12.75">
      <c r="F3764" s="23"/>
    </row>
    <row r="3765" ht="12.75">
      <c r="F3765" s="23"/>
    </row>
    <row r="3766" ht="12.75">
      <c r="F3766" s="23"/>
    </row>
    <row r="3767" ht="12.75">
      <c r="F3767" s="23"/>
    </row>
    <row r="3768" ht="12.75">
      <c r="F3768" s="23"/>
    </row>
    <row r="3769" ht="12.75">
      <c r="F3769" s="23"/>
    </row>
    <row r="3770" ht="12.75">
      <c r="F3770" s="23"/>
    </row>
    <row r="3771" ht="12.75">
      <c r="F3771" s="23"/>
    </row>
    <row r="3772" ht="12.75">
      <c r="F3772" s="23"/>
    </row>
    <row r="3773" ht="12.75">
      <c r="F3773" s="23"/>
    </row>
    <row r="3774" ht="12.75">
      <c r="F3774" s="23"/>
    </row>
    <row r="3775" ht="12.75">
      <c r="F3775" s="23"/>
    </row>
    <row r="3776" ht="12.75">
      <c r="F3776" s="23"/>
    </row>
    <row r="3777" ht="12.75">
      <c r="F3777" s="23"/>
    </row>
    <row r="3778" ht="12.75">
      <c r="F3778" s="23"/>
    </row>
    <row r="3779" ht="12.75">
      <c r="F3779" s="23"/>
    </row>
    <row r="3780" ht="12.75">
      <c r="F3780" s="23"/>
    </row>
    <row r="3781" ht="12.75">
      <c r="F3781" s="23"/>
    </row>
    <row r="3782" ht="12.75">
      <c r="F3782" s="23"/>
    </row>
    <row r="3783" ht="12.75">
      <c r="F3783" s="23"/>
    </row>
    <row r="3784" ht="12.75">
      <c r="F3784" s="23"/>
    </row>
    <row r="3785" ht="12.75">
      <c r="F3785" s="23"/>
    </row>
    <row r="3786" ht="12.75">
      <c r="F3786" s="23"/>
    </row>
    <row r="3787" ht="12.75">
      <c r="F3787" s="23"/>
    </row>
    <row r="3788" ht="12.75">
      <c r="F3788" s="23"/>
    </row>
    <row r="3789" ht="12.75">
      <c r="F3789" s="23"/>
    </row>
    <row r="3790" ht="12.75">
      <c r="F3790" s="23"/>
    </row>
    <row r="3791" ht="12.75">
      <c r="F3791" s="23"/>
    </row>
    <row r="3792" ht="12.75">
      <c r="F3792" s="23"/>
    </row>
    <row r="3793" ht="12.75">
      <c r="F3793" s="23"/>
    </row>
    <row r="3794" ht="12.75">
      <c r="F3794" s="23"/>
    </row>
    <row r="3795" ht="12.75">
      <c r="F3795" s="23"/>
    </row>
    <row r="3796" ht="12.75">
      <c r="F3796" s="23"/>
    </row>
    <row r="3797" ht="12.75">
      <c r="F3797" s="23"/>
    </row>
    <row r="3798" ht="12.75">
      <c r="F3798" s="23"/>
    </row>
    <row r="3799" ht="12.75">
      <c r="F3799" s="23"/>
    </row>
    <row r="3800" ht="12.75">
      <c r="F3800" s="23"/>
    </row>
    <row r="3801" ht="12.75">
      <c r="F3801" s="23"/>
    </row>
    <row r="3802" ht="12.75">
      <c r="F3802" s="23"/>
    </row>
    <row r="3803" ht="12.75">
      <c r="F3803" s="23"/>
    </row>
    <row r="3804" ht="12.75">
      <c r="F3804" s="23"/>
    </row>
    <row r="3805" ht="12.75">
      <c r="F3805" s="23"/>
    </row>
    <row r="3806" ht="12.75">
      <c r="F3806" s="23"/>
    </row>
    <row r="3807" ht="12.75">
      <c r="F3807" s="23"/>
    </row>
    <row r="3808" ht="12.75">
      <c r="F3808" s="23"/>
    </row>
    <row r="3809" ht="12.75">
      <c r="F3809" s="23"/>
    </row>
    <row r="3810" ht="12.75">
      <c r="F3810" s="23"/>
    </row>
    <row r="3811" ht="12.75">
      <c r="F3811" s="23"/>
    </row>
    <row r="3812" ht="12.75">
      <c r="F3812" s="23"/>
    </row>
    <row r="3813" ht="12.75">
      <c r="F3813" s="23"/>
    </row>
    <row r="3814" ht="12.75">
      <c r="F3814" s="23"/>
    </row>
    <row r="3815" ht="12.75">
      <c r="F3815" s="23"/>
    </row>
    <row r="3816" ht="12.75">
      <c r="F3816" s="23"/>
    </row>
    <row r="3817" ht="12.75">
      <c r="F3817" s="23"/>
    </row>
    <row r="3818" ht="12.75">
      <c r="F3818" s="23"/>
    </row>
    <row r="3819" ht="12.75">
      <c r="F3819" s="23"/>
    </row>
    <row r="3820" ht="12.75">
      <c r="F3820" s="23"/>
    </row>
    <row r="3821" ht="12.75">
      <c r="F3821" s="23"/>
    </row>
    <row r="3822" ht="12.75">
      <c r="F3822" s="23"/>
    </row>
    <row r="3823" ht="12.75">
      <c r="F3823" s="23"/>
    </row>
    <row r="3824" ht="12.75">
      <c r="F3824" s="23"/>
    </row>
    <row r="3825" ht="12.75">
      <c r="F3825" s="23"/>
    </row>
    <row r="3826" ht="12.75">
      <c r="F3826" s="23"/>
    </row>
    <row r="3827" ht="12.75">
      <c r="F3827" s="23"/>
    </row>
    <row r="3828" ht="12.75">
      <c r="F3828" s="23"/>
    </row>
    <row r="3829" ht="12.75">
      <c r="F3829" s="23"/>
    </row>
    <row r="3830" ht="12.75">
      <c r="F3830" s="23"/>
    </row>
    <row r="3831" ht="12.75">
      <c r="F3831" s="23"/>
    </row>
    <row r="3832" ht="12.75">
      <c r="F3832" s="23"/>
    </row>
    <row r="3833" ht="12.75">
      <c r="F3833" s="23"/>
    </row>
    <row r="3834" ht="12.75">
      <c r="F3834" s="23"/>
    </row>
    <row r="3835" ht="12.75">
      <c r="F3835" s="23"/>
    </row>
    <row r="3836" ht="12.75">
      <c r="F3836" s="23"/>
    </row>
    <row r="3837" ht="12.75">
      <c r="F3837" s="23"/>
    </row>
    <row r="3838" ht="12.75">
      <c r="F3838" s="23"/>
    </row>
    <row r="3839" ht="12.75">
      <c r="F3839" s="23"/>
    </row>
    <row r="3840" ht="12.75">
      <c r="F3840" s="23"/>
    </row>
    <row r="3841" ht="12.75">
      <c r="F3841" s="23"/>
    </row>
    <row r="3842" ht="12.75">
      <c r="F3842" s="23"/>
    </row>
    <row r="3843" ht="12.75">
      <c r="F3843" s="23"/>
    </row>
    <row r="3844" ht="12.75">
      <c r="F3844" s="23"/>
    </row>
    <row r="3845" ht="12.75">
      <c r="F3845" s="23"/>
    </row>
    <row r="3846" ht="12.75">
      <c r="F3846" s="23"/>
    </row>
    <row r="3847" ht="12.75">
      <c r="F3847" s="23"/>
    </row>
    <row r="3848" ht="12.75">
      <c r="F3848" s="23"/>
    </row>
    <row r="3849" ht="12.75">
      <c r="F3849" s="23"/>
    </row>
    <row r="3850" ht="12.75">
      <c r="F3850" s="23"/>
    </row>
    <row r="3851" ht="12.75">
      <c r="F3851" s="23"/>
    </row>
    <row r="3852" ht="12.75">
      <c r="F3852" s="23"/>
    </row>
    <row r="3853" ht="12.75">
      <c r="F3853" s="23"/>
    </row>
    <row r="3854" ht="12.75">
      <c r="F3854" s="23"/>
    </row>
    <row r="3855" ht="12.75">
      <c r="F3855" s="23"/>
    </row>
    <row r="3856" ht="12.75">
      <c r="F3856" s="23"/>
    </row>
    <row r="3857" ht="12.75">
      <c r="F3857" s="23"/>
    </row>
    <row r="3858" ht="12.75">
      <c r="F3858" s="23"/>
    </row>
    <row r="3859" ht="12.75">
      <c r="F3859" s="23"/>
    </row>
    <row r="3860" ht="12.75">
      <c r="F3860" s="23"/>
    </row>
    <row r="3861" ht="12.75">
      <c r="F3861" s="23"/>
    </row>
    <row r="3862" ht="12.75">
      <c r="F3862" s="23"/>
    </row>
    <row r="3863" ht="12.75">
      <c r="F3863" s="23"/>
    </row>
    <row r="3864" ht="12.75">
      <c r="F3864" s="23"/>
    </row>
    <row r="3865" ht="12.75">
      <c r="F3865" s="23"/>
    </row>
    <row r="3866" ht="12.75">
      <c r="F3866" s="23"/>
    </row>
    <row r="3867" ht="12.75">
      <c r="F3867" s="23"/>
    </row>
    <row r="3868" ht="12.75">
      <c r="F3868" s="23"/>
    </row>
    <row r="3869" ht="12.75">
      <c r="F3869" s="23"/>
    </row>
    <row r="3870" ht="12.75">
      <c r="F3870" s="23"/>
    </row>
    <row r="3871" ht="12.75">
      <c r="F3871" s="23"/>
    </row>
    <row r="3872" ht="12.75">
      <c r="F3872" s="23"/>
    </row>
    <row r="3873" ht="12.75">
      <c r="F3873" s="23"/>
    </row>
    <row r="3874" ht="12.75">
      <c r="F3874" s="23"/>
    </row>
    <row r="3875" ht="12.75">
      <c r="F3875" s="23"/>
    </row>
    <row r="3876" ht="12.75">
      <c r="F3876" s="23"/>
    </row>
    <row r="3877" ht="12.75">
      <c r="F3877" s="23"/>
    </row>
    <row r="3878" ht="12.75">
      <c r="F3878" s="23"/>
    </row>
    <row r="3879" ht="12.75">
      <c r="F3879" s="23"/>
    </row>
    <row r="3880" ht="12.75">
      <c r="F3880" s="23"/>
    </row>
    <row r="3881" ht="12.75">
      <c r="F3881" s="23"/>
    </row>
    <row r="3882" ht="12.75">
      <c r="F3882" s="23"/>
    </row>
    <row r="3883" ht="12.75">
      <c r="F3883" s="23"/>
    </row>
    <row r="3884" ht="12.75">
      <c r="F3884" s="23"/>
    </row>
    <row r="3885" ht="12.75">
      <c r="F3885" s="23"/>
    </row>
    <row r="3886" ht="12.75">
      <c r="F3886" s="23"/>
    </row>
    <row r="3887" ht="12.75">
      <c r="F3887" s="23"/>
    </row>
    <row r="3888" ht="12.75">
      <c r="F3888" s="23"/>
    </row>
    <row r="3889" ht="12.75">
      <c r="F3889" s="23"/>
    </row>
    <row r="3890" ht="12.75">
      <c r="F3890" s="23"/>
    </row>
    <row r="3891" ht="12.75">
      <c r="F3891" s="23"/>
    </row>
    <row r="3892" ht="12.75">
      <c r="F3892" s="23"/>
    </row>
    <row r="3893" ht="12.75">
      <c r="F3893" s="23"/>
    </row>
    <row r="3894" ht="12.75">
      <c r="F3894" s="23"/>
    </row>
    <row r="3895" ht="12.75">
      <c r="F3895" s="23"/>
    </row>
    <row r="3896" ht="12.75">
      <c r="F3896" s="23"/>
    </row>
    <row r="3897" ht="12.75">
      <c r="F3897" s="23"/>
    </row>
    <row r="3898" ht="12.75">
      <c r="F3898" s="23"/>
    </row>
    <row r="3899" ht="12.75">
      <c r="F3899" s="23"/>
    </row>
    <row r="3900" ht="12.75">
      <c r="F3900" s="23"/>
    </row>
    <row r="3901" ht="12.75">
      <c r="F3901" s="23"/>
    </row>
    <row r="3902" ht="12.75">
      <c r="F3902" s="23"/>
    </row>
    <row r="3903" ht="12.75">
      <c r="F3903" s="23"/>
    </row>
    <row r="3904" ht="12.75">
      <c r="F3904" s="23"/>
    </row>
    <row r="3905" ht="12.75">
      <c r="F3905" s="23"/>
    </row>
    <row r="3906" ht="12.75">
      <c r="F3906" s="23"/>
    </row>
    <row r="3907" ht="12.75">
      <c r="F3907" s="23"/>
    </row>
    <row r="3908" ht="12.75">
      <c r="F3908" s="23"/>
    </row>
    <row r="3909" ht="12.75">
      <c r="F3909" s="23"/>
    </row>
    <row r="3910" ht="12.75">
      <c r="F3910" s="23"/>
    </row>
    <row r="3911" ht="12.75">
      <c r="F3911" s="23"/>
    </row>
    <row r="3912" ht="12.75">
      <c r="F3912" s="23"/>
    </row>
    <row r="3913" ht="12.75">
      <c r="F3913" s="23"/>
    </row>
    <row r="3914" ht="12.75">
      <c r="F3914" s="23"/>
    </row>
    <row r="3915" ht="12.75">
      <c r="F3915" s="23"/>
    </row>
    <row r="3916" ht="12.75">
      <c r="F3916" s="23"/>
    </row>
    <row r="3917" ht="12.75">
      <c r="F3917" s="23"/>
    </row>
    <row r="3918" ht="12.75">
      <c r="F3918" s="23"/>
    </row>
    <row r="3919" ht="12.75">
      <c r="F3919" s="23"/>
    </row>
    <row r="3920" ht="12.75">
      <c r="F3920" s="23"/>
    </row>
    <row r="3921" ht="12.75">
      <c r="F3921" s="23"/>
    </row>
    <row r="3922" ht="12.75">
      <c r="F3922" s="23"/>
    </row>
    <row r="3923" ht="12.75">
      <c r="F3923" s="23"/>
    </row>
    <row r="3924" ht="12.75">
      <c r="F3924" s="23"/>
    </row>
    <row r="3925" ht="12.75">
      <c r="F3925" s="23"/>
    </row>
    <row r="3926" ht="12.75">
      <c r="F3926" s="23"/>
    </row>
    <row r="3927" ht="12.75">
      <c r="F3927" s="23"/>
    </row>
    <row r="3928" ht="12.75">
      <c r="F3928" s="23"/>
    </row>
    <row r="3929" ht="12.75">
      <c r="F3929" s="23"/>
    </row>
    <row r="3930" ht="12.75">
      <c r="F3930" s="23"/>
    </row>
    <row r="3931" ht="12.75">
      <c r="F3931" s="23"/>
    </row>
    <row r="3932" ht="12.75">
      <c r="F3932" s="23"/>
    </row>
    <row r="3933" ht="12.75">
      <c r="F3933" s="23"/>
    </row>
    <row r="3934" ht="12.75">
      <c r="F3934" s="23"/>
    </row>
    <row r="3935" ht="12.75">
      <c r="F3935" s="23"/>
    </row>
    <row r="3936" ht="12.75">
      <c r="F3936" s="23"/>
    </row>
    <row r="3937" ht="12.75">
      <c r="F3937" s="23"/>
    </row>
    <row r="3938" ht="12.75">
      <c r="F3938" s="23"/>
    </row>
    <row r="3939" ht="12.75">
      <c r="F3939" s="23"/>
    </row>
    <row r="3940" ht="12.75">
      <c r="F3940" s="23"/>
    </row>
    <row r="3941" ht="12.75">
      <c r="F3941" s="23"/>
    </row>
    <row r="3942" ht="12.75">
      <c r="F3942" s="23"/>
    </row>
    <row r="3943" ht="12.75">
      <c r="F3943" s="23"/>
    </row>
    <row r="3944" ht="12.75">
      <c r="F3944" s="23"/>
    </row>
    <row r="3945" ht="12.75">
      <c r="F3945" s="23"/>
    </row>
    <row r="3946" ht="12.75">
      <c r="F3946" s="23"/>
    </row>
    <row r="3947" ht="12.75">
      <c r="F3947" s="23"/>
    </row>
    <row r="3948" ht="12.75">
      <c r="F3948" s="23"/>
    </row>
    <row r="3949" ht="12.75">
      <c r="F3949" s="23"/>
    </row>
    <row r="3950" ht="12.75">
      <c r="F3950" s="23"/>
    </row>
    <row r="3951" ht="12.75">
      <c r="F3951" s="23"/>
    </row>
    <row r="3952" ht="12.75">
      <c r="F3952" s="23"/>
    </row>
    <row r="3953" ht="12.75">
      <c r="F3953" s="23"/>
    </row>
    <row r="3954" ht="12.75">
      <c r="F3954" s="23"/>
    </row>
    <row r="3955" ht="12.75">
      <c r="F3955" s="23"/>
    </row>
    <row r="3956" ht="12.75">
      <c r="F3956" s="23"/>
    </row>
    <row r="3957" ht="12.75">
      <c r="F3957" s="23"/>
    </row>
    <row r="3958" ht="12.75">
      <c r="F3958" s="23"/>
    </row>
    <row r="3959" ht="12.75">
      <c r="F3959" s="23"/>
    </row>
    <row r="3960" ht="12.75">
      <c r="F3960" s="23"/>
    </row>
    <row r="3961" ht="12.75">
      <c r="F3961" s="23"/>
    </row>
    <row r="3962" ht="12.75">
      <c r="F3962" s="23"/>
    </row>
    <row r="3963" ht="12.75">
      <c r="F3963" s="23"/>
    </row>
    <row r="3964" ht="12.75">
      <c r="F3964" s="23"/>
    </row>
    <row r="3965" ht="12.75">
      <c r="F3965" s="23"/>
    </row>
    <row r="3966" ht="12.75">
      <c r="F3966" s="23"/>
    </row>
    <row r="3967" ht="12.75">
      <c r="F3967" s="23"/>
    </row>
    <row r="3968" ht="12.75">
      <c r="F3968" s="23"/>
    </row>
    <row r="3969" ht="12.75">
      <c r="F3969" s="23"/>
    </row>
    <row r="3970" ht="12.75">
      <c r="F3970" s="23"/>
    </row>
    <row r="3971" ht="12.75">
      <c r="F3971" s="23"/>
    </row>
    <row r="3972" ht="12.75">
      <c r="F3972" s="23"/>
    </row>
    <row r="3973" ht="12.75">
      <c r="F3973" s="23"/>
    </row>
    <row r="3974" ht="12.75">
      <c r="F3974" s="23"/>
    </row>
    <row r="3975" ht="12.75">
      <c r="F3975" s="23"/>
    </row>
    <row r="3976" ht="12.75">
      <c r="F3976" s="23"/>
    </row>
    <row r="3977" ht="12.75">
      <c r="F3977" s="23"/>
    </row>
    <row r="3978" ht="12.75">
      <c r="F3978" s="23"/>
    </row>
    <row r="3979" ht="12.75">
      <c r="F3979" s="23"/>
    </row>
    <row r="3980" ht="12.75">
      <c r="F3980" s="23"/>
    </row>
    <row r="3981" ht="12.75">
      <c r="F3981" s="23"/>
    </row>
    <row r="3982" ht="12.75">
      <c r="F3982" s="23"/>
    </row>
    <row r="3983" ht="12.75">
      <c r="F3983" s="23"/>
    </row>
    <row r="3984" ht="12.75">
      <c r="F3984" s="23"/>
    </row>
    <row r="3985" ht="12.75">
      <c r="F3985" s="23"/>
    </row>
    <row r="3986" ht="12.75">
      <c r="F3986" s="23"/>
    </row>
    <row r="3987" ht="12.75">
      <c r="F3987" s="23"/>
    </row>
    <row r="3988" ht="12.75">
      <c r="F3988" s="23"/>
    </row>
    <row r="3989" ht="12.75">
      <c r="F3989" s="23"/>
    </row>
    <row r="3990" ht="12.75">
      <c r="F3990" s="23"/>
    </row>
    <row r="3991" ht="12.75">
      <c r="F3991" s="23"/>
    </row>
    <row r="3992" ht="12.75">
      <c r="F3992" s="23"/>
    </row>
    <row r="3993" ht="12.75">
      <c r="F3993" s="23"/>
    </row>
    <row r="3994" ht="12.75">
      <c r="F3994" s="23"/>
    </row>
    <row r="3995" ht="12.75">
      <c r="F3995" s="23"/>
    </row>
    <row r="3996" ht="12.75">
      <c r="F3996" s="23"/>
    </row>
    <row r="3997" ht="12.75">
      <c r="F3997" s="23"/>
    </row>
    <row r="3998" ht="12.75">
      <c r="F3998" s="23"/>
    </row>
    <row r="3999" ht="12.75">
      <c r="F3999" s="23"/>
    </row>
    <row r="4000" ht="12.75">
      <c r="F4000" s="23"/>
    </row>
    <row r="4001" ht="12.75">
      <c r="F4001" s="23"/>
    </row>
    <row r="4002" ht="12.75">
      <c r="F4002" s="23"/>
    </row>
    <row r="4003" ht="12.75">
      <c r="F4003" s="23"/>
    </row>
    <row r="4004" ht="12.75">
      <c r="F4004" s="23"/>
    </row>
    <row r="4005" ht="12.75">
      <c r="F4005" s="23"/>
    </row>
    <row r="4006" ht="12.75">
      <c r="F4006" s="23"/>
    </row>
    <row r="4007" ht="12.75">
      <c r="F4007" s="23"/>
    </row>
    <row r="4008" ht="12.75">
      <c r="F4008" s="23"/>
    </row>
    <row r="4009" ht="12.75">
      <c r="F4009" s="23"/>
    </row>
    <row r="4010" ht="12.75">
      <c r="F4010" s="23"/>
    </row>
    <row r="4011" ht="12.75">
      <c r="F4011" s="23"/>
    </row>
    <row r="4012" ht="12.75">
      <c r="F4012" s="23"/>
    </row>
    <row r="4013" ht="12.75">
      <c r="F4013" s="23"/>
    </row>
    <row r="4014" ht="12.75">
      <c r="F4014" s="23"/>
    </row>
    <row r="4015" ht="12.75">
      <c r="F4015" s="23"/>
    </row>
    <row r="4016" ht="12.75">
      <c r="F4016" s="23"/>
    </row>
    <row r="4017" ht="12.75">
      <c r="F4017" s="23"/>
    </row>
    <row r="4018" ht="12.75">
      <c r="F4018" s="23"/>
    </row>
    <row r="4019" ht="12.75">
      <c r="F4019" s="23"/>
    </row>
    <row r="4020" ht="12.75">
      <c r="F4020" s="23"/>
    </row>
    <row r="4021" ht="12.75">
      <c r="F4021" s="23"/>
    </row>
    <row r="4022" ht="12.75">
      <c r="F4022" s="23"/>
    </row>
    <row r="4023" ht="12.75">
      <c r="F4023" s="23"/>
    </row>
    <row r="4024" ht="12.75">
      <c r="F4024" s="23"/>
    </row>
    <row r="4025" ht="12.75">
      <c r="F4025" s="23"/>
    </row>
    <row r="4026" ht="12.75">
      <c r="F4026" s="23"/>
    </row>
    <row r="4027" ht="12.75">
      <c r="F4027" s="23"/>
    </row>
    <row r="4028" ht="12.75">
      <c r="F4028" s="23"/>
    </row>
    <row r="4029" ht="12.75">
      <c r="F4029" s="23"/>
    </row>
    <row r="4030" ht="12.75">
      <c r="F4030" s="23"/>
    </row>
    <row r="4031" ht="12.75">
      <c r="F4031" s="23"/>
    </row>
    <row r="4032" ht="12.75">
      <c r="F4032" s="23"/>
    </row>
    <row r="4033" ht="12.75">
      <c r="F4033" s="23"/>
    </row>
    <row r="4034" ht="12.75">
      <c r="F4034" s="23"/>
    </row>
    <row r="4035" ht="12.75">
      <c r="F4035" s="23"/>
    </row>
    <row r="4036" ht="12.75">
      <c r="F4036" s="23"/>
    </row>
    <row r="4037" ht="12.75">
      <c r="F4037" s="23"/>
    </row>
    <row r="4038" ht="12.75">
      <c r="F4038" s="23"/>
    </row>
    <row r="4039" ht="12.75">
      <c r="F4039" s="23"/>
    </row>
    <row r="4040" ht="12.75">
      <c r="F4040" s="23"/>
    </row>
    <row r="4041" ht="12.75">
      <c r="F4041" s="23"/>
    </row>
    <row r="4042" ht="12.75">
      <c r="F4042" s="23"/>
    </row>
    <row r="4043" ht="12.75">
      <c r="F4043" s="23"/>
    </row>
    <row r="4044" ht="12.75">
      <c r="F4044" s="23"/>
    </row>
    <row r="4045" ht="12.75">
      <c r="F4045" s="23"/>
    </row>
    <row r="4046" ht="12.75">
      <c r="F4046" s="23"/>
    </row>
    <row r="4047" ht="12.75">
      <c r="F4047" s="23"/>
    </row>
    <row r="4048" ht="12.75">
      <c r="F4048" s="23"/>
    </row>
    <row r="4049" ht="12.75">
      <c r="F4049" s="23"/>
    </row>
    <row r="4050" ht="12.75">
      <c r="F4050" s="23"/>
    </row>
    <row r="4051" ht="12.75">
      <c r="F4051" s="23"/>
    </row>
    <row r="4052" ht="12.75">
      <c r="F4052" s="23"/>
    </row>
    <row r="4053" ht="12.75">
      <c r="F4053" s="23"/>
    </row>
    <row r="4054" ht="12.75">
      <c r="F4054" s="23"/>
    </row>
    <row r="4055" ht="12.75">
      <c r="F4055" s="23"/>
    </row>
    <row r="4056" ht="12.75">
      <c r="F4056" s="23"/>
    </row>
    <row r="4057" ht="12.75">
      <c r="F4057" s="23"/>
    </row>
    <row r="4058" ht="12.75">
      <c r="F4058" s="23"/>
    </row>
    <row r="4059" ht="12.75">
      <c r="F4059" s="23"/>
    </row>
    <row r="4060" ht="12.75">
      <c r="F4060" s="23"/>
    </row>
    <row r="4061" ht="12.75">
      <c r="F4061" s="23"/>
    </row>
    <row r="4062" ht="12.75">
      <c r="F4062" s="23"/>
    </row>
    <row r="4063" ht="12.75">
      <c r="F4063" s="23"/>
    </row>
    <row r="4064" ht="12.75">
      <c r="F4064" s="23"/>
    </row>
    <row r="4065" ht="12.75">
      <c r="F4065" s="23"/>
    </row>
    <row r="4066" ht="12.75">
      <c r="F4066" s="23"/>
    </row>
    <row r="4067" ht="12.75">
      <c r="F4067" s="23"/>
    </row>
    <row r="4068" ht="12.75">
      <c r="F4068" s="23"/>
    </row>
    <row r="4069" ht="12.75">
      <c r="F4069" s="23"/>
    </row>
    <row r="4070" ht="12.75">
      <c r="F4070" s="23"/>
    </row>
    <row r="4071" ht="12.75">
      <c r="F4071" s="23"/>
    </row>
    <row r="4072" ht="12.75">
      <c r="F4072" s="23"/>
    </row>
    <row r="4073" ht="12.75">
      <c r="F4073" s="23"/>
    </row>
    <row r="4074" ht="12.75">
      <c r="F4074" s="23"/>
    </row>
    <row r="4075" ht="12.75">
      <c r="F4075" s="23"/>
    </row>
    <row r="4076" ht="12.75">
      <c r="F4076" s="23"/>
    </row>
    <row r="4077" ht="12.75">
      <c r="F4077" s="23"/>
    </row>
    <row r="4078" ht="12.75">
      <c r="F4078" s="23"/>
    </row>
    <row r="4079" ht="12.75">
      <c r="F4079" s="23"/>
    </row>
    <row r="4080" ht="12.75">
      <c r="F4080" s="23"/>
    </row>
    <row r="4081" ht="12.75">
      <c r="F4081" s="23"/>
    </row>
    <row r="4082" ht="12.75">
      <c r="F4082" s="23"/>
    </row>
    <row r="4083" ht="12.75">
      <c r="F4083" s="23"/>
    </row>
    <row r="4084" ht="12.75">
      <c r="F4084" s="23"/>
    </row>
    <row r="4085" ht="12.75">
      <c r="F4085" s="23"/>
    </row>
    <row r="4086" ht="12.75">
      <c r="F4086" s="23"/>
    </row>
    <row r="4087" ht="12.75">
      <c r="F4087" s="23"/>
    </row>
    <row r="4088" ht="12.75">
      <c r="F4088" s="23"/>
    </row>
    <row r="4089" ht="12.75">
      <c r="F4089" s="23"/>
    </row>
    <row r="4090" ht="12.75">
      <c r="F4090" s="23"/>
    </row>
    <row r="4091" ht="12.75">
      <c r="F4091" s="23"/>
    </row>
    <row r="4092" ht="12.75">
      <c r="F4092" s="23"/>
    </row>
    <row r="4093" ht="12.75">
      <c r="F4093" s="23"/>
    </row>
    <row r="4094" ht="12.75">
      <c r="F4094" s="23"/>
    </row>
    <row r="4095" ht="12.75">
      <c r="F4095" s="23"/>
    </row>
    <row r="4096" ht="12.75">
      <c r="F4096" s="23"/>
    </row>
    <row r="4097" ht="12.75">
      <c r="F4097" s="23"/>
    </row>
    <row r="4098" ht="12.75">
      <c r="F4098" s="23"/>
    </row>
    <row r="4099" ht="12.75">
      <c r="F4099" s="23"/>
    </row>
    <row r="4100" ht="12.75">
      <c r="F4100" s="23"/>
    </row>
    <row r="4101" ht="12.75">
      <c r="F4101" s="23"/>
    </row>
    <row r="4102" ht="12.75">
      <c r="F4102" s="23"/>
    </row>
    <row r="4103" ht="12.75">
      <c r="F4103" s="23"/>
    </row>
    <row r="4104" ht="12.75">
      <c r="F4104" s="23"/>
    </row>
    <row r="4105" ht="12.75">
      <c r="F4105" s="23"/>
    </row>
    <row r="4106" ht="12.75">
      <c r="F4106" s="23"/>
    </row>
    <row r="4107" ht="12.75">
      <c r="F4107" s="23"/>
    </row>
    <row r="4108" ht="12.75">
      <c r="F4108" s="23"/>
    </row>
    <row r="4109" ht="12.75">
      <c r="F4109" s="23"/>
    </row>
    <row r="4110" ht="12.75">
      <c r="F4110" s="23"/>
    </row>
    <row r="4111" ht="12.75">
      <c r="F4111" s="23"/>
    </row>
    <row r="4112" ht="12.75">
      <c r="F4112" s="23"/>
    </row>
    <row r="4113" ht="12.75">
      <c r="F4113" s="23"/>
    </row>
    <row r="4114" ht="12.75">
      <c r="F4114" s="23"/>
    </row>
    <row r="4115" ht="12.75">
      <c r="F4115" s="23"/>
    </row>
    <row r="4116" ht="12.75">
      <c r="F4116" s="23"/>
    </row>
    <row r="4117" ht="12.75">
      <c r="F4117" s="23"/>
    </row>
    <row r="4118" ht="12.75">
      <c r="F4118" s="23"/>
    </row>
    <row r="4119" ht="12.75">
      <c r="F4119" s="23"/>
    </row>
    <row r="4120" ht="12.75">
      <c r="F4120" s="23"/>
    </row>
    <row r="4121" ht="12.75">
      <c r="F4121" s="23"/>
    </row>
    <row r="4122" ht="12.75">
      <c r="F4122" s="23"/>
    </row>
    <row r="4123" ht="12.75">
      <c r="F4123" s="23"/>
    </row>
    <row r="4124" ht="12.75">
      <c r="F4124" s="23"/>
    </row>
    <row r="4125" ht="12.75">
      <c r="F4125" s="23"/>
    </row>
    <row r="4126" ht="12.75">
      <c r="F4126" s="23"/>
    </row>
    <row r="4127" ht="12.75">
      <c r="F4127" s="23"/>
    </row>
    <row r="4128" ht="12.75">
      <c r="F4128" s="23"/>
    </row>
    <row r="4129" ht="12.75">
      <c r="F4129" s="23"/>
    </row>
    <row r="4130" ht="12.75">
      <c r="F4130" s="23"/>
    </row>
    <row r="4131" ht="12.75">
      <c r="F4131" s="23"/>
    </row>
    <row r="4132" ht="12.75">
      <c r="F4132" s="23"/>
    </row>
    <row r="4133" ht="12.75">
      <c r="F4133" s="23"/>
    </row>
    <row r="4134" ht="12.75">
      <c r="F4134" s="23"/>
    </row>
    <row r="4135" ht="12.75">
      <c r="F4135" s="23"/>
    </row>
    <row r="4136" ht="12.75">
      <c r="F4136" s="23"/>
    </row>
    <row r="4137" ht="12.75">
      <c r="F4137" s="23"/>
    </row>
    <row r="4138" ht="12.75">
      <c r="F4138" s="23"/>
    </row>
    <row r="4139" ht="12.75">
      <c r="F4139" s="23"/>
    </row>
    <row r="4140" ht="12.75">
      <c r="F4140" s="23"/>
    </row>
    <row r="4141" ht="12.75">
      <c r="F4141" s="23"/>
    </row>
    <row r="4142" ht="12.75">
      <c r="F4142" s="23"/>
    </row>
    <row r="4143" ht="12.75">
      <c r="F4143" s="23"/>
    </row>
    <row r="4144" ht="12.75">
      <c r="F4144" s="23"/>
    </row>
    <row r="4145" ht="12.75">
      <c r="F4145" s="23"/>
    </row>
    <row r="4146" ht="12.75">
      <c r="F4146" s="23"/>
    </row>
    <row r="4147" ht="12.75">
      <c r="F4147" s="23"/>
    </row>
    <row r="4148" ht="12.75">
      <c r="F4148" s="23"/>
    </row>
    <row r="4149" ht="12.75">
      <c r="F4149" s="23"/>
    </row>
    <row r="4150" ht="12.75">
      <c r="F4150" s="23"/>
    </row>
    <row r="4151" ht="12.75">
      <c r="F4151" s="23"/>
    </row>
    <row r="4152" ht="12.75">
      <c r="F4152" s="23"/>
    </row>
    <row r="4153" ht="12.75">
      <c r="F4153" s="23"/>
    </row>
    <row r="4154" ht="12.75">
      <c r="F4154" s="23"/>
    </row>
    <row r="4155" ht="12.75">
      <c r="F4155" s="23"/>
    </row>
    <row r="4156" ht="12.75">
      <c r="F4156" s="23"/>
    </row>
    <row r="4157" ht="12.75">
      <c r="F4157" s="23"/>
    </row>
    <row r="4158" ht="12.75">
      <c r="F4158" s="23"/>
    </row>
    <row r="4159" ht="12.75">
      <c r="F4159" s="23"/>
    </row>
    <row r="4160" ht="12.75">
      <c r="F4160" s="23"/>
    </row>
    <row r="4161" ht="12.75">
      <c r="F4161" s="23"/>
    </row>
    <row r="4162" ht="12.75">
      <c r="F4162" s="23"/>
    </row>
    <row r="4163" ht="12.75">
      <c r="F4163" s="23"/>
    </row>
    <row r="4164" ht="12.75">
      <c r="F4164" s="23"/>
    </row>
    <row r="4165" ht="12.75">
      <c r="F4165" s="23"/>
    </row>
    <row r="4166" ht="12.75">
      <c r="F4166" s="23"/>
    </row>
    <row r="4167" ht="12.75">
      <c r="F4167" s="23"/>
    </row>
    <row r="4168" ht="12.75">
      <c r="F4168" s="23"/>
    </row>
    <row r="4169" ht="12.75">
      <c r="F4169" s="23"/>
    </row>
    <row r="4170" ht="12.75">
      <c r="F4170" s="23"/>
    </row>
    <row r="4171" ht="12.75">
      <c r="F4171" s="23"/>
    </row>
    <row r="4172" ht="12.75">
      <c r="F4172" s="23"/>
    </row>
    <row r="4173" ht="12.75">
      <c r="F4173" s="23"/>
    </row>
    <row r="4174" ht="12.75">
      <c r="F4174" s="23"/>
    </row>
    <row r="4175" ht="12.75">
      <c r="F4175" s="23"/>
    </row>
    <row r="4176" ht="12.75">
      <c r="F4176" s="23"/>
    </row>
    <row r="4177" ht="12.75">
      <c r="F4177" s="23"/>
    </row>
    <row r="4178" ht="12.75">
      <c r="F4178" s="23"/>
    </row>
    <row r="4179" ht="12.75">
      <c r="F4179" s="23"/>
    </row>
    <row r="4180" ht="12.75">
      <c r="F4180" s="23"/>
    </row>
    <row r="4181" ht="12.75">
      <c r="F4181" s="23"/>
    </row>
    <row r="4182" ht="12.75">
      <c r="F4182" s="23"/>
    </row>
    <row r="4183" ht="12.75">
      <c r="F4183" s="23"/>
    </row>
    <row r="4184" ht="12.75">
      <c r="F4184" s="23"/>
    </row>
    <row r="4185" ht="12.75">
      <c r="F4185" s="23"/>
    </row>
    <row r="4186" ht="12.75">
      <c r="F4186" s="23"/>
    </row>
    <row r="4187" ht="12.75">
      <c r="F4187" s="23"/>
    </row>
    <row r="4188" ht="12.75">
      <c r="F4188" s="23"/>
    </row>
    <row r="4189" ht="12.75">
      <c r="F4189" s="23"/>
    </row>
    <row r="4190" ht="12.75">
      <c r="F4190" s="23"/>
    </row>
    <row r="4191" ht="12.75">
      <c r="F4191" s="23"/>
    </row>
    <row r="4192" ht="12.75">
      <c r="F4192" s="23"/>
    </row>
    <row r="4193" ht="12.75">
      <c r="F4193" s="23"/>
    </row>
    <row r="4194" ht="12.75">
      <c r="F4194" s="23"/>
    </row>
    <row r="4195" ht="12.75">
      <c r="F4195" s="23"/>
    </row>
    <row r="4196" ht="12.75">
      <c r="F4196" s="23"/>
    </row>
    <row r="4197" ht="12.75">
      <c r="F4197" s="23"/>
    </row>
    <row r="4198" ht="12.75">
      <c r="F4198" s="23"/>
    </row>
    <row r="4199" ht="12.75">
      <c r="F4199" s="23"/>
    </row>
    <row r="4200" ht="12.75">
      <c r="F4200" s="23"/>
    </row>
    <row r="4201" ht="12.75">
      <c r="F4201" s="23"/>
    </row>
    <row r="4202" ht="12.75">
      <c r="F4202" s="23"/>
    </row>
    <row r="4203" ht="12.75">
      <c r="F4203" s="23"/>
    </row>
    <row r="4204" ht="12.75">
      <c r="F4204" s="23"/>
    </row>
    <row r="4205" ht="12.75">
      <c r="F4205" s="23"/>
    </row>
    <row r="4206" ht="12.75">
      <c r="F4206" s="23"/>
    </row>
    <row r="4207" ht="12.75">
      <c r="F4207" s="23"/>
    </row>
    <row r="4208" ht="12.75">
      <c r="F4208" s="23"/>
    </row>
    <row r="4209" ht="12.75">
      <c r="F4209" s="23"/>
    </row>
    <row r="4210" ht="12.75">
      <c r="F4210" s="23"/>
    </row>
    <row r="4211" ht="12.75">
      <c r="F4211" s="23"/>
    </row>
    <row r="4212" ht="12.75">
      <c r="F4212" s="23"/>
    </row>
    <row r="4213" ht="12.75">
      <c r="F4213" s="23"/>
    </row>
    <row r="4214" ht="12.75">
      <c r="F4214" s="23"/>
    </row>
    <row r="4215" ht="12.75">
      <c r="F4215" s="23"/>
    </row>
    <row r="4216" ht="12.75">
      <c r="F4216" s="23"/>
    </row>
    <row r="4217" ht="12.75">
      <c r="F4217" s="23"/>
    </row>
    <row r="4218" ht="12.75">
      <c r="F4218" s="23"/>
    </row>
    <row r="4219" ht="12.75">
      <c r="F4219" s="23"/>
    </row>
    <row r="4220" ht="12.75">
      <c r="F4220" s="23"/>
    </row>
    <row r="4221" ht="12.75">
      <c r="F4221" s="23"/>
    </row>
    <row r="4222" ht="12.75">
      <c r="F4222" s="23"/>
    </row>
    <row r="4223" ht="12.75">
      <c r="F4223" s="23"/>
    </row>
    <row r="4224" ht="12.75">
      <c r="F4224" s="23"/>
    </row>
    <row r="4225" ht="12.75">
      <c r="F4225" s="23"/>
    </row>
    <row r="4226" ht="12.75">
      <c r="F4226" s="23"/>
    </row>
    <row r="4227" ht="12.75">
      <c r="F4227" s="23"/>
    </row>
    <row r="4228" ht="12.75">
      <c r="F4228" s="23"/>
    </row>
    <row r="4229" ht="12.75">
      <c r="F4229" s="23"/>
    </row>
    <row r="4230" ht="12.75">
      <c r="F4230" s="23"/>
    </row>
    <row r="4231" ht="12.75">
      <c r="F4231" s="23"/>
    </row>
    <row r="4232" ht="12.75">
      <c r="F4232" s="23"/>
    </row>
    <row r="4233" ht="12.75">
      <c r="F4233" s="23"/>
    </row>
    <row r="4234" ht="12.75">
      <c r="F4234" s="23"/>
    </row>
    <row r="4235" ht="12.75">
      <c r="F4235" s="23"/>
    </row>
    <row r="4236" ht="12.75">
      <c r="F4236" s="23"/>
    </row>
    <row r="4237" ht="12.75">
      <c r="F4237" s="23"/>
    </row>
    <row r="4238" ht="12.75">
      <c r="F4238" s="23"/>
    </row>
    <row r="4239" ht="12.75">
      <c r="F4239" s="23"/>
    </row>
    <row r="4240" ht="12.75">
      <c r="F4240" s="23"/>
    </row>
    <row r="4241" ht="12.75">
      <c r="F4241" s="23"/>
    </row>
    <row r="4242" ht="12.75">
      <c r="F4242" s="23"/>
    </row>
    <row r="4243" ht="12.75">
      <c r="F4243" s="23"/>
    </row>
    <row r="4244" ht="12.75">
      <c r="F4244" s="23"/>
    </row>
    <row r="4245" ht="12.75">
      <c r="F4245" s="23"/>
    </row>
    <row r="4246" ht="12.75">
      <c r="F4246" s="23"/>
    </row>
    <row r="4247" ht="12.75">
      <c r="F4247" s="23"/>
    </row>
    <row r="4248" ht="12.75">
      <c r="F4248" s="23"/>
    </row>
    <row r="4249" ht="12.75">
      <c r="F4249" s="23"/>
    </row>
    <row r="4250" ht="12.75">
      <c r="F4250" s="23"/>
    </row>
    <row r="4251" ht="12.75">
      <c r="F4251" s="23"/>
    </row>
    <row r="4252" ht="12.75">
      <c r="F4252" s="23"/>
    </row>
    <row r="4253" ht="12.75">
      <c r="F4253" s="23"/>
    </row>
    <row r="4254" ht="12.75">
      <c r="F4254" s="23"/>
    </row>
    <row r="4255" ht="12.75">
      <c r="F4255" s="23"/>
    </row>
    <row r="4256" ht="12.75">
      <c r="F4256" s="23"/>
    </row>
    <row r="4257" ht="12.75">
      <c r="F4257" s="23"/>
    </row>
    <row r="4258" ht="12.75">
      <c r="F4258" s="23"/>
    </row>
    <row r="4259" ht="12.75">
      <c r="F4259" s="23"/>
    </row>
    <row r="4260" ht="12.75">
      <c r="F4260" s="23"/>
    </row>
    <row r="4261" ht="12.75">
      <c r="F4261" s="23"/>
    </row>
    <row r="4262" ht="12.75">
      <c r="F4262" s="23"/>
    </row>
    <row r="4263" ht="12.75">
      <c r="F4263" s="23"/>
    </row>
    <row r="4264" ht="12.75">
      <c r="F4264" s="23"/>
    </row>
    <row r="4265" ht="12.75">
      <c r="F4265" s="23"/>
    </row>
    <row r="4266" ht="12.75">
      <c r="F4266" s="23"/>
    </row>
    <row r="4267" ht="12.75">
      <c r="F4267" s="23"/>
    </row>
    <row r="4268" ht="12.75">
      <c r="F4268" s="23"/>
    </row>
    <row r="4269" ht="12.75">
      <c r="F4269" s="23"/>
    </row>
    <row r="4270" ht="12.75">
      <c r="F4270" s="23"/>
    </row>
    <row r="4271" ht="12.75">
      <c r="F4271" s="23"/>
    </row>
    <row r="4272" ht="12.75">
      <c r="F4272" s="23"/>
    </row>
    <row r="4273" ht="12.75">
      <c r="F4273" s="23"/>
    </row>
    <row r="4274" ht="12.75">
      <c r="F4274" s="23"/>
    </row>
    <row r="4275" ht="12.75">
      <c r="F4275" s="23"/>
    </row>
    <row r="4276" ht="12.75">
      <c r="F4276" s="23"/>
    </row>
    <row r="4277" ht="12.75">
      <c r="F4277" s="23"/>
    </row>
    <row r="4278" ht="12.75">
      <c r="F4278" s="23"/>
    </row>
    <row r="4279" ht="12.75">
      <c r="F4279" s="23"/>
    </row>
    <row r="4280" ht="12.75">
      <c r="F4280" s="23"/>
    </row>
    <row r="4281" ht="12.75">
      <c r="F4281" s="23"/>
    </row>
    <row r="4282" ht="12.75">
      <c r="F4282" s="23"/>
    </row>
    <row r="4283" ht="12.75">
      <c r="F4283" s="23"/>
    </row>
    <row r="4284" ht="12.75">
      <c r="F4284" s="23"/>
    </row>
    <row r="4285" ht="12.75">
      <c r="F4285" s="23"/>
    </row>
    <row r="4286" ht="12.75">
      <c r="F4286" s="23"/>
    </row>
    <row r="4287" ht="12.75">
      <c r="F4287" s="23"/>
    </row>
    <row r="4288" ht="12.75">
      <c r="F4288" s="23"/>
    </row>
    <row r="4289" ht="12.75">
      <c r="F4289" s="23"/>
    </row>
    <row r="4290" ht="12.75">
      <c r="F4290" s="23"/>
    </row>
    <row r="4291" ht="12.75">
      <c r="F4291" s="23"/>
    </row>
    <row r="4292" ht="12.75">
      <c r="F4292" s="23"/>
    </row>
    <row r="4293" ht="12.75">
      <c r="F4293" s="23"/>
    </row>
    <row r="4294" ht="12.75">
      <c r="F4294" s="23"/>
    </row>
    <row r="4295" ht="12.75">
      <c r="F4295" s="23"/>
    </row>
    <row r="4296" ht="12.75">
      <c r="F4296" s="23"/>
    </row>
    <row r="4297" ht="12.75">
      <c r="F4297" s="23"/>
    </row>
    <row r="4298" ht="12.75">
      <c r="F4298" s="23"/>
    </row>
    <row r="4299" ht="12.75">
      <c r="F4299" s="23"/>
    </row>
    <row r="4300" ht="12.75">
      <c r="F4300" s="23"/>
    </row>
    <row r="4301" ht="12.75">
      <c r="F4301" s="23"/>
    </row>
    <row r="4302" ht="12.75">
      <c r="F4302" s="23"/>
    </row>
    <row r="4303" ht="12.75">
      <c r="F4303" s="23"/>
    </row>
    <row r="4304" ht="12.75">
      <c r="F4304" s="23"/>
    </row>
    <row r="4305" ht="12.75">
      <c r="F4305" s="23"/>
    </row>
    <row r="4306" ht="12.75">
      <c r="F4306" s="23"/>
    </row>
    <row r="4307" ht="12.75">
      <c r="F4307" s="23"/>
    </row>
    <row r="4308" ht="12.75">
      <c r="F4308" s="23"/>
    </row>
    <row r="4309" ht="12.75">
      <c r="F4309" s="23"/>
    </row>
    <row r="4310" ht="12.75">
      <c r="F4310" s="23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68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4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21" customWidth="1"/>
    <col min="2" max="2" width="9.421875" style="22" bestFit="1" customWidth="1"/>
    <col min="3" max="3" width="70.7109375" style="18" bestFit="1" customWidth="1"/>
    <col min="4" max="4" width="35.7109375" style="18" customWidth="1"/>
    <col min="5" max="5" width="20.421875" style="18" bestFit="1" customWidth="1"/>
    <col min="6" max="6" width="6.8515625" style="18" customWidth="1"/>
    <col min="7" max="7" width="7.421875" style="24" hidden="1" customWidth="1"/>
    <col min="8" max="8" width="13.421875" style="18" customWidth="1"/>
    <col min="9" max="9" width="11.7109375" style="27" bestFit="1" customWidth="1"/>
    <col min="10" max="10" width="7.00390625" style="18" bestFit="1" customWidth="1"/>
    <col min="11" max="11" width="7.00390625" style="18" hidden="1" customWidth="1"/>
    <col min="12" max="12" width="7.00390625" style="18" bestFit="1" customWidth="1"/>
    <col min="13" max="13" width="9.7109375" style="19" bestFit="1" customWidth="1"/>
    <col min="14" max="14" width="7.00390625" style="18" bestFit="1" customWidth="1"/>
    <col min="15" max="15" width="7.00390625" style="18" hidden="1" customWidth="1"/>
    <col min="16" max="16" width="7.421875" style="18" bestFit="1" customWidth="1"/>
    <col min="17" max="17" width="7.00390625" style="18" bestFit="1" customWidth="1"/>
    <col min="18" max="18" width="7.00390625" style="18" hidden="1" customWidth="1"/>
    <col min="19" max="19" width="7.00390625" style="18" bestFit="1" customWidth="1"/>
    <col min="20" max="20" width="7.00390625" style="18" hidden="1" customWidth="1"/>
    <col min="21" max="21" width="7.00390625" style="20" hidden="1" customWidth="1"/>
    <col min="22" max="22" width="7.57421875" style="20" bestFit="1" customWidth="1"/>
    <col min="23" max="24" width="7.00390625" style="20" bestFit="1" customWidth="1"/>
    <col min="25" max="25" width="6.57421875" style="20" bestFit="1" customWidth="1"/>
    <col min="26" max="29" width="4.140625" style="18" hidden="1" customWidth="1"/>
    <col min="30" max="30" width="6.28125" style="18" bestFit="1" customWidth="1"/>
    <col min="31" max="33" width="7.00390625" style="18" hidden="1" customWidth="1"/>
    <col min="34" max="34" width="9.421875" style="18" hidden="1" customWidth="1"/>
    <col min="35" max="36" width="4.140625" style="18" hidden="1" customWidth="1"/>
    <col min="37" max="37" width="5.28125" style="18" hidden="1" customWidth="1"/>
    <col min="38" max="38" width="5.140625" style="18" bestFit="1" customWidth="1"/>
    <col min="39" max="39" width="6.28125" style="18" hidden="1" customWidth="1"/>
    <col min="40" max="40" width="4.140625" style="18" hidden="1" customWidth="1"/>
    <col min="41" max="41" width="7.421875" style="18" hidden="1" customWidth="1"/>
    <col min="42" max="16384" width="9.140625" style="18" customWidth="1"/>
  </cols>
  <sheetData>
    <row r="1" ht="15.75">
      <c r="A1" s="97" t="s">
        <v>834</v>
      </c>
    </row>
    <row r="2" ht="15.75">
      <c r="A2" s="97" t="s">
        <v>753</v>
      </c>
    </row>
    <row r="3" spans="1:41" ht="189.75" customHeight="1">
      <c r="A3" s="30" t="s">
        <v>835</v>
      </c>
      <c r="B3" s="31" t="s">
        <v>836</v>
      </c>
      <c r="C3" s="32" t="s">
        <v>837</v>
      </c>
      <c r="D3" s="32" t="s">
        <v>838</v>
      </c>
      <c r="E3" s="32" t="s">
        <v>839</v>
      </c>
      <c r="F3" s="32" t="s">
        <v>840</v>
      </c>
      <c r="G3" s="25" t="s">
        <v>841</v>
      </c>
      <c r="H3" s="1" t="s">
        <v>842</v>
      </c>
      <c r="I3" s="42" t="s">
        <v>843</v>
      </c>
      <c r="J3" s="33" t="s">
        <v>844</v>
      </c>
      <c r="K3" s="33" t="s">
        <v>845</v>
      </c>
      <c r="L3" s="43" t="s">
        <v>846</v>
      </c>
      <c r="M3" s="44" t="s">
        <v>847</v>
      </c>
      <c r="N3" s="43" t="s">
        <v>848</v>
      </c>
      <c r="O3" s="45" t="s">
        <v>849</v>
      </c>
      <c r="P3" s="46" t="s">
        <v>850</v>
      </c>
      <c r="Q3" s="35" t="s">
        <v>851</v>
      </c>
      <c r="R3" s="35" t="s">
        <v>845</v>
      </c>
      <c r="S3" s="35" t="s">
        <v>852</v>
      </c>
      <c r="T3" s="36" t="s">
        <v>853</v>
      </c>
      <c r="U3" s="47" t="s">
        <v>854</v>
      </c>
      <c r="V3" s="48" t="s">
        <v>855</v>
      </c>
      <c r="W3" s="34" t="s">
        <v>856</v>
      </c>
      <c r="X3" s="34" t="s">
        <v>857</v>
      </c>
      <c r="Y3" s="49" t="s">
        <v>858</v>
      </c>
      <c r="Z3" s="2" t="s">
        <v>859</v>
      </c>
      <c r="AA3" s="3" t="s">
        <v>860</v>
      </c>
      <c r="AB3" s="3" t="s">
        <v>861</v>
      </c>
      <c r="AC3" s="3" t="s">
        <v>862</v>
      </c>
      <c r="AD3" s="4" t="s">
        <v>863</v>
      </c>
      <c r="AE3" s="4" t="s">
        <v>864</v>
      </c>
      <c r="AF3" s="4" t="s">
        <v>865</v>
      </c>
      <c r="AG3" s="4" t="s">
        <v>866</v>
      </c>
      <c r="AH3" s="4" t="s">
        <v>867</v>
      </c>
      <c r="AI3" s="3" t="s">
        <v>868</v>
      </c>
      <c r="AJ3" s="3" t="s">
        <v>869</v>
      </c>
      <c r="AK3" s="3" t="s">
        <v>870</v>
      </c>
      <c r="AL3" s="5" t="s">
        <v>871</v>
      </c>
      <c r="AM3" s="5" t="s">
        <v>872</v>
      </c>
      <c r="AN3" s="5" t="s">
        <v>873</v>
      </c>
      <c r="AO3" s="5" t="s">
        <v>874</v>
      </c>
    </row>
    <row r="4" spans="1:41" ht="13.5" thickBot="1">
      <c r="A4" s="6">
        <v>1</v>
      </c>
      <c r="B4" s="6">
        <v>2</v>
      </c>
      <c r="C4" s="7">
        <v>3</v>
      </c>
      <c r="D4" s="7"/>
      <c r="E4" s="7">
        <v>4</v>
      </c>
      <c r="F4" s="7">
        <v>5</v>
      </c>
      <c r="G4" s="8"/>
      <c r="H4" s="17"/>
      <c r="I4" s="50">
        <v>6</v>
      </c>
      <c r="J4" s="7">
        <v>7</v>
      </c>
      <c r="K4" s="37"/>
      <c r="L4" s="11">
        <v>8</v>
      </c>
      <c r="M4" s="9">
        <v>9</v>
      </c>
      <c r="N4" s="11">
        <v>10</v>
      </c>
      <c r="O4" s="51">
        <v>11</v>
      </c>
      <c r="P4" s="12">
        <v>12</v>
      </c>
      <c r="Q4" s="13">
        <v>13</v>
      </c>
      <c r="R4" s="14"/>
      <c r="S4" s="13">
        <v>14</v>
      </c>
      <c r="T4" s="14"/>
      <c r="U4" s="52">
        <v>15</v>
      </c>
      <c r="V4" s="9">
        <v>16</v>
      </c>
      <c r="W4" s="10">
        <v>17</v>
      </c>
      <c r="X4" s="10">
        <v>18</v>
      </c>
      <c r="Y4" s="11">
        <v>19</v>
      </c>
      <c r="Z4" s="15"/>
      <c r="AA4" s="7"/>
      <c r="AB4" s="7"/>
      <c r="AC4" s="7"/>
      <c r="AD4" s="7">
        <v>20</v>
      </c>
      <c r="AE4" s="16" t="s">
        <v>875</v>
      </c>
      <c r="AF4" s="7" t="s">
        <v>876</v>
      </c>
      <c r="AG4" s="7" t="s">
        <v>877</v>
      </c>
      <c r="AH4" s="16" t="s">
        <v>878</v>
      </c>
      <c r="AI4" s="16"/>
      <c r="AJ4" s="16"/>
      <c r="AK4" s="16"/>
      <c r="AL4" s="7">
        <v>21</v>
      </c>
      <c r="AM4" s="7" t="s">
        <v>875</v>
      </c>
      <c r="AN4" s="7" t="s">
        <v>876</v>
      </c>
      <c r="AO4" s="7" t="s">
        <v>877</v>
      </c>
    </row>
    <row r="5" spans="1:41" s="26" customFormat="1" ht="12.75">
      <c r="A5" s="53">
        <v>400380</v>
      </c>
      <c r="B5" s="54">
        <v>18752</v>
      </c>
      <c r="C5" s="55" t="s">
        <v>879</v>
      </c>
      <c r="D5" s="55" t="s">
        <v>880</v>
      </c>
      <c r="E5" s="55" t="s">
        <v>881</v>
      </c>
      <c r="F5" s="56">
        <v>85925</v>
      </c>
      <c r="G5" s="57" t="s">
        <v>882</v>
      </c>
      <c r="H5" s="58">
        <v>9283331060</v>
      </c>
      <c r="I5" s="59">
        <v>6</v>
      </c>
      <c r="J5" s="60" t="s">
        <v>883</v>
      </c>
      <c r="K5" s="55"/>
      <c r="L5" s="61" t="s">
        <v>883</v>
      </c>
      <c r="M5" s="62">
        <v>80.225</v>
      </c>
      <c r="N5" s="61" t="s">
        <v>884</v>
      </c>
      <c r="O5" s="63" t="s">
        <v>883</v>
      </c>
      <c r="P5" s="87">
        <v>50.85</v>
      </c>
      <c r="Q5" s="64" t="str">
        <f aca="true" t="shared" si="0" ref="Q5:Q36">IF(ISNUMBER(P5),IF(P5&gt;=20,"YES","NO"),"M")</f>
        <v>YES</v>
      </c>
      <c r="R5" s="60" t="s">
        <v>885</v>
      </c>
      <c r="S5" s="60" t="s">
        <v>884</v>
      </c>
      <c r="T5" s="60"/>
      <c r="U5" s="65"/>
      <c r="V5" s="66"/>
      <c r="W5" s="67"/>
      <c r="X5" s="67"/>
      <c r="Y5" s="68"/>
      <c r="Z5" s="69">
        <f>IF(OR(J5="YES",L5="YES"),1,0)</f>
        <v>0</v>
      </c>
      <c r="AA5" s="70">
        <f>IF(OR(AND(ISNUMBER(M5),AND(M5&gt;0,M5&lt;600)),AND(M5&gt;0,N5="YES")),1,0)</f>
        <v>1</v>
      </c>
      <c r="AB5" s="70">
        <f>IF(AND(OR(J5="YES",L5="YES"),(Z5=0)),"Trouble",0)</f>
        <v>0</v>
      </c>
      <c r="AC5" s="70">
        <f>IF(AND(OR(AND(ISNUMBER(M5),AND(M5&gt;0,M5&lt;600)),AND(M5&gt;0,N5="YES")),(AA5=0)),"Trouble",0)</f>
        <v>0</v>
      </c>
      <c r="AD5" s="60" t="str">
        <f>IF(AND(Z5=1,AA5=1),"SRSA","-")</f>
        <v>-</v>
      </c>
      <c r="AE5" s="70">
        <f>IF(AND(AD5="-",O5="YES"),"Trouble",0)</f>
        <v>0</v>
      </c>
      <c r="AF5" s="70">
        <f>IF(AND(AND(J5="NO",L5&lt;&gt;"YES"),(O5="YES")),"Trouble",0)</f>
        <v>0</v>
      </c>
      <c r="AG5" s="70">
        <f>IF(OR(AND(OR(AND(ISNUMBER(M5),AND(M5&gt;0,M5&lt;600)),AND(AND(M5&gt;0,N5="YES"),ISNUMBER(M5))),(O5="YES")),O5&lt;&gt;"YES"),0,"Trouble")</f>
        <v>0</v>
      </c>
      <c r="AH5" s="70">
        <f>IF(AND(AD5="SRSA",O5&lt;&gt;"YES"),"Trouble",0)</f>
        <v>0</v>
      </c>
      <c r="AI5" s="70">
        <f>IF(S5="YES",1,0)</f>
        <v>1</v>
      </c>
      <c r="AJ5" s="70">
        <f>IF(AND(ISNUMBER(P5),P5&gt;=20),1,0)</f>
        <v>1</v>
      </c>
      <c r="AK5" s="70" t="str">
        <f>IF(AND(AI5=1,AJ5=1),"Initial",0)</f>
        <v>Initial</v>
      </c>
      <c r="AL5" s="60" t="str">
        <f>IF(AND(AND(AK5="Initial",AM5=0),ISNUMBER(M5)),"RLIS","-")</f>
        <v>RLIS</v>
      </c>
      <c r="AM5" s="70">
        <f>IF(AND(AD5="SRSA",AK5="Initial"),"SRSA",0)</f>
        <v>0</v>
      </c>
      <c r="AN5" s="70">
        <f>IF(AND(AL5="-",U5="YES"),"Trouble",0)</f>
        <v>0</v>
      </c>
      <c r="AO5" s="70" t="str">
        <f>IF(AND(U5&lt;&gt;"YES",AL5="RLIS"),"Trouble",0)</f>
        <v>Trouble</v>
      </c>
    </row>
    <row r="6" spans="1:41" s="26" customFormat="1" ht="12.75">
      <c r="A6" s="71">
        <v>400234</v>
      </c>
      <c r="B6" s="38">
        <v>78799</v>
      </c>
      <c r="C6" s="39" t="s">
        <v>886</v>
      </c>
      <c r="D6" s="39" t="s">
        <v>887</v>
      </c>
      <c r="E6" s="39" t="s">
        <v>888</v>
      </c>
      <c r="F6" s="40">
        <v>48075</v>
      </c>
      <c r="G6" s="72" t="s">
        <v>882</v>
      </c>
      <c r="H6" s="73">
        <v>2485697787</v>
      </c>
      <c r="I6" s="74">
        <v>1</v>
      </c>
      <c r="J6" s="75" t="s">
        <v>883</v>
      </c>
      <c r="K6" s="39"/>
      <c r="L6" s="76" t="s">
        <v>883</v>
      </c>
      <c r="M6" s="77">
        <v>390.3875</v>
      </c>
      <c r="N6" s="76" t="s">
        <v>883</v>
      </c>
      <c r="O6" s="78" t="s">
        <v>883</v>
      </c>
      <c r="P6" s="41" t="s">
        <v>889</v>
      </c>
      <c r="Q6" s="79" t="str">
        <f t="shared" si="0"/>
        <v>M</v>
      </c>
      <c r="R6" s="75" t="s">
        <v>883</v>
      </c>
      <c r="S6" s="75" t="s">
        <v>883</v>
      </c>
      <c r="T6" s="75"/>
      <c r="U6" s="80"/>
      <c r="V6" s="81"/>
      <c r="W6" s="82"/>
      <c r="X6" s="82"/>
      <c r="Y6" s="83"/>
      <c r="Z6" s="84">
        <f aca="true" t="shared" si="1" ref="Z6:Z69">IF(OR(J6="YES",L6="YES"),1,0)</f>
        <v>0</v>
      </c>
      <c r="AA6" s="85">
        <f aca="true" t="shared" si="2" ref="AA6:AA69">IF(OR(AND(ISNUMBER(M6),AND(M6&gt;0,M6&lt;600)),AND(M6&gt;0,N6="YES")),1,0)</f>
        <v>1</v>
      </c>
      <c r="AB6" s="85">
        <f aca="true" t="shared" si="3" ref="AB6:AB69">IF(AND(OR(J6="YES",L6="YES"),(Z6=0)),"Trouble",0)</f>
        <v>0</v>
      </c>
      <c r="AC6" s="85">
        <f aca="true" t="shared" si="4" ref="AC6:AC69">IF(AND(OR(AND(ISNUMBER(M6),AND(M6&gt;0,M6&lt;600)),AND(M6&gt;0,N6="YES")),(AA6=0)),"Trouble",0)</f>
        <v>0</v>
      </c>
      <c r="AD6" s="75" t="str">
        <f aca="true" t="shared" si="5" ref="AD6:AD69">IF(AND(Z6=1,AA6=1),"SRSA","-")</f>
        <v>-</v>
      </c>
      <c r="AE6" s="85">
        <f aca="true" t="shared" si="6" ref="AE6:AE69">IF(AND(AD6="-",O6="YES"),"Trouble",0)</f>
        <v>0</v>
      </c>
      <c r="AF6" s="85">
        <f aca="true" t="shared" si="7" ref="AF6:AF69">IF(AND(AND(J6="NO",L6&lt;&gt;"YES"),(O6="YES")),"Trouble",0)</f>
        <v>0</v>
      </c>
      <c r="AG6" s="85">
        <f aca="true" t="shared" si="8" ref="AG6:AG69">IF(OR(AND(OR(AND(ISNUMBER(M6),AND(M6&gt;0,M6&lt;600)),AND(AND(M6&gt;0,N6="YES"),ISNUMBER(M6))),(O6="YES")),O6&lt;&gt;"YES"),0,"Trouble")</f>
        <v>0</v>
      </c>
      <c r="AH6" s="85">
        <f aca="true" t="shared" si="9" ref="AH6:AH69">IF(AND(AD6="SRSA",O6&lt;&gt;"YES"),"Trouble",0)</f>
        <v>0</v>
      </c>
      <c r="AI6" s="85">
        <f aca="true" t="shared" si="10" ref="AI6:AI69">IF(S6="YES",1,0)</f>
        <v>0</v>
      </c>
      <c r="AJ6" s="85">
        <f aca="true" t="shared" si="11" ref="AJ6:AJ69">IF(AND(ISNUMBER(P6),P6&gt;=20),1,0)</f>
        <v>0</v>
      </c>
      <c r="AK6" s="85">
        <f aca="true" t="shared" si="12" ref="AK6:AK69">IF(AND(AI6=1,AJ6=1),"Initial",0)</f>
        <v>0</v>
      </c>
      <c r="AL6" s="75" t="str">
        <f aca="true" t="shared" si="13" ref="AL6:AL69">IF(AND(AND(AK6="Initial",AM6=0),ISNUMBER(M6)),"RLIS","-")</f>
        <v>-</v>
      </c>
      <c r="AM6" s="85">
        <f aca="true" t="shared" si="14" ref="AM6:AM69">IF(AND(AD6="SRSA",AK6="Initial"),"SRSA",0)</f>
        <v>0</v>
      </c>
      <c r="AN6" s="85">
        <f aca="true" t="shared" si="15" ref="AN6:AN69">IF(AND(AL6="-",U6="YES"),"Trouble",0)</f>
        <v>0</v>
      </c>
      <c r="AO6" s="85">
        <f aca="true" t="shared" si="16" ref="AO6:AO69">IF(AND(U6&lt;&gt;"YES",AL6="RLIS"),"Trouble",0)</f>
        <v>0</v>
      </c>
    </row>
    <row r="7" spans="1:41" s="26" customFormat="1" ht="12.75">
      <c r="A7" s="71">
        <v>400128</v>
      </c>
      <c r="B7" s="38">
        <v>78604</v>
      </c>
      <c r="C7" s="39" t="s">
        <v>890</v>
      </c>
      <c r="D7" s="39" t="s">
        <v>891</v>
      </c>
      <c r="E7" s="39" t="s">
        <v>892</v>
      </c>
      <c r="F7" s="40">
        <v>85008</v>
      </c>
      <c r="G7" s="72" t="s">
        <v>882</v>
      </c>
      <c r="H7" s="73">
        <v>6023894271</v>
      </c>
      <c r="I7" s="74">
        <v>1</v>
      </c>
      <c r="J7" s="75" t="s">
        <v>883</v>
      </c>
      <c r="K7" s="39"/>
      <c r="L7" s="76" t="s">
        <v>883</v>
      </c>
      <c r="M7" s="77">
        <v>143.3125</v>
      </c>
      <c r="N7" s="76" t="s">
        <v>883</v>
      </c>
      <c r="O7" s="78" t="s">
        <v>883</v>
      </c>
      <c r="P7" s="41" t="s">
        <v>889</v>
      </c>
      <c r="Q7" s="79" t="str">
        <f t="shared" si="0"/>
        <v>M</v>
      </c>
      <c r="R7" s="75" t="s">
        <v>883</v>
      </c>
      <c r="S7" s="75" t="s">
        <v>883</v>
      </c>
      <c r="T7" s="75"/>
      <c r="U7" s="80"/>
      <c r="V7" s="81"/>
      <c r="W7" s="82"/>
      <c r="X7" s="82"/>
      <c r="Y7" s="83"/>
      <c r="Z7" s="84">
        <f t="shared" si="1"/>
        <v>0</v>
      </c>
      <c r="AA7" s="85">
        <f t="shared" si="2"/>
        <v>1</v>
      </c>
      <c r="AB7" s="85">
        <f t="shared" si="3"/>
        <v>0</v>
      </c>
      <c r="AC7" s="85">
        <f t="shared" si="4"/>
        <v>0</v>
      </c>
      <c r="AD7" s="75" t="str">
        <f t="shared" si="5"/>
        <v>-</v>
      </c>
      <c r="AE7" s="85">
        <f t="shared" si="6"/>
        <v>0</v>
      </c>
      <c r="AF7" s="85">
        <f t="shared" si="7"/>
        <v>0</v>
      </c>
      <c r="AG7" s="85">
        <f t="shared" si="8"/>
        <v>0</v>
      </c>
      <c r="AH7" s="85">
        <f t="shared" si="9"/>
        <v>0</v>
      </c>
      <c r="AI7" s="85">
        <f t="shared" si="10"/>
        <v>0</v>
      </c>
      <c r="AJ7" s="85">
        <f t="shared" si="11"/>
        <v>0</v>
      </c>
      <c r="AK7" s="85">
        <f t="shared" si="12"/>
        <v>0</v>
      </c>
      <c r="AL7" s="75" t="str">
        <f t="shared" si="13"/>
        <v>-</v>
      </c>
      <c r="AM7" s="85">
        <f t="shared" si="14"/>
        <v>0</v>
      </c>
      <c r="AN7" s="85">
        <f t="shared" si="15"/>
        <v>0</v>
      </c>
      <c r="AO7" s="85">
        <f t="shared" si="16"/>
        <v>0</v>
      </c>
    </row>
    <row r="8" spans="1:41" s="26" customFormat="1" ht="12.75">
      <c r="A8" s="71">
        <v>400337</v>
      </c>
      <c r="B8" s="38">
        <v>138766</v>
      </c>
      <c r="C8" s="39" t="s">
        <v>893</v>
      </c>
      <c r="D8" s="39" t="s">
        <v>894</v>
      </c>
      <c r="E8" s="39" t="s">
        <v>895</v>
      </c>
      <c r="F8" s="40">
        <v>86320</v>
      </c>
      <c r="G8" s="72" t="s">
        <v>882</v>
      </c>
      <c r="H8" s="73">
        <v>9286372487</v>
      </c>
      <c r="I8" s="74">
        <v>8</v>
      </c>
      <c r="J8" s="75" t="s">
        <v>884</v>
      </c>
      <c r="K8" s="39"/>
      <c r="L8" s="76" t="s">
        <v>896</v>
      </c>
      <c r="M8" s="77">
        <v>30.925</v>
      </c>
      <c r="N8" s="76" t="s">
        <v>883</v>
      </c>
      <c r="O8" s="78" t="s">
        <v>884</v>
      </c>
      <c r="P8" s="41" t="s">
        <v>889</v>
      </c>
      <c r="Q8" s="79" t="str">
        <f t="shared" si="0"/>
        <v>M</v>
      </c>
      <c r="R8" s="75" t="s">
        <v>883</v>
      </c>
      <c r="S8" s="75" t="s">
        <v>884</v>
      </c>
      <c r="T8" s="75"/>
      <c r="U8" s="80"/>
      <c r="V8" s="81">
        <v>0</v>
      </c>
      <c r="W8" s="82">
        <v>0</v>
      </c>
      <c r="X8" s="82">
        <v>0</v>
      </c>
      <c r="Y8" s="83">
        <v>0</v>
      </c>
      <c r="Z8" s="84">
        <f t="shared" si="1"/>
        <v>1</v>
      </c>
      <c r="AA8" s="85">
        <f t="shared" si="2"/>
        <v>1</v>
      </c>
      <c r="AB8" s="85">
        <f t="shared" si="3"/>
        <v>0</v>
      </c>
      <c r="AC8" s="85">
        <f t="shared" si="4"/>
        <v>0</v>
      </c>
      <c r="AD8" s="75" t="str">
        <f t="shared" si="5"/>
        <v>SRSA</v>
      </c>
      <c r="AE8" s="85">
        <f t="shared" si="6"/>
        <v>0</v>
      </c>
      <c r="AF8" s="85">
        <f t="shared" si="7"/>
        <v>0</v>
      </c>
      <c r="AG8" s="85">
        <f t="shared" si="8"/>
        <v>0</v>
      </c>
      <c r="AH8" s="85">
        <f t="shared" si="9"/>
        <v>0</v>
      </c>
      <c r="AI8" s="85">
        <f t="shared" si="10"/>
        <v>1</v>
      </c>
      <c r="AJ8" s="85">
        <f t="shared" si="11"/>
        <v>0</v>
      </c>
      <c r="AK8" s="85">
        <f t="shared" si="12"/>
        <v>0</v>
      </c>
      <c r="AL8" s="75" t="str">
        <f t="shared" si="13"/>
        <v>-</v>
      </c>
      <c r="AM8" s="85">
        <f t="shared" si="14"/>
        <v>0</v>
      </c>
      <c r="AN8" s="85">
        <f t="shared" si="15"/>
        <v>0</v>
      </c>
      <c r="AO8" s="85">
        <f t="shared" si="16"/>
        <v>0</v>
      </c>
    </row>
    <row r="9" spans="1:41" s="26" customFormat="1" ht="12.75">
      <c r="A9" s="71">
        <v>400368</v>
      </c>
      <c r="B9" s="38">
        <v>108713</v>
      </c>
      <c r="C9" s="39" t="s">
        <v>897</v>
      </c>
      <c r="D9" s="39" t="s">
        <v>898</v>
      </c>
      <c r="E9" s="39" t="s">
        <v>899</v>
      </c>
      <c r="F9" s="40">
        <v>85705</v>
      </c>
      <c r="G9" s="72" t="s">
        <v>882</v>
      </c>
      <c r="H9" s="73">
        <v>5202932676</v>
      </c>
      <c r="I9" s="74">
        <v>1</v>
      </c>
      <c r="J9" s="75" t="s">
        <v>883</v>
      </c>
      <c r="K9" s="39"/>
      <c r="L9" s="76" t="s">
        <v>883</v>
      </c>
      <c r="M9" s="77">
        <v>180.0938</v>
      </c>
      <c r="N9" s="76" t="s">
        <v>883</v>
      </c>
      <c r="O9" s="78" t="s">
        <v>883</v>
      </c>
      <c r="P9" s="41" t="s">
        <v>889</v>
      </c>
      <c r="Q9" s="79" t="str">
        <f t="shared" si="0"/>
        <v>M</v>
      </c>
      <c r="R9" s="75" t="s">
        <v>885</v>
      </c>
      <c r="S9" s="75" t="s">
        <v>883</v>
      </c>
      <c r="T9" s="75"/>
      <c r="U9" s="80"/>
      <c r="V9" s="81"/>
      <c r="W9" s="82"/>
      <c r="X9" s="82"/>
      <c r="Y9" s="83"/>
      <c r="Z9" s="84">
        <f t="shared" si="1"/>
        <v>0</v>
      </c>
      <c r="AA9" s="85">
        <f t="shared" si="2"/>
        <v>1</v>
      </c>
      <c r="AB9" s="85">
        <f t="shared" si="3"/>
        <v>0</v>
      </c>
      <c r="AC9" s="85">
        <f t="shared" si="4"/>
        <v>0</v>
      </c>
      <c r="AD9" s="75" t="str">
        <f t="shared" si="5"/>
        <v>-</v>
      </c>
      <c r="AE9" s="85">
        <f t="shared" si="6"/>
        <v>0</v>
      </c>
      <c r="AF9" s="85">
        <f t="shared" si="7"/>
        <v>0</v>
      </c>
      <c r="AG9" s="85">
        <f t="shared" si="8"/>
        <v>0</v>
      </c>
      <c r="AH9" s="85">
        <f t="shared" si="9"/>
        <v>0</v>
      </c>
      <c r="AI9" s="85">
        <f t="shared" si="10"/>
        <v>0</v>
      </c>
      <c r="AJ9" s="85">
        <f t="shared" si="11"/>
        <v>0</v>
      </c>
      <c r="AK9" s="85">
        <f t="shared" si="12"/>
        <v>0</v>
      </c>
      <c r="AL9" s="75" t="str">
        <f t="shared" si="13"/>
        <v>-</v>
      </c>
      <c r="AM9" s="85">
        <f t="shared" si="14"/>
        <v>0</v>
      </c>
      <c r="AN9" s="85">
        <f t="shared" si="15"/>
        <v>0</v>
      </c>
      <c r="AO9" s="85">
        <f t="shared" si="16"/>
        <v>0</v>
      </c>
    </row>
    <row r="10" spans="1:41" s="26" customFormat="1" ht="12.75">
      <c r="A10" s="71">
        <v>400202</v>
      </c>
      <c r="B10" s="38">
        <v>108665</v>
      </c>
      <c r="C10" s="39" t="s">
        <v>900</v>
      </c>
      <c r="D10" s="39" t="s">
        <v>901</v>
      </c>
      <c r="E10" s="39" t="s">
        <v>899</v>
      </c>
      <c r="F10" s="40">
        <v>85749</v>
      </c>
      <c r="G10" s="72" t="s">
        <v>882</v>
      </c>
      <c r="H10" s="73">
        <v>5207491413</v>
      </c>
      <c r="I10" s="74" t="s">
        <v>902</v>
      </c>
      <c r="J10" s="75" t="s">
        <v>883</v>
      </c>
      <c r="K10" s="39"/>
      <c r="L10" s="76" t="s">
        <v>883</v>
      </c>
      <c r="M10" s="77">
        <v>391.3</v>
      </c>
      <c r="N10" s="76" t="s">
        <v>883</v>
      </c>
      <c r="O10" s="78" t="s">
        <v>883</v>
      </c>
      <c r="P10" s="41" t="s">
        <v>889</v>
      </c>
      <c r="Q10" s="79" t="str">
        <f t="shared" si="0"/>
        <v>M</v>
      </c>
      <c r="R10" s="75" t="s">
        <v>883</v>
      </c>
      <c r="S10" s="75" t="s">
        <v>883</v>
      </c>
      <c r="T10" s="75"/>
      <c r="U10" s="80"/>
      <c r="V10" s="81"/>
      <c r="W10" s="82"/>
      <c r="X10" s="82"/>
      <c r="Y10" s="83"/>
      <c r="Z10" s="84">
        <f t="shared" si="1"/>
        <v>0</v>
      </c>
      <c r="AA10" s="85">
        <f t="shared" si="2"/>
        <v>1</v>
      </c>
      <c r="AB10" s="85">
        <f t="shared" si="3"/>
        <v>0</v>
      </c>
      <c r="AC10" s="85">
        <f t="shared" si="4"/>
        <v>0</v>
      </c>
      <c r="AD10" s="75" t="str">
        <f t="shared" si="5"/>
        <v>-</v>
      </c>
      <c r="AE10" s="85">
        <f t="shared" si="6"/>
        <v>0</v>
      </c>
      <c r="AF10" s="85">
        <f t="shared" si="7"/>
        <v>0</v>
      </c>
      <c r="AG10" s="85">
        <f t="shared" si="8"/>
        <v>0</v>
      </c>
      <c r="AH10" s="85">
        <f t="shared" si="9"/>
        <v>0</v>
      </c>
      <c r="AI10" s="85">
        <f t="shared" si="10"/>
        <v>0</v>
      </c>
      <c r="AJ10" s="85">
        <f t="shared" si="11"/>
        <v>0</v>
      </c>
      <c r="AK10" s="85">
        <f t="shared" si="12"/>
        <v>0</v>
      </c>
      <c r="AL10" s="75" t="str">
        <f t="shared" si="13"/>
        <v>-</v>
      </c>
      <c r="AM10" s="85">
        <f t="shared" si="14"/>
        <v>0</v>
      </c>
      <c r="AN10" s="85">
        <f t="shared" si="15"/>
        <v>0</v>
      </c>
      <c r="AO10" s="85">
        <f t="shared" si="16"/>
        <v>0</v>
      </c>
    </row>
    <row r="11" spans="1:41" s="26" customFormat="1" ht="12.75">
      <c r="A11" s="71">
        <v>400276</v>
      </c>
      <c r="B11" s="38">
        <v>78794</v>
      </c>
      <c r="C11" s="39" t="s">
        <v>903</v>
      </c>
      <c r="D11" s="39" t="s">
        <v>904</v>
      </c>
      <c r="E11" s="39" t="s">
        <v>905</v>
      </c>
      <c r="F11" s="40">
        <v>85203</v>
      </c>
      <c r="G11" s="72" t="s">
        <v>882</v>
      </c>
      <c r="H11" s="73">
        <v>4808330068</v>
      </c>
      <c r="I11" s="74">
        <v>1</v>
      </c>
      <c r="J11" s="75" t="s">
        <v>883</v>
      </c>
      <c r="K11" s="39"/>
      <c r="L11" s="76" t="s">
        <v>883</v>
      </c>
      <c r="M11" s="77">
        <v>123.6877</v>
      </c>
      <c r="N11" s="76" t="s">
        <v>883</v>
      </c>
      <c r="O11" s="78" t="s">
        <v>883</v>
      </c>
      <c r="P11" s="41" t="s">
        <v>889</v>
      </c>
      <c r="Q11" s="79" t="str">
        <f t="shared" si="0"/>
        <v>M</v>
      </c>
      <c r="R11" s="75" t="s">
        <v>883</v>
      </c>
      <c r="S11" s="75" t="s">
        <v>883</v>
      </c>
      <c r="T11" s="75"/>
      <c r="U11" s="80"/>
      <c r="V11" s="81"/>
      <c r="W11" s="82"/>
      <c r="X11" s="82"/>
      <c r="Y11" s="83"/>
      <c r="Z11" s="84">
        <f t="shared" si="1"/>
        <v>0</v>
      </c>
      <c r="AA11" s="85">
        <f t="shared" si="2"/>
        <v>1</v>
      </c>
      <c r="AB11" s="85">
        <f t="shared" si="3"/>
        <v>0</v>
      </c>
      <c r="AC11" s="85">
        <f t="shared" si="4"/>
        <v>0</v>
      </c>
      <c r="AD11" s="75" t="str">
        <f t="shared" si="5"/>
        <v>-</v>
      </c>
      <c r="AE11" s="85">
        <f t="shared" si="6"/>
        <v>0</v>
      </c>
      <c r="AF11" s="85">
        <f t="shared" si="7"/>
        <v>0</v>
      </c>
      <c r="AG11" s="85">
        <f t="shared" si="8"/>
        <v>0</v>
      </c>
      <c r="AH11" s="85">
        <f t="shared" si="9"/>
        <v>0</v>
      </c>
      <c r="AI11" s="85">
        <f t="shared" si="10"/>
        <v>0</v>
      </c>
      <c r="AJ11" s="85">
        <f t="shared" si="11"/>
        <v>0</v>
      </c>
      <c r="AK11" s="85">
        <f t="shared" si="12"/>
        <v>0</v>
      </c>
      <c r="AL11" s="75" t="str">
        <f t="shared" si="13"/>
        <v>-</v>
      </c>
      <c r="AM11" s="85">
        <f t="shared" si="14"/>
        <v>0</v>
      </c>
      <c r="AN11" s="85">
        <f t="shared" si="15"/>
        <v>0</v>
      </c>
      <c r="AO11" s="85">
        <f t="shared" si="16"/>
        <v>0</v>
      </c>
    </row>
    <row r="12" spans="1:41" s="26" customFormat="1" ht="12.75">
      <c r="A12" s="71">
        <v>400121</v>
      </c>
      <c r="B12" s="38">
        <v>78979</v>
      </c>
      <c r="C12" s="39" t="s">
        <v>906</v>
      </c>
      <c r="D12" s="39" t="s">
        <v>907</v>
      </c>
      <c r="E12" s="39" t="s">
        <v>892</v>
      </c>
      <c r="F12" s="40">
        <v>85028</v>
      </c>
      <c r="G12" s="72">
        <v>3525</v>
      </c>
      <c r="H12" s="73">
        <v>6024850309</v>
      </c>
      <c r="I12" s="74">
        <v>1</v>
      </c>
      <c r="J12" s="75" t="s">
        <v>883</v>
      </c>
      <c r="K12" s="39"/>
      <c r="L12" s="76" t="s">
        <v>883</v>
      </c>
      <c r="M12" s="77">
        <v>272.1875</v>
      </c>
      <c r="N12" s="76" t="s">
        <v>883</v>
      </c>
      <c r="O12" s="78" t="s">
        <v>883</v>
      </c>
      <c r="P12" s="41" t="s">
        <v>889</v>
      </c>
      <c r="Q12" s="79" t="str">
        <f t="shared" si="0"/>
        <v>M</v>
      </c>
      <c r="R12" s="75" t="s">
        <v>883</v>
      </c>
      <c r="S12" s="75" t="s">
        <v>883</v>
      </c>
      <c r="T12" s="75"/>
      <c r="U12" s="80"/>
      <c r="V12" s="81"/>
      <c r="W12" s="82"/>
      <c r="X12" s="82"/>
      <c r="Y12" s="83"/>
      <c r="Z12" s="84">
        <f t="shared" si="1"/>
        <v>0</v>
      </c>
      <c r="AA12" s="85">
        <f t="shared" si="2"/>
        <v>1</v>
      </c>
      <c r="AB12" s="85">
        <f t="shared" si="3"/>
        <v>0</v>
      </c>
      <c r="AC12" s="85">
        <f t="shared" si="4"/>
        <v>0</v>
      </c>
      <c r="AD12" s="75" t="str">
        <f t="shared" si="5"/>
        <v>-</v>
      </c>
      <c r="AE12" s="85">
        <f t="shared" si="6"/>
        <v>0</v>
      </c>
      <c r="AF12" s="85">
        <f t="shared" si="7"/>
        <v>0</v>
      </c>
      <c r="AG12" s="85">
        <f t="shared" si="8"/>
        <v>0</v>
      </c>
      <c r="AH12" s="85">
        <f t="shared" si="9"/>
        <v>0</v>
      </c>
      <c r="AI12" s="85">
        <f t="shared" si="10"/>
        <v>0</v>
      </c>
      <c r="AJ12" s="85">
        <f t="shared" si="11"/>
        <v>0</v>
      </c>
      <c r="AK12" s="85">
        <f t="shared" si="12"/>
        <v>0</v>
      </c>
      <c r="AL12" s="75" t="str">
        <f t="shared" si="13"/>
        <v>-</v>
      </c>
      <c r="AM12" s="85">
        <f t="shared" si="14"/>
        <v>0</v>
      </c>
      <c r="AN12" s="85">
        <f t="shared" si="15"/>
        <v>0</v>
      </c>
      <c r="AO12" s="85">
        <f t="shared" si="16"/>
        <v>0</v>
      </c>
    </row>
    <row r="13" spans="1:41" s="26" customFormat="1" ht="12.75">
      <c r="A13" s="71">
        <v>400338</v>
      </c>
      <c r="B13" s="38">
        <v>138763</v>
      </c>
      <c r="C13" s="39" t="s">
        <v>908</v>
      </c>
      <c r="D13" s="39" t="s">
        <v>909</v>
      </c>
      <c r="E13" s="39" t="s">
        <v>910</v>
      </c>
      <c r="F13" s="40">
        <v>86326</v>
      </c>
      <c r="G13" s="72" t="s">
        <v>882</v>
      </c>
      <c r="H13" s="73">
        <v>9286340650</v>
      </c>
      <c r="I13" s="74">
        <v>4</v>
      </c>
      <c r="J13" s="75" t="s">
        <v>883</v>
      </c>
      <c r="K13" s="39"/>
      <c r="L13" s="76" t="s">
        <v>883</v>
      </c>
      <c r="M13" s="77">
        <v>71.95</v>
      </c>
      <c r="N13" s="76" t="s">
        <v>883</v>
      </c>
      <c r="O13" s="78" t="s">
        <v>883</v>
      </c>
      <c r="P13" s="41" t="s">
        <v>889</v>
      </c>
      <c r="Q13" s="79" t="str">
        <f t="shared" si="0"/>
        <v>M</v>
      </c>
      <c r="R13" s="75" t="s">
        <v>883</v>
      </c>
      <c r="S13" s="75" t="s">
        <v>883</v>
      </c>
      <c r="T13" s="75"/>
      <c r="U13" s="80"/>
      <c r="V13" s="81"/>
      <c r="W13" s="82"/>
      <c r="X13" s="82"/>
      <c r="Y13" s="83"/>
      <c r="Z13" s="84">
        <f t="shared" si="1"/>
        <v>0</v>
      </c>
      <c r="AA13" s="85">
        <f t="shared" si="2"/>
        <v>1</v>
      </c>
      <c r="AB13" s="85">
        <f t="shared" si="3"/>
        <v>0</v>
      </c>
      <c r="AC13" s="85">
        <f t="shared" si="4"/>
        <v>0</v>
      </c>
      <c r="AD13" s="75" t="str">
        <f t="shared" si="5"/>
        <v>-</v>
      </c>
      <c r="AE13" s="85">
        <f t="shared" si="6"/>
        <v>0</v>
      </c>
      <c r="AF13" s="85">
        <f t="shared" si="7"/>
        <v>0</v>
      </c>
      <c r="AG13" s="85">
        <f t="shared" si="8"/>
        <v>0</v>
      </c>
      <c r="AH13" s="85">
        <f t="shared" si="9"/>
        <v>0</v>
      </c>
      <c r="AI13" s="85">
        <f t="shared" si="10"/>
        <v>0</v>
      </c>
      <c r="AJ13" s="85">
        <f t="shared" si="11"/>
        <v>0</v>
      </c>
      <c r="AK13" s="85">
        <f t="shared" si="12"/>
        <v>0</v>
      </c>
      <c r="AL13" s="75" t="str">
        <f t="shared" si="13"/>
        <v>-</v>
      </c>
      <c r="AM13" s="85">
        <f t="shared" si="14"/>
        <v>0</v>
      </c>
      <c r="AN13" s="85">
        <f t="shared" si="15"/>
        <v>0</v>
      </c>
      <c r="AO13" s="85">
        <f t="shared" si="16"/>
        <v>0</v>
      </c>
    </row>
    <row r="14" spans="1:41" s="26" customFormat="1" ht="12.75">
      <c r="A14" s="71">
        <v>400129</v>
      </c>
      <c r="B14" s="38">
        <v>108767</v>
      </c>
      <c r="C14" s="39" t="s">
        <v>911</v>
      </c>
      <c r="D14" s="39" t="s">
        <v>912</v>
      </c>
      <c r="E14" s="39" t="s">
        <v>899</v>
      </c>
      <c r="F14" s="40">
        <v>85745</v>
      </c>
      <c r="G14" s="72" t="s">
        <v>882</v>
      </c>
      <c r="H14" s="73">
        <v>5207431113</v>
      </c>
      <c r="I14" s="74">
        <v>1</v>
      </c>
      <c r="J14" s="75" t="s">
        <v>883</v>
      </c>
      <c r="K14" s="39"/>
      <c r="L14" s="76" t="s">
        <v>883</v>
      </c>
      <c r="M14" s="77">
        <v>320.225</v>
      </c>
      <c r="N14" s="76" t="s">
        <v>883</v>
      </c>
      <c r="O14" s="78" t="s">
        <v>883</v>
      </c>
      <c r="P14" s="41" t="s">
        <v>889</v>
      </c>
      <c r="Q14" s="79" t="str">
        <f t="shared" si="0"/>
        <v>M</v>
      </c>
      <c r="R14" s="75" t="s">
        <v>883</v>
      </c>
      <c r="S14" s="75" t="s">
        <v>883</v>
      </c>
      <c r="T14" s="75"/>
      <c r="U14" s="80"/>
      <c r="V14" s="81"/>
      <c r="W14" s="82"/>
      <c r="X14" s="82"/>
      <c r="Y14" s="83"/>
      <c r="Z14" s="84">
        <f t="shared" si="1"/>
        <v>0</v>
      </c>
      <c r="AA14" s="85">
        <f t="shared" si="2"/>
        <v>1</v>
      </c>
      <c r="AB14" s="85">
        <f t="shared" si="3"/>
        <v>0</v>
      </c>
      <c r="AC14" s="85">
        <f t="shared" si="4"/>
        <v>0</v>
      </c>
      <c r="AD14" s="75" t="str">
        <f t="shared" si="5"/>
        <v>-</v>
      </c>
      <c r="AE14" s="85">
        <f t="shared" si="6"/>
        <v>0</v>
      </c>
      <c r="AF14" s="85">
        <f t="shared" si="7"/>
        <v>0</v>
      </c>
      <c r="AG14" s="85">
        <f t="shared" si="8"/>
        <v>0</v>
      </c>
      <c r="AH14" s="85">
        <f t="shared" si="9"/>
        <v>0</v>
      </c>
      <c r="AI14" s="85">
        <f t="shared" si="10"/>
        <v>0</v>
      </c>
      <c r="AJ14" s="85">
        <f t="shared" si="11"/>
        <v>0</v>
      </c>
      <c r="AK14" s="85">
        <f t="shared" si="12"/>
        <v>0</v>
      </c>
      <c r="AL14" s="75" t="str">
        <f t="shared" si="13"/>
        <v>-</v>
      </c>
      <c r="AM14" s="85">
        <f t="shared" si="14"/>
        <v>0</v>
      </c>
      <c r="AN14" s="85">
        <f t="shared" si="15"/>
        <v>0</v>
      </c>
      <c r="AO14" s="85">
        <f t="shared" si="16"/>
        <v>0</v>
      </c>
    </row>
    <row r="15" spans="1:41" s="26" customFormat="1" ht="12.75">
      <c r="A15" s="71">
        <v>400122</v>
      </c>
      <c r="B15" s="38">
        <v>78701</v>
      </c>
      <c r="C15" s="39" t="s">
        <v>913</v>
      </c>
      <c r="D15" s="39" t="s">
        <v>914</v>
      </c>
      <c r="E15" s="39" t="s">
        <v>892</v>
      </c>
      <c r="F15" s="40">
        <v>85031</v>
      </c>
      <c r="G15" s="72" t="s">
        <v>882</v>
      </c>
      <c r="H15" s="73">
        <v>6236910919</v>
      </c>
      <c r="I15" s="74">
        <v>1</v>
      </c>
      <c r="J15" s="75" t="s">
        <v>883</v>
      </c>
      <c r="K15" s="39"/>
      <c r="L15" s="76" t="s">
        <v>883</v>
      </c>
      <c r="M15" s="77">
        <v>323.5937</v>
      </c>
      <c r="N15" s="76" t="s">
        <v>883</v>
      </c>
      <c r="O15" s="78" t="s">
        <v>883</v>
      </c>
      <c r="P15" s="41" t="s">
        <v>889</v>
      </c>
      <c r="Q15" s="79" t="str">
        <f t="shared" si="0"/>
        <v>M</v>
      </c>
      <c r="R15" s="75" t="s">
        <v>883</v>
      </c>
      <c r="S15" s="75" t="s">
        <v>883</v>
      </c>
      <c r="T15" s="75"/>
      <c r="U15" s="80"/>
      <c r="V15" s="81"/>
      <c r="W15" s="82"/>
      <c r="X15" s="82"/>
      <c r="Y15" s="83"/>
      <c r="Z15" s="84">
        <f t="shared" si="1"/>
        <v>0</v>
      </c>
      <c r="AA15" s="85">
        <f t="shared" si="2"/>
        <v>1</v>
      </c>
      <c r="AB15" s="85">
        <f t="shared" si="3"/>
        <v>0</v>
      </c>
      <c r="AC15" s="85">
        <f t="shared" si="4"/>
        <v>0</v>
      </c>
      <c r="AD15" s="75" t="str">
        <f t="shared" si="5"/>
        <v>-</v>
      </c>
      <c r="AE15" s="85">
        <f t="shared" si="6"/>
        <v>0</v>
      </c>
      <c r="AF15" s="85">
        <f t="shared" si="7"/>
        <v>0</v>
      </c>
      <c r="AG15" s="85">
        <f t="shared" si="8"/>
        <v>0</v>
      </c>
      <c r="AH15" s="85">
        <f t="shared" si="9"/>
        <v>0</v>
      </c>
      <c r="AI15" s="85">
        <f t="shared" si="10"/>
        <v>0</v>
      </c>
      <c r="AJ15" s="85">
        <f t="shared" si="11"/>
        <v>0</v>
      </c>
      <c r="AK15" s="85">
        <f t="shared" si="12"/>
        <v>0</v>
      </c>
      <c r="AL15" s="75" t="str">
        <f t="shared" si="13"/>
        <v>-</v>
      </c>
      <c r="AM15" s="85">
        <f t="shared" si="14"/>
        <v>0</v>
      </c>
      <c r="AN15" s="85">
        <f t="shared" si="15"/>
        <v>0</v>
      </c>
      <c r="AO15" s="85">
        <f t="shared" si="16"/>
        <v>0</v>
      </c>
    </row>
    <row r="16" spans="1:41" s="26" customFormat="1" ht="12.75">
      <c r="A16" s="71">
        <v>400320</v>
      </c>
      <c r="B16" s="38">
        <v>138760</v>
      </c>
      <c r="C16" s="39" t="s">
        <v>915</v>
      </c>
      <c r="D16" s="39" t="s">
        <v>916</v>
      </c>
      <c r="E16" s="39" t="s">
        <v>917</v>
      </c>
      <c r="F16" s="40">
        <v>86314</v>
      </c>
      <c r="G16" s="72" t="s">
        <v>882</v>
      </c>
      <c r="H16" s="73">
        <v>9287725778</v>
      </c>
      <c r="I16" s="74">
        <v>4</v>
      </c>
      <c r="J16" s="75" t="s">
        <v>883</v>
      </c>
      <c r="K16" s="39"/>
      <c r="L16" s="76" t="s">
        <v>883</v>
      </c>
      <c r="M16" s="77">
        <v>186.8125</v>
      </c>
      <c r="N16" s="76" t="s">
        <v>883</v>
      </c>
      <c r="O16" s="78" t="s">
        <v>883</v>
      </c>
      <c r="P16" s="41" t="s">
        <v>889</v>
      </c>
      <c r="Q16" s="79" t="str">
        <f t="shared" si="0"/>
        <v>M</v>
      </c>
      <c r="R16" s="75" t="s">
        <v>883</v>
      </c>
      <c r="S16" s="75" t="s">
        <v>883</v>
      </c>
      <c r="T16" s="75"/>
      <c r="U16" s="80"/>
      <c r="V16" s="81"/>
      <c r="W16" s="82"/>
      <c r="X16" s="82"/>
      <c r="Y16" s="83"/>
      <c r="Z16" s="84">
        <f t="shared" si="1"/>
        <v>0</v>
      </c>
      <c r="AA16" s="85">
        <f t="shared" si="2"/>
        <v>1</v>
      </c>
      <c r="AB16" s="85">
        <f t="shared" si="3"/>
        <v>0</v>
      </c>
      <c r="AC16" s="85">
        <f t="shared" si="4"/>
        <v>0</v>
      </c>
      <c r="AD16" s="75" t="str">
        <f t="shared" si="5"/>
        <v>-</v>
      </c>
      <c r="AE16" s="85">
        <f t="shared" si="6"/>
        <v>0</v>
      </c>
      <c r="AF16" s="85">
        <f t="shared" si="7"/>
        <v>0</v>
      </c>
      <c r="AG16" s="85">
        <f t="shared" si="8"/>
        <v>0</v>
      </c>
      <c r="AH16" s="85">
        <f t="shared" si="9"/>
        <v>0</v>
      </c>
      <c r="AI16" s="85">
        <f t="shared" si="10"/>
        <v>0</v>
      </c>
      <c r="AJ16" s="85">
        <f t="shared" si="11"/>
        <v>0</v>
      </c>
      <c r="AK16" s="85">
        <f t="shared" si="12"/>
        <v>0</v>
      </c>
      <c r="AL16" s="75" t="str">
        <f t="shared" si="13"/>
        <v>-</v>
      </c>
      <c r="AM16" s="85">
        <f t="shared" si="14"/>
        <v>0</v>
      </c>
      <c r="AN16" s="85">
        <f t="shared" si="15"/>
        <v>0</v>
      </c>
      <c r="AO16" s="85">
        <f t="shared" si="16"/>
        <v>0</v>
      </c>
    </row>
    <row r="17" spans="1:41" s="26" customFormat="1" ht="12.75">
      <c r="A17" s="71">
        <v>400286</v>
      </c>
      <c r="B17" s="38">
        <v>78938</v>
      </c>
      <c r="C17" s="39" t="s">
        <v>918</v>
      </c>
      <c r="D17" s="39" t="s">
        <v>919</v>
      </c>
      <c r="E17" s="39" t="s">
        <v>920</v>
      </c>
      <c r="F17" s="40">
        <v>92324</v>
      </c>
      <c r="G17" s="72" t="s">
        <v>882</v>
      </c>
      <c r="H17" s="73">
        <v>9093701866</v>
      </c>
      <c r="I17" s="74">
        <v>3</v>
      </c>
      <c r="J17" s="75" t="s">
        <v>883</v>
      </c>
      <c r="K17" s="39"/>
      <c r="L17" s="76" t="s">
        <v>883</v>
      </c>
      <c r="M17" s="77">
        <v>130.2875</v>
      </c>
      <c r="N17" s="76" t="s">
        <v>883</v>
      </c>
      <c r="O17" s="78" t="s">
        <v>883</v>
      </c>
      <c r="P17" s="41" t="s">
        <v>889</v>
      </c>
      <c r="Q17" s="79" t="str">
        <f t="shared" si="0"/>
        <v>M</v>
      </c>
      <c r="R17" s="75" t="s">
        <v>883</v>
      </c>
      <c r="S17" s="75" t="s">
        <v>883</v>
      </c>
      <c r="T17" s="75"/>
      <c r="U17" s="80"/>
      <c r="V17" s="81"/>
      <c r="W17" s="82"/>
      <c r="X17" s="82"/>
      <c r="Y17" s="83"/>
      <c r="Z17" s="84">
        <f t="shared" si="1"/>
        <v>0</v>
      </c>
      <c r="AA17" s="85">
        <f t="shared" si="2"/>
        <v>1</v>
      </c>
      <c r="AB17" s="85">
        <f t="shared" si="3"/>
        <v>0</v>
      </c>
      <c r="AC17" s="85">
        <f t="shared" si="4"/>
        <v>0</v>
      </c>
      <c r="AD17" s="75" t="str">
        <f t="shared" si="5"/>
        <v>-</v>
      </c>
      <c r="AE17" s="85">
        <f t="shared" si="6"/>
        <v>0</v>
      </c>
      <c r="AF17" s="85">
        <f t="shared" si="7"/>
        <v>0</v>
      </c>
      <c r="AG17" s="85">
        <f t="shared" si="8"/>
        <v>0</v>
      </c>
      <c r="AH17" s="85">
        <f t="shared" si="9"/>
        <v>0</v>
      </c>
      <c r="AI17" s="85">
        <f t="shared" si="10"/>
        <v>0</v>
      </c>
      <c r="AJ17" s="85">
        <f t="shared" si="11"/>
        <v>0</v>
      </c>
      <c r="AK17" s="85">
        <f t="shared" si="12"/>
        <v>0</v>
      </c>
      <c r="AL17" s="75" t="str">
        <f t="shared" si="13"/>
        <v>-</v>
      </c>
      <c r="AM17" s="85">
        <f t="shared" si="14"/>
        <v>0</v>
      </c>
      <c r="AN17" s="85">
        <f t="shared" si="15"/>
        <v>0</v>
      </c>
      <c r="AO17" s="85">
        <f t="shared" si="16"/>
        <v>0</v>
      </c>
    </row>
    <row r="18" spans="1:41" s="26" customFormat="1" ht="12.75">
      <c r="A18" s="71">
        <v>400188</v>
      </c>
      <c r="B18" s="38">
        <v>78782</v>
      </c>
      <c r="C18" s="39" t="s">
        <v>921</v>
      </c>
      <c r="D18" s="39" t="s">
        <v>919</v>
      </c>
      <c r="E18" s="39" t="s">
        <v>920</v>
      </c>
      <c r="F18" s="40">
        <v>92324</v>
      </c>
      <c r="G18" s="72" t="s">
        <v>882</v>
      </c>
      <c r="H18" s="73">
        <v>9093701866</v>
      </c>
      <c r="I18" s="74">
        <v>3</v>
      </c>
      <c r="J18" s="75" t="s">
        <v>883</v>
      </c>
      <c r="K18" s="39"/>
      <c r="L18" s="76" t="s">
        <v>883</v>
      </c>
      <c r="M18" s="77">
        <v>198.7874</v>
      </c>
      <c r="N18" s="76" t="s">
        <v>883</v>
      </c>
      <c r="O18" s="78" t="s">
        <v>883</v>
      </c>
      <c r="P18" s="41" t="s">
        <v>889</v>
      </c>
      <c r="Q18" s="79" t="str">
        <f t="shared" si="0"/>
        <v>M</v>
      </c>
      <c r="R18" s="75" t="s">
        <v>883</v>
      </c>
      <c r="S18" s="75" t="s">
        <v>883</v>
      </c>
      <c r="T18" s="75"/>
      <c r="U18" s="80"/>
      <c r="V18" s="81"/>
      <c r="W18" s="82"/>
      <c r="X18" s="82"/>
      <c r="Y18" s="83"/>
      <c r="Z18" s="84">
        <f t="shared" si="1"/>
        <v>0</v>
      </c>
      <c r="AA18" s="85">
        <f t="shared" si="2"/>
        <v>1</v>
      </c>
      <c r="AB18" s="85">
        <f t="shared" si="3"/>
        <v>0</v>
      </c>
      <c r="AC18" s="85">
        <f t="shared" si="4"/>
        <v>0</v>
      </c>
      <c r="AD18" s="75" t="str">
        <f t="shared" si="5"/>
        <v>-</v>
      </c>
      <c r="AE18" s="85">
        <f t="shared" si="6"/>
        <v>0</v>
      </c>
      <c r="AF18" s="85">
        <f t="shared" si="7"/>
        <v>0</v>
      </c>
      <c r="AG18" s="85">
        <f t="shared" si="8"/>
        <v>0</v>
      </c>
      <c r="AH18" s="85">
        <f t="shared" si="9"/>
        <v>0</v>
      </c>
      <c r="AI18" s="85">
        <f t="shared" si="10"/>
        <v>0</v>
      </c>
      <c r="AJ18" s="85">
        <f t="shared" si="11"/>
        <v>0</v>
      </c>
      <c r="AK18" s="85">
        <f t="shared" si="12"/>
        <v>0</v>
      </c>
      <c r="AL18" s="75" t="str">
        <f t="shared" si="13"/>
        <v>-</v>
      </c>
      <c r="AM18" s="85">
        <f t="shared" si="14"/>
        <v>0</v>
      </c>
      <c r="AN18" s="85">
        <f t="shared" si="15"/>
        <v>0</v>
      </c>
      <c r="AO18" s="85">
        <f t="shared" si="16"/>
        <v>0</v>
      </c>
    </row>
    <row r="19" spans="1:41" s="26" customFormat="1" ht="12.75">
      <c r="A19" s="71">
        <v>400450</v>
      </c>
      <c r="B19" s="38">
        <v>70516</v>
      </c>
      <c r="C19" s="39" t="s">
        <v>922</v>
      </c>
      <c r="D19" s="39" t="s">
        <v>923</v>
      </c>
      <c r="E19" s="39" t="s">
        <v>924</v>
      </c>
      <c r="F19" s="40">
        <v>85323</v>
      </c>
      <c r="G19" s="72">
        <v>2154</v>
      </c>
      <c r="H19" s="73">
        <v>6239327000</v>
      </c>
      <c r="I19" s="74" t="s">
        <v>925</v>
      </c>
      <c r="J19" s="75" t="s">
        <v>883</v>
      </c>
      <c r="K19" s="39"/>
      <c r="L19" s="76" t="s">
        <v>883</v>
      </c>
      <c r="M19" s="77">
        <v>3555.8817</v>
      </c>
      <c r="N19" s="76" t="s">
        <v>883</v>
      </c>
      <c r="O19" s="78" t="s">
        <v>883</v>
      </c>
      <c r="P19" s="41">
        <v>8.244274809160306</v>
      </c>
      <c r="Q19" s="79" t="str">
        <f t="shared" si="0"/>
        <v>NO</v>
      </c>
      <c r="R19" s="75" t="s">
        <v>883</v>
      </c>
      <c r="S19" s="75" t="s">
        <v>883</v>
      </c>
      <c r="T19" s="75"/>
      <c r="U19" s="80"/>
      <c r="V19" s="81"/>
      <c r="W19" s="82"/>
      <c r="X19" s="82"/>
      <c r="Y19" s="83"/>
      <c r="Z19" s="84">
        <f t="shared" si="1"/>
        <v>0</v>
      </c>
      <c r="AA19" s="85">
        <f t="shared" si="2"/>
        <v>0</v>
      </c>
      <c r="AB19" s="85">
        <f t="shared" si="3"/>
        <v>0</v>
      </c>
      <c r="AC19" s="85">
        <f t="shared" si="4"/>
        <v>0</v>
      </c>
      <c r="AD19" s="75" t="str">
        <f t="shared" si="5"/>
        <v>-</v>
      </c>
      <c r="AE19" s="85">
        <f t="shared" si="6"/>
        <v>0</v>
      </c>
      <c r="AF19" s="85">
        <f t="shared" si="7"/>
        <v>0</v>
      </c>
      <c r="AG19" s="85">
        <f t="shared" si="8"/>
        <v>0</v>
      </c>
      <c r="AH19" s="85">
        <f t="shared" si="9"/>
        <v>0</v>
      </c>
      <c r="AI19" s="85">
        <f t="shared" si="10"/>
        <v>0</v>
      </c>
      <c r="AJ19" s="85">
        <f t="shared" si="11"/>
        <v>0</v>
      </c>
      <c r="AK19" s="85">
        <f t="shared" si="12"/>
        <v>0</v>
      </c>
      <c r="AL19" s="75" t="str">
        <f t="shared" si="13"/>
        <v>-</v>
      </c>
      <c r="AM19" s="85">
        <f t="shared" si="14"/>
        <v>0</v>
      </c>
      <c r="AN19" s="85">
        <f t="shared" si="15"/>
        <v>0</v>
      </c>
      <c r="AO19" s="85">
        <f t="shared" si="16"/>
        <v>0</v>
      </c>
    </row>
    <row r="20" spans="1:41" s="26" customFormat="1" ht="12.75">
      <c r="A20" s="71">
        <v>400480</v>
      </c>
      <c r="B20" s="38">
        <v>70363</v>
      </c>
      <c r="C20" s="39" t="s">
        <v>926</v>
      </c>
      <c r="D20" s="39" t="s">
        <v>927</v>
      </c>
      <c r="E20" s="39" t="s">
        <v>928</v>
      </c>
      <c r="F20" s="40">
        <v>85320</v>
      </c>
      <c r="G20" s="72">
        <v>218</v>
      </c>
      <c r="H20" s="73">
        <v>9286852222</v>
      </c>
      <c r="I20" s="74">
        <v>3</v>
      </c>
      <c r="J20" s="75" t="s">
        <v>883</v>
      </c>
      <c r="K20" s="39"/>
      <c r="L20" s="76" t="s">
        <v>884</v>
      </c>
      <c r="M20" s="77">
        <v>228.65</v>
      </c>
      <c r="N20" s="76" t="s">
        <v>883</v>
      </c>
      <c r="O20" s="78" t="s">
        <v>884</v>
      </c>
      <c r="P20" s="41">
        <v>38.855421686746986</v>
      </c>
      <c r="Q20" s="79" t="str">
        <f t="shared" si="0"/>
        <v>YES</v>
      </c>
      <c r="R20" s="75" t="s">
        <v>883</v>
      </c>
      <c r="S20" s="75" t="s">
        <v>883</v>
      </c>
      <c r="T20" s="75"/>
      <c r="U20" s="80"/>
      <c r="V20" s="81">
        <v>16843</v>
      </c>
      <c r="W20" s="82">
        <v>2494</v>
      </c>
      <c r="X20" s="82">
        <v>2202</v>
      </c>
      <c r="Y20" s="83">
        <v>1586</v>
      </c>
      <c r="Z20" s="84">
        <f t="shared" si="1"/>
        <v>1</v>
      </c>
      <c r="AA20" s="85">
        <f t="shared" si="2"/>
        <v>1</v>
      </c>
      <c r="AB20" s="85">
        <f t="shared" si="3"/>
        <v>0</v>
      </c>
      <c r="AC20" s="85">
        <f t="shared" si="4"/>
        <v>0</v>
      </c>
      <c r="AD20" s="75" t="str">
        <f t="shared" si="5"/>
        <v>SRSA</v>
      </c>
      <c r="AE20" s="85">
        <f t="shared" si="6"/>
        <v>0</v>
      </c>
      <c r="AF20" s="85">
        <f t="shared" si="7"/>
        <v>0</v>
      </c>
      <c r="AG20" s="85">
        <f t="shared" si="8"/>
        <v>0</v>
      </c>
      <c r="AH20" s="85">
        <f t="shared" si="9"/>
        <v>0</v>
      </c>
      <c r="AI20" s="85">
        <f t="shared" si="10"/>
        <v>0</v>
      </c>
      <c r="AJ20" s="85">
        <f t="shared" si="11"/>
        <v>1</v>
      </c>
      <c r="AK20" s="85">
        <f t="shared" si="12"/>
        <v>0</v>
      </c>
      <c r="AL20" s="75" t="str">
        <f t="shared" si="13"/>
        <v>-</v>
      </c>
      <c r="AM20" s="85">
        <f t="shared" si="14"/>
        <v>0</v>
      </c>
      <c r="AN20" s="85">
        <f t="shared" si="15"/>
        <v>0</v>
      </c>
      <c r="AO20" s="85">
        <f t="shared" si="16"/>
        <v>0</v>
      </c>
    </row>
    <row r="21" spans="1:41" s="26" customFormat="1" ht="12.75">
      <c r="A21" s="71">
        <v>400274</v>
      </c>
      <c r="B21" s="38">
        <v>78793</v>
      </c>
      <c r="C21" s="39" t="s">
        <v>929</v>
      </c>
      <c r="D21" s="39" t="s">
        <v>930</v>
      </c>
      <c r="E21" s="39" t="s">
        <v>892</v>
      </c>
      <c r="F21" s="40">
        <v>85033</v>
      </c>
      <c r="G21" s="72" t="s">
        <v>882</v>
      </c>
      <c r="H21" s="73">
        <v>6238498208</v>
      </c>
      <c r="I21" s="74">
        <v>1</v>
      </c>
      <c r="J21" s="75" t="s">
        <v>883</v>
      </c>
      <c r="K21" s="39"/>
      <c r="L21" s="76" t="s">
        <v>883</v>
      </c>
      <c r="M21" s="77"/>
      <c r="N21" s="76" t="s">
        <v>883</v>
      </c>
      <c r="O21" s="78" t="s">
        <v>883</v>
      </c>
      <c r="P21" s="41" t="s">
        <v>889</v>
      </c>
      <c r="Q21" s="79" t="str">
        <f t="shared" si="0"/>
        <v>M</v>
      </c>
      <c r="R21" s="75" t="s">
        <v>883</v>
      </c>
      <c r="S21" s="75" t="s">
        <v>883</v>
      </c>
      <c r="T21" s="75"/>
      <c r="U21" s="80"/>
      <c r="V21" s="81"/>
      <c r="W21" s="82"/>
      <c r="X21" s="82"/>
      <c r="Y21" s="83"/>
      <c r="Z21" s="84">
        <f t="shared" si="1"/>
        <v>0</v>
      </c>
      <c r="AA21" s="85">
        <f t="shared" si="2"/>
        <v>0</v>
      </c>
      <c r="AB21" s="85">
        <f t="shared" si="3"/>
        <v>0</v>
      </c>
      <c r="AC21" s="85">
        <f t="shared" si="4"/>
        <v>0</v>
      </c>
      <c r="AD21" s="75" t="str">
        <f t="shared" si="5"/>
        <v>-</v>
      </c>
      <c r="AE21" s="85">
        <f t="shared" si="6"/>
        <v>0</v>
      </c>
      <c r="AF21" s="85">
        <f t="shared" si="7"/>
        <v>0</v>
      </c>
      <c r="AG21" s="85">
        <f t="shared" si="8"/>
        <v>0</v>
      </c>
      <c r="AH21" s="85">
        <f t="shared" si="9"/>
        <v>0</v>
      </c>
      <c r="AI21" s="85">
        <f t="shared" si="10"/>
        <v>0</v>
      </c>
      <c r="AJ21" s="85">
        <f t="shared" si="11"/>
        <v>0</v>
      </c>
      <c r="AK21" s="85">
        <f t="shared" si="12"/>
        <v>0</v>
      </c>
      <c r="AL21" s="75" t="str">
        <f t="shared" si="13"/>
        <v>-</v>
      </c>
      <c r="AM21" s="85">
        <f t="shared" si="14"/>
        <v>0</v>
      </c>
      <c r="AN21" s="85">
        <f t="shared" si="15"/>
        <v>0</v>
      </c>
      <c r="AO21" s="85">
        <f t="shared" si="16"/>
        <v>0</v>
      </c>
    </row>
    <row r="22" spans="1:41" s="26" customFormat="1" ht="12.75">
      <c r="A22" s="71">
        <v>400342</v>
      </c>
      <c r="B22" s="38">
        <v>78919</v>
      </c>
      <c r="C22" s="39" t="s">
        <v>931</v>
      </c>
      <c r="D22" s="39" t="s">
        <v>932</v>
      </c>
      <c r="E22" s="39" t="s">
        <v>892</v>
      </c>
      <c r="F22" s="40">
        <v>85033</v>
      </c>
      <c r="G22" s="72" t="s">
        <v>882</v>
      </c>
      <c r="H22" s="73">
        <v>6238498208</v>
      </c>
      <c r="I22" s="74">
        <v>1</v>
      </c>
      <c r="J22" s="75" t="s">
        <v>883</v>
      </c>
      <c r="K22" s="39"/>
      <c r="L22" s="76" t="s">
        <v>883</v>
      </c>
      <c r="M22" s="77"/>
      <c r="N22" s="76" t="s">
        <v>883</v>
      </c>
      <c r="O22" s="78" t="s">
        <v>883</v>
      </c>
      <c r="P22" s="41" t="s">
        <v>889</v>
      </c>
      <c r="Q22" s="79" t="str">
        <f t="shared" si="0"/>
        <v>M</v>
      </c>
      <c r="R22" s="75" t="s">
        <v>885</v>
      </c>
      <c r="S22" s="75" t="s">
        <v>883</v>
      </c>
      <c r="T22" s="75"/>
      <c r="U22" s="80"/>
      <c r="V22" s="81"/>
      <c r="W22" s="82"/>
      <c r="X22" s="82"/>
      <c r="Y22" s="83"/>
      <c r="Z22" s="84">
        <f t="shared" si="1"/>
        <v>0</v>
      </c>
      <c r="AA22" s="85">
        <f t="shared" si="2"/>
        <v>0</v>
      </c>
      <c r="AB22" s="85">
        <f t="shared" si="3"/>
        <v>0</v>
      </c>
      <c r="AC22" s="85">
        <f t="shared" si="4"/>
        <v>0</v>
      </c>
      <c r="AD22" s="75" t="str">
        <f t="shared" si="5"/>
        <v>-</v>
      </c>
      <c r="AE22" s="85">
        <f t="shared" si="6"/>
        <v>0</v>
      </c>
      <c r="AF22" s="85">
        <f t="shared" si="7"/>
        <v>0</v>
      </c>
      <c r="AG22" s="85">
        <f t="shared" si="8"/>
        <v>0</v>
      </c>
      <c r="AH22" s="85">
        <f t="shared" si="9"/>
        <v>0</v>
      </c>
      <c r="AI22" s="85">
        <f t="shared" si="10"/>
        <v>0</v>
      </c>
      <c r="AJ22" s="85">
        <f t="shared" si="11"/>
        <v>0</v>
      </c>
      <c r="AK22" s="85">
        <f t="shared" si="12"/>
        <v>0</v>
      </c>
      <c r="AL22" s="75" t="str">
        <f t="shared" si="13"/>
        <v>-</v>
      </c>
      <c r="AM22" s="85">
        <f t="shared" si="14"/>
        <v>0</v>
      </c>
      <c r="AN22" s="85">
        <f t="shared" si="15"/>
        <v>0</v>
      </c>
      <c r="AO22" s="85">
        <f t="shared" si="16"/>
        <v>0</v>
      </c>
    </row>
    <row r="23" spans="1:41" s="26" customFormat="1" ht="12.75">
      <c r="A23" s="71">
        <v>400287</v>
      </c>
      <c r="B23" s="38">
        <v>78937</v>
      </c>
      <c r="C23" s="39" t="s">
        <v>933</v>
      </c>
      <c r="D23" s="39" t="s">
        <v>934</v>
      </c>
      <c r="E23" s="39" t="s">
        <v>892</v>
      </c>
      <c r="F23" s="40">
        <v>85033</v>
      </c>
      <c r="G23" s="72" t="s">
        <v>882</v>
      </c>
      <c r="H23" s="73">
        <v>6232474100</v>
      </c>
      <c r="I23" s="74">
        <v>1</v>
      </c>
      <c r="J23" s="75" t="s">
        <v>883</v>
      </c>
      <c r="K23" s="39"/>
      <c r="L23" s="76" t="s">
        <v>883</v>
      </c>
      <c r="M23" s="77">
        <v>111.2813</v>
      </c>
      <c r="N23" s="76" t="s">
        <v>883</v>
      </c>
      <c r="O23" s="78" t="s">
        <v>883</v>
      </c>
      <c r="P23" s="41" t="s">
        <v>889</v>
      </c>
      <c r="Q23" s="79" t="str">
        <f t="shared" si="0"/>
        <v>M</v>
      </c>
      <c r="R23" s="75" t="s">
        <v>883</v>
      </c>
      <c r="S23" s="75" t="s">
        <v>883</v>
      </c>
      <c r="T23" s="75"/>
      <c r="U23" s="80"/>
      <c r="V23" s="81"/>
      <c r="W23" s="82"/>
      <c r="X23" s="82"/>
      <c r="Y23" s="83"/>
      <c r="Z23" s="84">
        <f t="shared" si="1"/>
        <v>0</v>
      </c>
      <c r="AA23" s="85">
        <f t="shared" si="2"/>
        <v>1</v>
      </c>
      <c r="AB23" s="85">
        <f t="shared" si="3"/>
        <v>0</v>
      </c>
      <c r="AC23" s="85">
        <f t="shared" si="4"/>
        <v>0</v>
      </c>
      <c r="AD23" s="75" t="str">
        <f t="shared" si="5"/>
        <v>-</v>
      </c>
      <c r="AE23" s="85">
        <f t="shared" si="6"/>
        <v>0</v>
      </c>
      <c r="AF23" s="85">
        <f t="shared" si="7"/>
        <v>0</v>
      </c>
      <c r="AG23" s="85">
        <f t="shared" si="8"/>
        <v>0</v>
      </c>
      <c r="AH23" s="85">
        <f t="shared" si="9"/>
        <v>0</v>
      </c>
      <c r="AI23" s="85">
        <f t="shared" si="10"/>
        <v>0</v>
      </c>
      <c r="AJ23" s="85">
        <f t="shared" si="11"/>
        <v>0</v>
      </c>
      <c r="AK23" s="85">
        <f t="shared" si="12"/>
        <v>0</v>
      </c>
      <c r="AL23" s="75" t="str">
        <f t="shared" si="13"/>
        <v>-</v>
      </c>
      <c r="AM23" s="85">
        <f t="shared" si="14"/>
        <v>0</v>
      </c>
      <c r="AN23" s="85">
        <f t="shared" si="15"/>
        <v>0</v>
      </c>
      <c r="AO23" s="85">
        <f t="shared" si="16"/>
        <v>0</v>
      </c>
    </row>
    <row r="24" spans="1:41" s="26" customFormat="1" ht="12.75">
      <c r="A24" s="71">
        <v>400520</v>
      </c>
      <c r="B24" s="38">
        <v>100215</v>
      </c>
      <c r="C24" s="39" t="s">
        <v>935</v>
      </c>
      <c r="D24" s="39" t="s">
        <v>936</v>
      </c>
      <c r="E24" s="39" t="s">
        <v>937</v>
      </c>
      <c r="F24" s="40">
        <v>85321</v>
      </c>
      <c r="G24" s="72">
        <v>31</v>
      </c>
      <c r="H24" s="73">
        <v>5203875618</v>
      </c>
      <c r="I24" s="74">
        <v>3</v>
      </c>
      <c r="J24" s="75" t="s">
        <v>883</v>
      </c>
      <c r="K24" s="39"/>
      <c r="L24" s="76" t="s">
        <v>884</v>
      </c>
      <c r="M24" s="77">
        <v>541.675</v>
      </c>
      <c r="N24" s="76" t="s">
        <v>883</v>
      </c>
      <c r="O24" s="78" t="s">
        <v>884</v>
      </c>
      <c r="P24" s="41">
        <v>31.543624161073826</v>
      </c>
      <c r="Q24" s="79" t="str">
        <f t="shared" si="0"/>
        <v>YES</v>
      </c>
      <c r="R24" s="75" t="s">
        <v>883</v>
      </c>
      <c r="S24" s="75" t="s">
        <v>883</v>
      </c>
      <c r="T24" s="75"/>
      <c r="U24" s="80"/>
      <c r="V24" s="81">
        <v>31866</v>
      </c>
      <c r="W24" s="82">
        <v>3329</v>
      </c>
      <c r="X24" s="82">
        <v>5715</v>
      </c>
      <c r="Y24" s="83">
        <v>3363</v>
      </c>
      <c r="Z24" s="84">
        <f t="shared" si="1"/>
        <v>1</v>
      </c>
      <c r="AA24" s="85">
        <f t="shared" si="2"/>
        <v>1</v>
      </c>
      <c r="AB24" s="85">
        <f t="shared" si="3"/>
        <v>0</v>
      </c>
      <c r="AC24" s="85">
        <f t="shared" si="4"/>
        <v>0</v>
      </c>
      <c r="AD24" s="75" t="str">
        <f t="shared" si="5"/>
        <v>SRSA</v>
      </c>
      <c r="AE24" s="85">
        <f t="shared" si="6"/>
        <v>0</v>
      </c>
      <c r="AF24" s="85">
        <f t="shared" si="7"/>
        <v>0</v>
      </c>
      <c r="AG24" s="85">
        <f t="shared" si="8"/>
        <v>0</v>
      </c>
      <c r="AH24" s="85">
        <f t="shared" si="9"/>
        <v>0</v>
      </c>
      <c r="AI24" s="85">
        <f t="shared" si="10"/>
        <v>0</v>
      </c>
      <c r="AJ24" s="85">
        <f t="shared" si="11"/>
        <v>1</v>
      </c>
      <c r="AK24" s="85">
        <f t="shared" si="12"/>
        <v>0</v>
      </c>
      <c r="AL24" s="75" t="str">
        <f t="shared" si="13"/>
        <v>-</v>
      </c>
      <c r="AM24" s="85">
        <f t="shared" si="14"/>
        <v>0</v>
      </c>
      <c r="AN24" s="85">
        <f t="shared" si="15"/>
        <v>0</v>
      </c>
      <c r="AO24" s="85">
        <f t="shared" si="16"/>
        <v>0</v>
      </c>
    </row>
    <row r="25" spans="1:41" s="26" customFormat="1" ht="12.75">
      <c r="A25" s="71">
        <v>400600</v>
      </c>
      <c r="B25" s="38">
        <v>70468</v>
      </c>
      <c r="C25" s="39" t="s">
        <v>938</v>
      </c>
      <c r="D25" s="39" t="s">
        <v>939</v>
      </c>
      <c r="E25" s="39" t="s">
        <v>892</v>
      </c>
      <c r="F25" s="40">
        <v>85019</v>
      </c>
      <c r="G25" s="72" t="s">
        <v>882</v>
      </c>
      <c r="H25" s="73">
        <v>6023362920</v>
      </c>
      <c r="I25" s="74" t="s">
        <v>902</v>
      </c>
      <c r="J25" s="75" t="s">
        <v>883</v>
      </c>
      <c r="K25" s="39"/>
      <c r="L25" s="76" t="s">
        <v>883</v>
      </c>
      <c r="M25" s="77">
        <v>13892.5875</v>
      </c>
      <c r="N25" s="76" t="s">
        <v>883</v>
      </c>
      <c r="O25" s="78" t="s">
        <v>883</v>
      </c>
      <c r="P25" s="41">
        <v>30.657677140312938</v>
      </c>
      <c r="Q25" s="79" t="str">
        <f t="shared" si="0"/>
        <v>YES</v>
      </c>
      <c r="R25" s="75" t="s">
        <v>883</v>
      </c>
      <c r="S25" s="75" t="s">
        <v>883</v>
      </c>
      <c r="T25" s="75"/>
      <c r="U25" s="80"/>
      <c r="V25" s="81"/>
      <c r="W25" s="82"/>
      <c r="X25" s="82"/>
      <c r="Y25" s="83"/>
      <c r="Z25" s="84">
        <f t="shared" si="1"/>
        <v>0</v>
      </c>
      <c r="AA25" s="85">
        <f t="shared" si="2"/>
        <v>0</v>
      </c>
      <c r="AB25" s="85">
        <f t="shared" si="3"/>
        <v>0</v>
      </c>
      <c r="AC25" s="85">
        <f t="shared" si="4"/>
        <v>0</v>
      </c>
      <c r="AD25" s="75" t="str">
        <f t="shared" si="5"/>
        <v>-</v>
      </c>
      <c r="AE25" s="85">
        <f t="shared" si="6"/>
        <v>0</v>
      </c>
      <c r="AF25" s="85">
        <f t="shared" si="7"/>
        <v>0</v>
      </c>
      <c r="AG25" s="85">
        <f t="shared" si="8"/>
        <v>0</v>
      </c>
      <c r="AH25" s="85">
        <f t="shared" si="9"/>
        <v>0</v>
      </c>
      <c r="AI25" s="85">
        <f t="shared" si="10"/>
        <v>0</v>
      </c>
      <c r="AJ25" s="85">
        <f t="shared" si="11"/>
        <v>1</v>
      </c>
      <c r="AK25" s="85">
        <f t="shared" si="12"/>
        <v>0</v>
      </c>
      <c r="AL25" s="75" t="str">
        <f t="shared" si="13"/>
        <v>-</v>
      </c>
      <c r="AM25" s="85">
        <f t="shared" si="14"/>
        <v>0</v>
      </c>
      <c r="AN25" s="85">
        <f t="shared" si="15"/>
        <v>0</v>
      </c>
      <c r="AO25" s="85">
        <f t="shared" si="16"/>
        <v>0</v>
      </c>
    </row>
    <row r="26" spans="1:41" s="26" customFormat="1" ht="12.75">
      <c r="A26" s="71">
        <v>400396</v>
      </c>
      <c r="B26" s="38">
        <v>78967</v>
      </c>
      <c r="C26" s="39" t="s">
        <v>940</v>
      </c>
      <c r="D26" s="39" t="s">
        <v>941</v>
      </c>
      <c r="E26" s="39" t="s">
        <v>892</v>
      </c>
      <c r="F26" s="40">
        <v>85017</v>
      </c>
      <c r="G26" s="72" t="s">
        <v>882</v>
      </c>
      <c r="H26" s="73">
        <v>6029731405</v>
      </c>
      <c r="I26" s="74">
        <v>1</v>
      </c>
      <c r="J26" s="75" t="s">
        <v>883</v>
      </c>
      <c r="K26" s="39"/>
      <c r="L26" s="76" t="s">
        <v>883</v>
      </c>
      <c r="M26" s="77">
        <v>59.9125</v>
      </c>
      <c r="N26" s="76" t="s">
        <v>883</v>
      </c>
      <c r="O26" s="78" t="s">
        <v>883</v>
      </c>
      <c r="P26" s="41" t="s">
        <v>889</v>
      </c>
      <c r="Q26" s="79" t="str">
        <f t="shared" si="0"/>
        <v>M</v>
      </c>
      <c r="R26" s="75" t="s">
        <v>885</v>
      </c>
      <c r="S26" s="75" t="s">
        <v>883</v>
      </c>
      <c r="T26" s="75"/>
      <c r="U26" s="80"/>
      <c r="V26" s="81"/>
      <c r="W26" s="82"/>
      <c r="X26" s="82"/>
      <c r="Y26" s="83"/>
      <c r="Z26" s="84">
        <f t="shared" si="1"/>
        <v>0</v>
      </c>
      <c r="AA26" s="85">
        <f t="shared" si="2"/>
        <v>1</v>
      </c>
      <c r="AB26" s="85">
        <f t="shared" si="3"/>
        <v>0</v>
      </c>
      <c r="AC26" s="85">
        <f t="shared" si="4"/>
        <v>0</v>
      </c>
      <c r="AD26" s="75" t="str">
        <f t="shared" si="5"/>
        <v>-</v>
      </c>
      <c r="AE26" s="85">
        <f t="shared" si="6"/>
        <v>0</v>
      </c>
      <c r="AF26" s="85">
        <f t="shared" si="7"/>
        <v>0</v>
      </c>
      <c r="AG26" s="85">
        <f t="shared" si="8"/>
        <v>0</v>
      </c>
      <c r="AH26" s="85">
        <f t="shared" si="9"/>
        <v>0</v>
      </c>
      <c r="AI26" s="85">
        <f t="shared" si="10"/>
        <v>0</v>
      </c>
      <c r="AJ26" s="85">
        <f t="shared" si="11"/>
        <v>0</v>
      </c>
      <c r="AK26" s="85">
        <f t="shared" si="12"/>
        <v>0</v>
      </c>
      <c r="AL26" s="75" t="str">
        <f t="shared" si="13"/>
        <v>-</v>
      </c>
      <c r="AM26" s="85">
        <f t="shared" si="14"/>
        <v>0</v>
      </c>
      <c r="AN26" s="85">
        <f t="shared" si="15"/>
        <v>0</v>
      </c>
      <c r="AO26" s="85">
        <f t="shared" si="16"/>
        <v>0</v>
      </c>
    </row>
    <row r="27" spans="1:41" s="26" customFormat="1" ht="12.75">
      <c r="A27" s="71">
        <v>400111</v>
      </c>
      <c r="B27" s="38">
        <v>78724</v>
      </c>
      <c r="C27" s="39" t="s">
        <v>942</v>
      </c>
      <c r="D27" s="39" t="s">
        <v>943</v>
      </c>
      <c r="E27" s="39" t="s">
        <v>944</v>
      </c>
      <c r="F27" s="40">
        <v>85248</v>
      </c>
      <c r="G27" s="72" t="s">
        <v>882</v>
      </c>
      <c r="H27" s="73">
        <v>4806321940</v>
      </c>
      <c r="I27" s="74">
        <v>2</v>
      </c>
      <c r="J27" s="75" t="s">
        <v>883</v>
      </c>
      <c r="K27" s="39"/>
      <c r="L27" s="76" t="s">
        <v>883</v>
      </c>
      <c r="M27" s="77">
        <v>309.325</v>
      </c>
      <c r="N27" s="76" t="s">
        <v>883</v>
      </c>
      <c r="O27" s="78" t="s">
        <v>883</v>
      </c>
      <c r="P27" s="41" t="s">
        <v>889</v>
      </c>
      <c r="Q27" s="79" t="str">
        <f t="shared" si="0"/>
        <v>M</v>
      </c>
      <c r="R27" s="75" t="s">
        <v>883</v>
      </c>
      <c r="S27" s="75" t="s">
        <v>883</v>
      </c>
      <c r="T27" s="75"/>
      <c r="U27" s="80"/>
      <c r="V27" s="81"/>
      <c r="W27" s="82"/>
      <c r="X27" s="82"/>
      <c r="Y27" s="83"/>
      <c r="Z27" s="84">
        <f t="shared" si="1"/>
        <v>0</v>
      </c>
      <c r="AA27" s="85">
        <f t="shared" si="2"/>
        <v>1</v>
      </c>
      <c r="AB27" s="85">
        <f t="shared" si="3"/>
        <v>0</v>
      </c>
      <c r="AC27" s="85">
        <f t="shared" si="4"/>
        <v>0</v>
      </c>
      <c r="AD27" s="75" t="str">
        <f t="shared" si="5"/>
        <v>-</v>
      </c>
      <c r="AE27" s="85">
        <f t="shared" si="6"/>
        <v>0</v>
      </c>
      <c r="AF27" s="85">
        <f t="shared" si="7"/>
        <v>0</v>
      </c>
      <c r="AG27" s="85">
        <f t="shared" si="8"/>
        <v>0</v>
      </c>
      <c r="AH27" s="85">
        <f t="shared" si="9"/>
        <v>0</v>
      </c>
      <c r="AI27" s="85">
        <f t="shared" si="10"/>
        <v>0</v>
      </c>
      <c r="AJ27" s="85">
        <f t="shared" si="11"/>
        <v>0</v>
      </c>
      <c r="AK27" s="85">
        <f t="shared" si="12"/>
        <v>0</v>
      </c>
      <c r="AL27" s="75" t="str">
        <f t="shared" si="13"/>
        <v>-</v>
      </c>
      <c r="AM27" s="85">
        <f t="shared" si="14"/>
        <v>0</v>
      </c>
      <c r="AN27" s="85">
        <f t="shared" si="15"/>
        <v>0</v>
      </c>
      <c r="AO27" s="85">
        <f t="shared" si="16"/>
        <v>0</v>
      </c>
    </row>
    <row r="28" spans="1:41" s="26" customFormat="1" ht="12.75">
      <c r="A28" s="71">
        <v>400630</v>
      </c>
      <c r="B28" s="38">
        <v>10307</v>
      </c>
      <c r="C28" s="39" t="s">
        <v>945</v>
      </c>
      <c r="D28" s="39" t="s">
        <v>946</v>
      </c>
      <c r="E28" s="39" t="s">
        <v>947</v>
      </c>
      <c r="F28" s="40">
        <v>85920</v>
      </c>
      <c r="G28" s="72">
        <v>170</v>
      </c>
      <c r="H28" s="73">
        <v>9283394570</v>
      </c>
      <c r="I28" s="74">
        <v>7</v>
      </c>
      <c r="J28" s="75" t="s">
        <v>884</v>
      </c>
      <c r="K28" s="39"/>
      <c r="L28" s="76" t="s">
        <v>884</v>
      </c>
      <c r="M28" s="77">
        <v>68.8125</v>
      </c>
      <c r="N28" s="76" t="s">
        <v>884</v>
      </c>
      <c r="O28" s="78" t="s">
        <v>884</v>
      </c>
      <c r="P28" s="41">
        <v>11.11111111111111</v>
      </c>
      <c r="Q28" s="79" t="str">
        <f t="shared" si="0"/>
        <v>NO</v>
      </c>
      <c r="R28" s="75" t="s">
        <v>883</v>
      </c>
      <c r="S28" s="75" t="s">
        <v>884</v>
      </c>
      <c r="T28" s="75"/>
      <c r="U28" s="80"/>
      <c r="V28" s="81">
        <v>1857</v>
      </c>
      <c r="W28" s="82">
        <v>206</v>
      </c>
      <c r="X28" s="82">
        <v>278</v>
      </c>
      <c r="Y28" s="83">
        <v>339</v>
      </c>
      <c r="Z28" s="84">
        <f t="shared" si="1"/>
        <v>1</v>
      </c>
      <c r="AA28" s="85">
        <f t="shared" si="2"/>
        <v>1</v>
      </c>
      <c r="AB28" s="85">
        <f t="shared" si="3"/>
        <v>0</v>
      </c>
      <c r="AC28" s="85">
        <f t="shared" si="4"/>
        <v>0</v>
      </c>
      <c r="AD28" s="75" t="str">
        <f t="shared" si="5"/>
        <v>SRSA</v>
      </c>
      <c r="AE28" s="85">
        <f t="shared" si="6"/>
        <v>0</v>
      </c>
      <c r="AF28" s="85">
        <f t="shared" si="7"/>
        <v>0</v>
      </c>
      <c r="AG28" s="85">
        <f t="shared" si="8"/>
        <v>0</v>
      </c>
      <c r="AH28" s="85">
        <f t="shared" si="9"/>
        <v>0</v>
      </c>
      <c r="AI28" s="85">
        <f t="shared" si="10"/>
        <v>1</v>
      </c>
      <c r="AJ28" s="85">
        <f t="shared" si="11"/>
        <v>0</v>
      </c>
      <c r="AK28" s="85">
        <f t="shared" si="12"/>
        <v>0</v>
      </c>
      <c r="AL28" s="75" t="str">
        <f t="shared" si="13"/>
        <v>-</v>
      </c>
      <c r="AM28" s="85">
        <f t="shared" si="14"/>
        <v>0</v>
      </c>
      <c r="AN28" s="85">
        <f t="shared" si="15"/>
        <v>0</v>
      </c>
      <c r="AO28" s="85">
        <f t="shared" si="16"/>
        <v>0</v>
      </c>
    </row>
    <row r="29" spans="1:41" s="26" customFormat="1" ht="12.75">
      <c r="A29" s="71">
        <v>404770</v>
      </c>
      <c r="B29" s="38">
        <v>100351</v>
      </c>
      <c r="C29" s="39" t="s">
        <v>948</v>
      </c>
      <c r="D29" s="39" t="s">
        <v>949</v>
      </c>
      <c r="E29" s="39" t="s">
        <v>899</v>
      </c>
      <c r="F29" s="40">
        <v>85736</v>
      </c>
      <c r="G29" s="72">
        <v>9725</v>
      </c>
      <c r="H29" s="73">
        <v>5208221484</v>
      </c>
      <c r="I29" s="74" t="s">
        <v>925</v>
      </c>
      <c r="J29" s="75" t="s">
        <v>883</v>
      </c>
      <c r="K29" s="39"/>
      <c r="L29" s="76" t="s">
        <v>883</v>
      </c>
      <c r="M29" s="77">
        <v>1063.15</v>
      </c>
      <c r="N29" s="76" t="s">
        <v>883</v>
      </c>
      <c r="O29" s="78" t="s">
        <v>883</v>
      </c>
      <c r="P29" s="41">
        <v>28.06912991656734</v>
      </c>
      <c r="Q29" s="79" t="str">
        <f t="shared" si="0"/>
        <v>YES</v>
      </c>
      <c r="R29" s="75" t="s">
        <v>883</v>
      </c>
      <c r="S29" s="75" t="s">
        <v>883</v>
      </c>
      <c r="T29" s="75"/>
      <c r="U29" s="80"/>
      <c r="V29" s="81"/>
      <c r="W29" s="82"/>
      <c r="X29" s="82"/>
      <c r="Y29" s="83"/>
      <c r="Z29" s="84">
        <f t="shared" si="1"/>
        <v>0</v>
      </c>
      <c r="AA29" s="85">
        <f t="shared" si="2"/>
        <v>0</v>
      </c>
      <c r="AB29" s="85">
        <f t="shared" si="3"/>
        <v>0</v>
      </c>
      <c r="AC29" s="85">
        <f t="shared" si="4"/>
        <v>0</v>
      </c>
      <c r="AD29" s="75" t="str">
        <f t="shared" si="5"/>
        <v>-</v>
      </c>
      <c r="AE29" s="85">
        <f t="shared" si="6"/>
        <v>0</v>
      </c>
      <c r="AF29" s="85">
        <f t="shared" si="7"/>
        <v>0</v>
      </c>
      <c r="AG29" s="85">
        <f t="shared" si="8"/>
        <v>0</v>
      </c>
      <c r="AH29" s="85">
        <f t="shared" si="9"/>
        <v>0</v>
      </c>
      <c r="AI29" s="85">
        <f t="shared" si="10"/>
        <v>0</v>
      </c>
      <c r="AJ29" s="85">
        <f t="shared" si="11"/>
        <v>1</v>
      </c>
      <c r="AK29" s="85">
        <f t="shared" si="12"/>
        <v>0</v>
      </c>
      <c r="AL29" s="75" t="str">
        <f t="shared" si="13"/>
        <v>-</v>
      </c>
      <c r="AM29" s="85">
        <f t="shared" si="14"/>
        <v>0</v>
      </c>
      <c r="AN29" s="85">
        <f t="shared" si="15"/>
        <v>0</v>
      </c>
      <c r="AO29" s="85">
        <f t="shared" si="16"/>
        <v>0</v>
      </c>
    </row>
    <row r="30" spans="1:41" s="26" customFormat="1" ht="12.75">
      <c r="A30" s="71">
        <v>400218</v>
      </c>
      <c r="B30" s="38">
        <v>78989</v>
      </c>
      <c r="C30" s="39" t="s">
        <v>950</v>
      </c>
      <c r="D30" s="39" t="s">
        <v>951</v>
      </c>
      <c r="E30" s="39" t="s">
        <v>905</v>
      </c>
      <c r="F30" s="40">
        <v>85204</v>
      </c>
      <c r="G30" s="72" t="s">
        <v>882</v>
      </c>
      <c r="H30" s="73">
        <v>4809644602</v>
      </c>
      <c r="I30" s="74">
        <v>1</v>
      </c>
      <c r="J30" s="75" t="s">
        <v>883</v>
      </c>
      <c r="K30" s="39"/>
      <c r="L30" s="76" t="s">
        <v>883</v>
      </c>
      <c r="M30" s="77">
        <v>575.025</v>
      </c>
      <c r="N30" s="76" t="s">
        <v>883</v>
      </c>
      <c r="O30" s="78" t="s">
        <v>883</v>
      </c>
      <c r="P30" s="41" t="s">
        <v>889</v>
      </c>
      <c r="Q30" s="79" t="str">
        <f t="shared" si="0"/>
        <v>M</v>
      </c>
      <c r="R30" s="75" t="s">
        <v>883</v>
      </c>
      <c r="S30" s="75" t="s">
        <v>883</v>
      </c>
      <c r="T30" s="75"/>
      <c r="U30" s="80"/>
      <c r="V30" s="81"/>
      <c r="W30" s="82"/>
      <c r="X30" s="82"/>
      <c r="Y30" s="83"/>
      <c r="Z30" s="84">
        <f t="shared" si="1"/>
        <v>0</v>
      </c>
      <c r="AA30" s="85">
        <f t="shared" si="2"/>
        <v>1</v>
      </c>
      <c r="AB30" s="85">
        <f t="shared" si="3"/>
        <v>0</v>
      </c>
      <c r="AC30" s="85">
        <f t="shared" si="4"/>
        <v>0</v>
      </c>
      <c r="AD30" s="75" t="str">
        <f t="shared" si="5"/>
        <v>-</v>
      </c>
      <c r="AE30" s="85">
        <f t="shared" si="6"/>
        <v>0</v>
      </c>
      <c r="AF30" s="85">
        <f t="shared" si="7"/>
        <v>0</v>
      </c>
      <c r="AG30" s="85">
        <f t="shared" si="8"/>
        <v>0</v>
      </c>
      <c r="AH30" s="85">
        <f t="shared" si="9"/>
        <v>0</v>
      </c>
      <c r="AI30" s="85">
        <f t="shared" si="10"/>
        <v>0</v>
      </c>
      <c r="AJ30" s="85">
        <f t="shared" si="11"/>
        <v>0</v>
      </c>
      <c r="AK30" s="85">
        <f t="shared" si="12"/>
        <v>0</v>
      </c>
      <c r="AL30" s="75" t="str">
        <f t="shared" si="13"/>
        <v>-</v>
      </c>
      <c r="AM30" s="85">
        <f t="shared" si="14"/>
        <v>0</v>
      </c>
      <c r="AN30" s="85">
        <f t="shared" si="15"/>
        <v>0</v>
      </c>
      <c r="AO30" s="85">
        <f t="shared" si="16"/>
        <v>0</v>
      </c>
    </row>
    <row r="31" spans="1:41" s="26" customFormat="1" ht="12.75">
      <c r="A31" s="71">
        <v>400130</v>
      </c>
      <c r="B31" s="38">
        <v>138754</v>
      </c>
      <c r="C31" s="39" t="s">
        <v>952</v>
      </c>
      <c r="D31" s="39" t="s">
        <v>953</v>
      </c>
      <c r="E31" s="39" t="s">
        <v>910</v>
      </c>
      <c r="F31" s="40">
        <v>86326</v>
      </c>
      <c r="G31" s="72" t="s">
        <v>882</v>
      </c>
      <c r="H31" s="73">
        <v>9286342144</v>
      </c>
      <c r="I31" s="74">
        <v>4</v>
      </c>
      <c r="J31" s="75" t="s">
        <v>883</v>
      </c>
      <c r="K31" s="39"/>
      <c r="L31" s="76" t="s">
        <v>883</v>
      </c>
      <c r="M31" s="77">
        <v>247.2312</v>
      </c>
      <c r="N31" s="76" t="s">
        <v>883</v>
      </c>
      <c r="O31" s="78" t="s">
        <v>883</v>
      </c>
      <c r="P31" s="41" t="s">
        <v>889</v>
      </c>
      <c r="Q31" s="79" t="str">
        <f t="shared" si="0"/>
        <v>M</v>
      </c>
      <c r="R31" s="75" t="s">
        <v>883</v>
      </c>
      <c r="S31" s="75" t="s">
        <v>883</v>
      </c>
      <c r="T31" s="75"/>
      <c r="U31" s="80"/>
      <c r="V31" s="81"/>
      <c r="W31" s="82"/>
      <c r="X31" s="82"/>
      <c r="Y31" s="83"/>
      <c r="Z31" s="84">
        <f t="shared" si="1"/>
        <v>0</v>
      </c>
      <c r="AA31" s="85">
        <f t="shared" si="2"/>
        <v>1</v>
      </c>
      <c r="AB31" s="85">
        <f t="shared" si="3"/>
        <v>0</v>
      </c>
      <c r="AC31" s="85">
        <f t="shared" si="4"/>
        <v>0</v>
      </c>
      <c r="AD31" s="75" t="str">
        <f t="shared" si="5"/>
        <v>-</v>
      </c>
      <c r="AE31" s="85">
        <f t="shared" si="6"/>
        <v>0</v>
      </c>
      <c r="AF31" s="85">
        <f t="shared" si="7"/>
        <v>0</v>
      </c>
      <c r="AG31" s="85">
        <f t="shared" si="8"/>
        <v>0</v>
      </c>
      <c r="AH31" s="85">
        <f t="shared" si="9"/>
        <v>0</v>
      </c>
      <c r="AI31" s="85">
        <f t="shared" si="10"/>
        <v>0</v>
      </c>
      <c r="AJ31" s="85">
        <f t="shared" si="11"/>
        <v>0</v>
      </c>
      <c r="AK31" s="85">
        <f t="shared" si="12"/>
        <v>0</v>
      </c>
      <c r="AL31" s="75" t="str">
        <f t="shared" si="13"/>
        <v>-</v>
      </c>
      <c r="AM31" s="85">
        <f t="shared" si="14"/>
        <v>0</v>
      </c>
      <c r="AN31" s="85">
        <f t="shared" si="15"/>
        <v>0</v>
      </c>
      <c r="AO31" s="85">
        <f t="shared" si="16"/>
        <v>0</v>
      </c>
    </row>
    <row r="32" spans="1:41" s="26" customFormat="1" ht="12.75">
      <c r="A32" s="71">
        <v>400680</v>
      </c>
      <c r="B32" s="38">
        <v>100210</v>
      </c>
      <c r="C32" s="39" t="s">
        <v>954</v>
      </c>
      <c r="D32" s="39" t="s">
        <v>955</v>
      </c>
      <c r="E32" s="39" t="s">
        <v>899</v>
      </c>
      <c r="F32" s="40">
        <v>85705</v>
      </c>
      <c r="G32" s="72">
        <v>1547</v>
      </c>
      <c r="H32" s="73">
        <v>5206965130</v>
      </c>
      <c r="I32" s="74" t="s">
        <v>956</v>
      </c>
      <c r="J32" s="75" t="s">
        <v>883</v>
      </c>
      <c r="K32" s="39"/>
      <c r="L32" s="76" t="s">
        <v>883</v>
      </c>
      <c r="M32" s="77">
        <v>15644.0875</v>
      </c>
      <c r="N32" s="76" t="s">
        <v>883</v>
      </c>
      <c r="O32" s="78" t="s">
        <v>883</v>
      </c>
      <c r="P32" s="41">
        <v>13.528675181567742</v>
      </c>
      <c r="Q32" s="79" t="str">
        <f t="shared" si="0"/>
        <v>NO</v>
      </c>
      <c r="R32" s="75" t="s">
        <v>883</v>
      </c>
      <c r="S32" s="75" t="s">
        <v>883</v>
      </c>
      <c r="T32" s="75"/>
      <c r="U32" s="80"/>
      <c r="V32" s="81"/>
      <c r="W32" s="82"/>
      <c r="X32" s="82"/>
      <c r="Y32" s="83"/>
      <c r="Z32" s="84">
        <f t="shared" si="1"/>
        <v>0</v>
      </c>
      <c r="AA32" s="85">
        <f t="shared" si="2"/>
        <v>0</v>
      </c>
      <c r="AB32" s="85">
        <f t="shared" si="3"/>
        <v>0</v>
      </c>
      <c r="AC32" s="85">
        <f t="shared" si="4"/>
        <v>0</v>
      </c>
      <c r="AD32" s="75" t="str">
        <f t="shared" si="5"/>
        <v>-</v>
      </c>
      <c r="AE32" s="85">
        <f t="shared" si="6"/>
        <v>0</v>
      </c>
      <c r="AF32" s="85">
        <f t="shared" si="7"/>
        <v>0</v>
      </c>
      <c r="AG32" s="85">
        <f t="shared" si="8"/>
        <v>0</v>
      </c>
      <c r="AH32" s="85">
        <f t="shared" si="9"/>
        <v>0</v>
      </c>
      <c r="AI32" s="85">
        <f t="shared" si="10"/>
        <v>0</v>
      </c>
      <c r="AJ32" s="85">
        <f t="shared" si="11"/>
        <v>0</v>
      </c>
      <c r="AK32" s="85">
        <f t="shared" si="12"/>
        <v>0</v>
      </c>
      <c r="AL32" s="75" t="str">
        <f t="shared" si="13"/>
        <v>-</v>
      </c>
      <c r="AM32" s="85">
        <f t="shared" si="14"/>
        <v>0</v>
      </c>
      <c r="AN32" s="85">
        <f t="shared" si="15"/>
        <v>0</v>
      </c>
      <c r="AO32" s="85">
        <f t="shared" si="16"/>
        <v>0</v>
      </c>
    </row>
    <row r="33" spans="1:41" s="26" customFormat="1" ht="12.75">
      <c r="A33" s="71">
        <v>400346</v>
      </c>
      <c r="B33" s="38">
        <v>138770</v>
      </c>
      <c r="C33" s="39" t="s">
        <v>957</v>
      </c>
      <c r="D33" s="39" t="s">
        <v>958</v>
      </c>
      <c r="E33" s="39" t="s">
        <v>959</v>
      </c>
      <c r="F33" s="40">
        <v>86303</v>
      </c>
      <c r="G33" s="72" t="s">
        <v>882</v>
      </c>
      <c r="H33" s="73">
        <v>9289251933</v>
      </c>
      <c r="I33" s="74">
        <v>2</v>
      </c>
      <c r="J33" s="75" t="s">
        <v>883</v>
      </c>
      <c r="K33" s="39"/>
      <c r="L33" s="76" t="s">
        <v>883</v>
      </c>
      <c r="M33" s="77">
        <v>12.6</v>
      </c>
      <c r="N33" s="76" t="s">
        <v>883</v>
      </c>
      <c r="O33" s="78" t="s">
        <v>883</v>
      </c>
      <c r="P33" s="41" t="s">
        <v>889</v>
      </c>
      <c r="Q33" s="79" t="str">
        <f t="shared" si="0"/>
        <v>M</v>
      </c>
      <c r="R33" s="75" t="s">
        <v>885</v>
      </c>
      <c r="S33" s="75" t="s">
        <v>883</v>
      </c>
      <c r="T33" s="75"/>
      <c r="U33" s="80"/>
      <c r="V33" s="81"/>
      <c r="W33" s="82"/>
      <c r="X33" s="82"/>
      <c r="Y33" s="83"/>
      <c r="Z33" s="84">
        <f t="shared" si="1"/>
        <v>0</v>
      </c>
      <c r="AA33" s="85">
        <f t="shared" si="2"/>
        <v>1</v>
      </c>
      <c r="AB33" s="85">
        <f t="shared" si="3"/>
        <v>0</v>
      </c>
      <c r="AC33" s="85">
        <f t="shared" si="4"/>
        <v>0</v>
      </c>
      <c r="AD33" s="75" t="str">
        <f t="shared" si="5"/>
        <v>-</v>
      </c>
      <c r="AE33" s="85">
        <f t="shared" si="6"/>
        <v>0</v>
      </c>
      <c r="AF33" s="85">
        <f t="shared" si="7"/>
        <v>0</v>
      </c>
      <c r="AG33" s="85">
        <f t="shared" si="8"/>
        <v>0</v>
      </c>
      <c r="AH33" s="85">
        <f t="shared" si="9"/>
        <v>0</v>
      </c>
      <c r="AI33" s="85">
        <f t="shared" si="10"/>
        <v>0</v>
      </c>
      <c r="AJ33" s="85">
        <f t="shared" si="11"/>
        <v>0</v>
      </c>
      <c r="AK33" s="85">
        <f t="shared" si="12"/>
        <v>0</v>
      </c>
      <c r="AL33" s="75" t="str">
        <f t="shared" si="13"/>
        <v>-</v>
      </c>
      <c r="AM33" s="85">
        <f t="shared" si="14"/>
        <v>0</v>
      </c>
      <c r="AN33" s="85">
        <f t="shared" si="15"/>
        <v>0</v>
      </c>
      <c r="AO33" s="85">
        <f t="shared" si="16"/>
        <v>0</v>
      </c>
    </row>
    <row r="34" spans="1:41" s="26" customFormat="1" ht="12.75">
      <c r="A34" s="71">
        <v>400720</v>
      </c>
      <c r="B34" s="38">
        <v>140550</v>
      </c>
      <c r="C34" s="39" t="s">
        <v>960</v>
      </c>
      <c r="D34" s="39" t="s">
        <v>961</v>
      </c>
      <c r="E34" s="39" t="s">
        <v>962</v>
      </c>
      <c r="F34" s="40">
        <v>85356</v>
      </c>
      <c r="G34" s="72">
        <v>9705</v>
      </c>
      <c r="H34" s="73">
        <v>9287854041</v>
      </c>
      <c r="I34" s="74">
        <v>8</v>
      </c>
      <c r="J34" s="75" t="s">
        <v>884</v>
      </c>
      <c r="K34" s="39"/>
      <c r="L34" s="76" t="s">
        <v>883</v>
      </c>
      <c r="M34" s="77">
        <v>334.7186</v>
      </c>
      <c r="N34" s="76" t="s">
        <v>883</v>
      </c>
      <c r="O34" s="78" t="s">
        <v>884</v>
      </c>
      <c r="P34" s="41">
        <v>29.894179894179896</v>
      </c>
      <c r="Q34" s="79" t="str">
        <f t="shared" si="0"/>
        <v>YES</v>
      </c>
      <c r="R34" s="75" t="s">
        <v>883</v>
      </c>
      <c r="S34" s="75" t="s">
        <v>884</v>
      </c>
      <c r="T34" s="75"/>
      <c r="U34" s="80"/>
      <c r="V34" s="81">
        <v>21435</v>
      </c>
      <c r="W34" s="82">
        <v>2648</v>
      </c>
      <c r="X34" s="82">
        <v>2814</v>
      </c>
      <c r="Y34" s="83">
        <v>2881</v>
      </c>
      <c r="Z34" s="84">
        <f t="shared" si="1"/>
        <v>1</v>
      </c>
      <c r="AA34" s="85">
        <f t="shared" si="2"/>
        <v>1</v>
      </c>
      <c r="AB34" s="85">
        <f t="shared" si="3"/>
        <v>0</v>
      </c>
      <c r="AC34" s="85">
        <f t="shared" si="4"/>
        <v>0</v>
      </c>
      <c r="AD34" s="75" t="str">
        <f t="shared" si="5"/>
        <v>SRSA</v>
      </c>
      <c r="AE34" s="85">
        <f t="shared" si="6"/>
        <v>0</v>
      </c>
      <c r="AF34" s="85">
        <f t="shared" si="7"/>
        <v>0</v>
      </c>
      <c r="AG34" s="85">
        <f t="shared" si="8"/>
        <v>0</v>
      </c>
      <c r="AH34" s="85">
        <f t="shared" si="9"/>
        <v>0</v>
      </c>
      <c r="AI34" s="85">
        <f t="shared" si="10"/>
        <v>1</v>
      </c>
      <c r="AJ34" s="85">
        <f t="shared" si="11"/>
        <v>1</v>
      </c>
      <c r="AK34" s="85" t="str">
        <f t="shared" si="12"/>
        <v>Initial</v>
      </c>
      <c r="AL34" s="75" t="str">
        <f t="shared" si="13"/>
        <v>-</v>
      </c>
      <c r="AM34" s="85" t="str">
        <f t="shared" si="14"/>
        <v>SRSA</v>
      </c>
      <c r="AN34" s="85">
        <f t="shared" si="15"/>
        <v>0</v>
      </c>
      <c r="AO34" s="85">
        <f t="shared" si="16"/>
        <v>0</v>
      </c>
    </row>
    <row r="35" spans="1:41" s="26" customFormat="1" ht="12.75">
      <c r="A35" s="71">
        <v>400750</v>
      </c>
      <c r="B35" s="38">
        <v>20342</v>
      </c>
      <c r="C35" s="39" t="s">
        <v>963</v>
      </c>
      <c r="D35" s="39" t="s">
        <v>964</v>
      </c>
      <c r="E35" s="39" t="s">
        <v>965</v>
      </c>
      <c r="F35" s="40">
        <v>85632</v>
      </c>
      <c r="G35" s="72">
        <v>435</v>
      </c>
      <c r="H35" s="73">
        <v>5205582364</v>
      </c>
      <c r="I35" s="74">
        <v>6</v>
      </c>
      <c r="J35" s="75" t="s">
        <v>883</v>
      </c>
      <c r="K35" s="39"/>
      <c r="L35" s="76" t="s">
        <v>884</v>
      </c>
      <c r="M35" s="77">
        <v>5.45</v>
      </c>
      <c r="N35" s="76" t="s">
        <v>883</v>
      </c>
      <c r="O35" s="78" t="s">
        <v>884</v>
      </c>
      <c r="P35" s="41">
        <v>27.27272727272727</v>
      </c>
      <c r="Q35" s="79" t="str">
        <f t="shared" si="0"/>
        <v>YES</v>
      </c>
      <c r="R35" s="75" t="s">
        <v>883</v>
      </c>
      <c r="S35" s="75" t="s">
        <v>884</v>
      </c>
      <c r="T35" s="75"/>
      <c r="U35" s="80"/>
      <c r="V35" s="81">
        <v>1038</v>
      </c>
      <c r="W35" s="82">
        <v>129</v>
      </c>
      <c r="X35" s="82">
        <v>355</v>
      </c>
      <c r="Y35" s="83">
        <v>65</v>
      </c>
      <c r="Z35" s="84">
        <f t="shared" si="1"/>
        <v>1</v>
      </c>
      <c r="AA35" s="85">
        <f t="shared" si="2"/>
        <v>1</v>
      </c>
      <c r="AB35" s="85">
        <f t="shared" si="3"/>
        <v>0</v>
      </c>
      <c r="AC35" s="85">
        <f t="shared" si="4"/>
        <v>0</v>
      </c>
      <c r="AD35" s="75" t="str">
        <f t="shared" si="5"/>
        <v>SRSA</v>
      </c>
      <c r="AE35" s="85">
        <f t="shared" si="6"/>
        <v>0</v>
      </c>
      <c r="AF35" s="85">
        <f t="shared" si="7"/>
        <v>0</v>
      </c>
      <c r="AG35" s="85">
        <f t="shared" si="8"/>
        <v>0</v>
      </c>
      <c r="AH35" s="85">
        <f t="shared" si="9"/>
        <v>0</v>
      </c>
      <c r="AI35" s="85">
        <f t="shared" si="10"/>
        <v>1</v>
      </c>
      <c r="AJ35" s="85">
        <f t="shared" si="11"/>
        <v>1</v>
      </c>
      <c r="AK35" s="85" t="str">
        <f t="shared" si="12"/>
        <v>Initial</v>
      </c>
      <c r="AL35" s="75" t="str">
        <f t="shared" si="13"/>
        <v>-</v>
      </c>
      <c r="AM35" s="85" t="str">
        <f t="shared" si="14"/>
        <v>SRSA</v>
      </c>
      <c r="AN35" s="85">
        <f t="shared" si="15"/>
        <v>0</v>
      </c>
      <c r="AO35" s="85">
        <f t="shared" si="16"/>
        <v>0</v>
      </c>
    </row>
    <row r="36" spans="1:41" s="26" customFormat="1" ht="12.75">
      <c r="A36" s="71">
        <v>400790</v>
      </c>
      <c r="B36" s="38">
        <v>110243</v>
      </c>
      <c r="C36" s="39" t="s">
        <v>966</v>
      </c>
      <c r="D36" s="39" t="s">
        <v>967</v>
      </c>
      <c r="E36" s="39" t="s">
        <v>968</v>
      </c>
      <c r="F36" s="40">
        <v>85220</v>
      </c>
      <c r="G36" s="72" t="s">
        <v>882</v>
      </c>
      <c r="H36" s="73">
        <v>4809821110</v>
      </c>
      <c r="I36" s="74" t="s">
        <v>925</v>
      </c>
      <c r="J36" s="75" t="s">
        <v>883</v>
      </c>
      <c r="K36" s="39"/>
      <c r="L36" s="76" t="s">
        <v>883</v>
      </c>
      <c r="M36" s="77">
        <v>5404.6062</v>
      </c>
      <c r="N36" s="76" t="s">
        <v>883</v>
      </c>
      <c r="O36" s="78" t="s">
        <v>883</v>
      </c>
      <c r="P36" s="41">
        <v>13.006333775224629</v>
      </c>
      <c r="Q36" s="79" t="str">
        <f t="shared" si="0"/>
        <v>NO</v>
      </c>
      <c r="R36" s="75" t="s">
        <v>883</v>
      </c>
      <c r="S36" s="75" t="s">
        <v>883</v>
      </c>
      <c r="T36" s="75"/>
      <c r="U36" s="80"/>
      <c r="V36" s="81"/>
      <c r="W36" s="82"/>
      <c r="X36" s="82"/>
      <c r="Y36" s="83"/>
      <c r="Z36" s="84">
        <f t="shared" si="1"/>
        <v>0</v>
      </c>
      <c r="AA36" s="85">
        <f t="shared" si="2"/>
        <v>0</v>
      </c>
      <c r="AB36" s="85">
        <f t="shared" si="3"/>
        <v>0</v>
      </c>
      <c r="AC36" s="85">
        <f t="shared" si="4"/>
        <v>0</v>
      </c>
      <c r="AD36" s="75" t="str">
        <f t="shared" si="5"/>
        <v>-</v>
      </c>
      <c r="AE36" s="85">
        <f t="shared" si="6"/>
        <v>0</v>
      </c>
      <c r="AF36" s="85">
        <f t="shared" si="7"/>
        <v>0</v>
      </c>
      <c r="AG36" s="85">
        <f t="shared" si="8"/>
        <v>0</v>
      </c>
      <c r="AH36" s="85">
        <f t="shared" si="9"/>
        <v>0</v>
      </c>
      <c r="AI36" s="85">
        <f t="shared" si="10"/>
        <v>0</v>
      </c>
      <c r="AJ36" s="85">
        <f t="shared" si="11"/>
        <v>0</v>
      </c>
      <c r="AK36" s="85">
        <f t="shared" si="12"/>
        <v>0</v>
      </c>
      <c r="AL36" s="75" t="str">
        <f t="shared" si="13"/>
        <v>-</v>
      </c>
      <c r="AM36" s="85">
        <f t="shared" si="14"/>
        <v>0</v>
      </c>
      <c r="AN36" s="85">
        <f t="shared" si="15"/>
        <v>0</v>
      </c>
      <c r="AO36" s="85">
        <f t="shared" si="16"/>
        <v>0</v>
      </c>
    </row>
    <row r="37" spans="1:41" s="26" customFormat="1" ht="12.75">
      <c r="A37" s="71">
        <v>400357</v>
      </c>
      <c r="B37" s="38">
        <v>118703</v>
      </c>
      <c r="C37" s="39" t="s">
        <v>969</v>
      </c>
      <c r="D37" s="39" t="s">
        <v>970</v>
      </c>
      <c r="E37" s="39" t="s">
        <v>892</v>
      </c>
      <c r="F37" s="40">
        <v>85014</v>
      </c>
      <c r="G37" s="72" t="s">
        <v>882</v>
      </c>
      <c r="H37" s="73">
        <v>6029532933</v>
      </c>
      <c r="I37" s="74">
        <v>3</v>
      </c>
      <c r="J37" s="75" t="s">
        <v>883</v>
      </c>
      <c r="K37" s="39"/>
      <c r="L37" s="76" t="s">
        <v>883</v>
      </c>
      <c r="M37" s="77">
        <v>169.2188</v>
      </c>
      <c r="N37" s="76" t="s">
        <v>883</v>
      </c>
      <c r="O37" s="78" t="s">
        <v>883</v>
      </c>
      <c r="P37" s="41" t="s">
        <v>889</v>
      </c>
      <c r="Q37" s="79" t="str">
        <f aca="true" t="shared" si="17" ref="Q37:Q68">IF(ISNUMBER(P37),IF(P37&gt;=20,"YES","NO"),"M")</f>
        <v>M</v>
      </c>
      <c r="R37" s="75" t="s">
        <v>885</v>
      </c>
      <c r="S37" s="75" t="s">
        <v>883</v>
      </c>
      <c r="T37" s="75"/>
      <c r="U37" s="80"/>
      <c r="V37" s="81"/>
      <c r="W37" s="82"/>
      <c r="X37" s="82"/>
      <c r="Y37" s="83"/>
      <c r="Z37" s="84">
        <f t="shared" si="1"/>
        <v>0</v>
      </c>
      <c r="AA37" s="85">
        <f t="shared" si="2"/>
        <v>1</v>
      </c>
      <c r="AB37" s="85">
        <f t="shared" si="3"/>
        <v>0</v>
      </c>
      <c r="AC37" s="85">
        <f t="shared" si="4"/>
        <v>0</v>
      </c>
      <c r="AD37" s="75" t="str">
        <f t="shared" si="5"/>
        <v>-</v>
      </c>
      <c r="AE37" s="85">
        <f t="shared" si="6"/>
        <v>0</v>
      </c>
      <c r="AF37" s="85">
        <f t="shared" si="7"/>
        <v>0</v>
      </c>
      <c r="AG37" s="85">
        <f t="shared" si="8"/>
        <v>0</v>
      </c>
      <c r="AH37" s="85">
        <f t="shared" si="9"/>
        <v>0</v>
      </c>
      <c r="AI37" s="85">
        <f t="shared" si="10"/>
        <v>0</v>
      </c>
      <c r="AJ37" s="85">
        <f t="shared" si="11"/>
        <v>0</v>
      </c>
      <c r="AK37" s="85">
        <f t="shared" si="12"/>
        <v>0</v>
      </c>
      <c r="AL37" s="75" t="str">
        <f t="shared" si="13"/>
        <v>-</v>
      </c>
      <c r="AM37" s="85">
        <f t="shared" si="14"/>
        <v>0</v>
      </c>
      <c r="AN37" s="85">
        <f t="shared" si="15"/>
        <v>0</v>
      </c>
      <c r="AO37" s="85">
        <f t="shared" si="16"/>
        <v>0</v>
      </c>
    </row>
    <row r="38" spans="1:41" s="26" customFormat="1" ht="12.75">
      <c r="A38" s="71">
        <v>400191</v>
      </c>
      <c r="B38" s="38">
        <v>78785</v>
      </c>
      <c r="C38" s="39" t="s">
        <v>971</v>
      </c>
      <c r="D38" s="39" t="s">
        <v>972</v>
      </c>
      <c r="E38" s="39" t="s">
        <v>892</v>
      </c>
      <c r="F38" s="40">
        <v>85004</v>
      </c>
      <c r="G38" s="72" t="s">
        <v>882</v>
      </c>
      <c r="H38" s="73">
        <v>6022527727</v>
      </c>
      <c r="I38" s="74">
        <v>1</v>
      </c>
      <c r="J38" s="75" t="s">
        <v>883</v>
      </c>
      <c r="K38" s="39"/>
      <c r="L38" s="76" t="s">
        <v>883</v>
      </c>
      <c r="M38" s="77">
        <v>191.575</v>
      </c>
      <c r="N38" s="76" t="s">
        <v>883</v>
      </c>
      <c r="O38" s="78" t="s">
        <v>883</v>
      </c>
      <c r="P38" s="41" t="s">
        <v>889</v>
      </c>
      <c r="Q38" s="79" t="str">
        <f t="shared" si="17"/>
        <v>M</v>
      </c>
      <c r="R38" s="75" t="s">
        <v>883</v>
      </c>
      <c r="S38" s="75" t="s">
        <v>883</v>
      </c>
      <c r="T38" s="75"/>
      <c r="U38" s="80"/>
      <c r="V38" s="81"/>
      <c r="W38" s="82"/>
      <c r="X38" s="82"/>
      <c r="Y38" s="83"/>
      <c r="Z38" s="84">
        <f t="shared" si="1"/>
        <v>0</v>
      </c>
      <c r="AA38" s="85">
        <f t="shared" si="2"/>
        <v>1</v>
      </c>
      <c r="AB38" s="85">
        <f t="shared" si="3"/>
        <v>0</v>
      </c>
      <c r="AC38" s="85">
        <f t="shared" si="4"/>
        <v>0</v>
      </c>
      <c r="AD38" s="75" t="str">
        <f t="shared" si="5"/>
        <v>-</v>
      </c>
      <c r="AE38" s="85">
        <f t="shared" si="6"/>
        <v>0</v>
      </c>
      <c r="AF38" s="85">
        <f t="shared" si="7"/>
        <v>0</v>
      </c>
      <c r="AG38" s="85">
        <f t="shared" si="8"/>
        <v>0</v>
      </c>
      <c r="AH38" s="85">
        <f t="shared" si="9"/>
        <v>0</v>
      </c>
      <c r="AI38" s="85">
        <f t="shared" si="10"/>
        <v>0</v>
      </c>
      <c r="AJ38" s="85">
        <f t="shared" si="11"/>
        <v>0</v>
      </c>
      <c r="AK38" s="85">
        <f t="shared" si="12"/>
        <v>0</v>
      </c>
      <c r="AL38" s="75" t="str">
        <f t="shared" si="13"/>
        <v>-</v>
      </c>
      <c r="AM38" s="85">
        <f t="shared" si="14"/>
        <v>0</v>
      </c>
      <c r="AN38" s="85">
        <f t="shared" si="15"/>
        <v>0</v>
      </c>
      <c r="AO38" s="85">
        <f t="shared" si="16"/>
        <v>0</v>
      </c>
    </row>
    <row r="39" spans="1:41" s="26" customFormat="1" ht="12.75">
      <c r="A39" s="71">
        <v>400351</v>
      </c>
      <c r="B39" s="38">
        <v>78946</v>
      </c>
      <c r="C39" s="39" t="s">
        <v>973</v>
      </c>
      <c r="D39" s="39" t="s">
        <v>970</v>
      </c>
      <c r="E39" s="39" t="s">
        <v>892</v>
      </c>
      <c r="F39" s="40">
        <v>85014</v>
      </c>
      <c r="G39" s="72" t="s">
        <v>882</v>
      </c>
      <c r="H39" s="73">
        <v>6029532933</v>
      </c>
      <c r="I39" s="74">
        <v>3</v>
      </c>
      <c r="J39" s="75" t="s">
        <v>883</v>
      </c>
      <c r="K39" s="39"/>
      <c r="L39" s="76" t="s">
        <v>883</v>
      </c>
      <c r="M39" s="77">
        <v>38.9188</v>
      </c>
      <c r="N39" s="76" t="s">
        <v>883</v>
      </c>
      <c r="O39" s="78" t="s">
        <v>883</v>
      </c>
      <c r="P39" s="41" t="s">
        <v>889</v>
      </c>
      <c r="Q39" s="79" t="str">
        <f t="shared" si="17"/>
        <v>M</v>
      </c>
      <c r="R39" s="75" t="s">
        <v>885</v>
      </c>
      <c r="S39" s="75" t="s">
        <v>883</v>
      </c>
      <c r="T39" s="75"/>
      <c r="U39" s="80"/>
      <c r="V39" s="81"/>
      <c r="W39" s="82"/>
      <c r="X39" s="82"/>
      <c r="Y39" s="83"/>
      <c r="Z39" s="84">
        <f t="shared" si="1"/>
        <v>0</v>
      </c>
      <c r="AA39" s="85">
        <f t="shared" si="2"/>
        <v>1</v>
      </c>
      <c r="AB39" s="85">
        <f t="shared" si="3"/>
        <v>0</v>
      </c>
      <c r="AC39" s="85">
        <f t="shared" si="4"/>
        <v>0</v>
      </c>
      <c r="AD39" s="75" t="str">
        <f t="shared" si="5"/>
        <v>-</v>
      </c>
      <c r="AE39" s="85">
        <f t="shared" si="6"/>
        <v>0</v>
      </c>
      <c r="AF39" s="85">
        <f t="shared" si="7"/>
        <v>0</v>
      </c>
      <c r="AG39" s="85">
        <f t="shared" si="8"/>
        <v>0</v>
      </c>
      <c r="AH39" s="85">
        <f t="shared" si="9"/>
        <v>0</v>
      </c>
      <c r="AI39" s="85">
        <f t="shared" si="10"/>
        <v>0</v>
      </c>
      <c r="AJ39" s="85">
        <f t="shared" si="11"/>
        <v>0</v>
      </c>
      <c r="AK39" s="85">
        <f t="shared" si="12"/>
        <v>0</v>
      </c>
      <c r="AL39" s="75" t="str">
        <f t="shared" si="13"/>
        <v>-</v>
      </c>
      <c r="AM39" s="85">
        <f t="shared" si="14"/>
        <v>0</v>
      </c>
      <c r="AN39" s="85">
        <f t="shared" si="15"/>
        <v>0</v>
      </c>
      <c r="AO39" s="85">
        <f t="shared" si="16"/>
        <v>0</v>
      </c>
    </row>
    <row r="40" spans="1:41" s="26" customFormat="1" ht="12.75">
      <c r="A40" s="71">
        <v>400318</v>
      </c>
      <c r="B40" s="38">
        <v>108785</v>
      </c>
      <c r="C40" s="39" t="s">
        <v>974</v>
      </c>
      <c r="D40" s="39" t="s">
        <v>975</v>
      </c>
      <c r="E40" s="39" t="s">
        <v>899</v>
      </c>
      <c r="F40" s="40">
        <v>85713</v>
      </c>
      <c r="G40" s="72" t="s">
        <v>882</v>
      </c>
      <c r="H40" s="73">
        <v>5203255138</v>
      </c>
      <c r="I40" s="74">
        <v>1</v>
      </c>
      <c r="J40" s="75" t="s">
        <v>883</v>
      </c>
      <c r="K40" s="39"/>
      <c r="L40" s="76" t="s">
        <v>883</v>
      </c>
      <c r="M40" s="77">
        <v>286.5749</v>
      </c>
      <c r="N40" s="76" t="s">
        <v>883</v>
      </c>
      <c r="O40" s="78" t="s">
        <v>883</v>
      </c>
      <c r="P40" s="41" t="s">
        <v>889</v>
      </c>
      <c r="Q40" s="79" t="str">
        <f t="shared" si="17"/>
        <v>M</v>
      </c>
      <c r="R40" s="75" t="s">
        <v>883</v>
      </c>
      <c r="S40" s="75" t="s">
        <v>883</v>
      </c>
      <c r="T40" s="75"/>
      <c r="U40" s="80"/>
      <c r="V40" s="81"/>
      <c r="W40" s="82"/>
      <c r="X40" s="82"/>
      <c r="Y40" s="83"/>
      <c r="Z40" s="84">
        <f t="shared" si="1"/>
        <v>0</v>
      </c>
      <c r="AA40" s="85">
        <f t="shared" si="2"/>
        <v>1</v>
      </c>
      <c r="AB40" s="85">
        <f t="shared" si="3"/>
        <v>0</v>
      </c>
      <c r="AC40" s="85">
        <f t="shared" si="4"/>
        <v>0</v>
      </c>
      <c r="AD40" s="75" t="str">
        <f t="shared" si="5"/>
        <v>-</v>
      </c>
      <c r="AE40" s="85">
        <f t="shared" si="6"/>
        <v>0</v>
      </c>
      <c r="AF40" s="85">
        <f t="shared" si="7"/>
        <v>0</v>
      </c>
      <c r="AG40" s="85">
        <f t="shared" si="8"/>
        <v>0</v>
      </c>
      <c r="AH40" s="85">
        <f t="shared" si="9"/>
        <v>0</v>
      </c>
      <c r="AI40" s="85">
        <f t="shared" si="10"/>
        <v>0</v>
      </c>
      <c r="AJ40" s="85">
        <f t="shared" si="11"/>
        <v>0</v>
      </c>
      <c r="AK40" s="85">
        <f t="shared" si="12"/>
        <v>0</v>
      </c>
      <c r="AL40" s="75" t="str">
        <f t="shared" si="13"/>
        <v>-</v>
      </c>
      <c r="AM40" s="85">
        <f t="shared" si="14"/>
        <v>0</v>
      </c>
      <c r="AN40" s="85">
        <f t="shared" si="15"/>
        <v>0</v>
      </c>
      <c r="AO40" s="85">
        <f t="shared" si="16"/>
        <v>0</v>
      </c>
    </row>
    <row r="41" spans="1:41" s="26" customFormat="1" ht="12.75">
      <c r="A41" s="71">
        <v>400164</v>
      </c>
      <c r="B41" s="38">
        <v>78665</v>
      </c>
      <c r="C41" s="39" t="s">
        <v>976</v>
      </c>
      <c r="D41" s="39" t="s">
        <v>977</v>
      </c>
      <c r="E41" s="39" t="s">
        <v>892</v>
      </c>
      <c r="F41" s="40">
        <v>85004</v>
      </c>
      <c r="G41" s="72" t="s">
        <v>882</v>
      </c>
      <c r="H41" s="73">
        <v>6022531199</v>
      </c>
      <c r="I41" s="74">
        <v>1</v>
      </c>
      <c r="J41" s="75" t="s">
        <v>883</v>
      </c>
      <c r="K41" s="39"/>
      <c r="L41" s="76" t="s">
        <v>883</v>
      </c>
      <c r="M41" s="77">
        <v>49.2</v>
      </c>
      <c r="N41" s="76" t="s">
        <v>883</v>
      </c>
      <c r="O41" s="78" t="s">
        <v>883</v>
      </c>
      <c r="P41" s="41" t="s">
        <v>889</v>
      </c>
      <c r="Q41" s="79" t="str">
        <f t="shared" si="17"/>
        <v>M</v>
      </c>
      <c r="R41" s="75" t="s">
        <v>883</v>
      </c>
      <c r="S41" s="75" t="s">
        <v>883</v>
      </c>
      <c r="T41" s="75"/>
      <c r="U41" s="80"/>
      <c r="V41" s="81"/>
      <c r="W41" s="82"/>
      <c r="X41" s="82"/>
      <c r="Y41" s="83"/>
      <c r="Z41" s="84">
        <f t="shared" si="1"/>
        <v>0</v>
      </c>
      <c r="AA41" s="85">
        <f t="shared" si="2"/>
        <v>1</v>
      </c>
      <c r="AB41" s="85">
        <f t="shared" si="3"/>
        <v>0</v>
      </c>
      <c r="AC41" s="85">
        <f t="shared" si="4"/>
        <v>0</v>
      </c>
      <c r="AD41" s="75" t="str">
        <f t="shared" si="5"/>
        <v>-</v>
      </c>
      <c r="AE41" s="85">
        <f t="shared" si="6"/>
        <v>0</v>
      </c>
      <c r="AF41" s="85">
        <f t="shared" si="7"/>
        <v>0</v>
      </c>
      <c r="AG41" s="85">
        <f t="shared" si="8"/>
        <v>0</v>
      </c>
      <c r="AH41" s="85">
        <f t="shared" si="9"/>
        <v>0</v>
      </c>
      <c r="AI41" s="85">
        <f t="shared" si="10"/>
        <v>0</v>
      </c>
      <c r="AJ41" s="85">
        <f t="shared" si="11"/>
        <v>0</v>
      </c>
      <c r="AK41" s="85">
        <f t="shared" si="12"/>
        <v>0</v>
      </c>
      <c r="AL41" s="75" t="str">
        <f t="shared" si="13"/>
        <v>-</v>
      </c>
      <c r="AM41" s="85">
        <f t="shared" si="14"/>
        <v>0</v>
      </c>
      <c r="AN41" s="85">
        <f t="shared" si="15"/>
        <v>0</v>
      </c>
      <c r="AO41" s="85">
        <f t="shared" si="16"/>
        <v>0</v>
      </c>
    </row>
    <row r="42" spans="1:41" s="26" customFormat="1" ht="12.75">
      <c r="A42" s="71">
        <v>400106</v>
      </c>
      <c r="B42" s="38">
        <v>78707</v>
      </c>
      <c r="C42" s="39" t="s">
        <v>978</v>
      </c>
      <c r="D42" s="39" t="s">
        <v>979</v>
      </c>
      <c r="E42" s="39" t="s">
        <v>892</v>
      </c>
      <c r="F42" s="40">
        <v>85018</v>
      </c>
      <c r="G42" s="72" t="s">
        <v>882</v>
      </c>
      <c r="H42" s="73">
        <v>6022978500</v>
      </c>
      <c r="I42" s="74" t="s">
        <v>902</v>
      </c>
      <c r="J42" s="75" t="s">
        <v>883</v>
      </c>
      <c r="K42" s="39"/>
      <c r="L42" s="76" t="s">
        <v>883</v>
      </c>
      <c r="M42" s="77">
        <v>436.5126</v>
      </c>
      <c r="N42" s="76" t="s">
        <v>883</v>
      </c>
      <c r="O42" s="78" t="s">
        <v>883</v>
      </c>
      <c r="P42" s="41" t="s">
        <v>889</v>
      </c>
      <c r="Q42" s="79" t="str">
        <f t="shared" si="17"/>
        <v>M</v>
      </c>
      <c r="R42" s="75" t="s">
        <v>883</v>
      </c>
      <c r="S42" s="75" t="s">
        <v>883</v>
      </c>
      <c r="T42" s="75"/>
      <c r="U42" s="80"/>
      <c r="V42" s="81"/>
      <c r="W42" s="82"/>
      <c r="X42" s="82"/>
      <c r="Y42" s="83"/>
      <c r="Z42" s="84">
        <f t="shared" si="1"/>
        <v>0</v>
      </c>
      <c r="AA42" s="85">
        <f t="shared" si="2"/>
        <v>1</v>
      </c>
      <c r="AB42" s="85">
        <f t="shared" si="3"/>
        <v>0</v>
      </c>
      <c r="AC42" s="85">
        <f t="shared" si="4"/>
        <v>0</v>
      </c>
      <c r="AD42" s="75" t="str">
        <f t="shared" si="5"/>
        <v>-</v>
      </c>
      <c r="AE42" s="85">
        <f t="shared" si="6"/>
        <v>0</v>
      </c>
      <c r="AF42" s="85">
        <f t="shared" si="7"/>
        <v>0</v>
      </c>
      <c r="AG42" s="85">
        <f t="shared" si="8"/>
        <v>0</v>
      </c>
      <c r="AH42" s="85">
        <f t="shared" si="9"/>
        <v>0</v>
      </c>
      <c r="AI42" s="85">
        <f t="shared" si="10"/>
        <v>0</v>
      </c>
      <c r="AJ42" s="85">
        <f t="shared" si="11"/>
        <v>0</v>
      </c>
      <c r="AK42" s="85">
        <f t="shared" si="12"/>
        <v>0</v>
      </c>
      <c r="AL42" s="75" t="str">
        <f t="shared" si="13"/>
        <v>-</v>
      </c>
      <c r="AM42" s="85">
        <f t="shared" si="14"/>
        <v>0</v>
      </c>
      <c r="AN42" s="85">
        <f t="shared" si="15"/>
        <v>0</v>
      </c>
      <c r="AO42" s="85">
        <f t="shared" si="16"/>
        <v>0</v>
      </c>
    </row>
    <row r="43" spans="1:41" s="26" customFormat="1" ht="12.75">
      <c r="A43" s="71">
        <v>400057</v>
      </c>
      <c r="B43" s="38">
        <v>78723</v>
      </c>
      <c r="C43" s="39" t="s">
        <v>980</v>
      </c>
      <c r="D43" s="39" t="s">
        <v>981</v>
      </c>
      <c r="E43" s="39" t="s">
        <v>892</v>
      </c>
      <c r="F43" s="40">
        <v>85003</v>
      </c>
      <c r="G43" s="72">
        <v>1530</v>
      </c>
      <c r="H43" s="73">
        <v>6022526721</v>
      </c>
      <c r="I43" s="74">
        <v>1</v>
      </c>
      <c r="J43" s="75" t="s">
        <v>883</v>
      </c>
      <c r="K43" s="39"/>
      <c r="L43" s="76" t="s">
        <v>883</v>
      </c>
      <c r="M43" s="77"/>
      <c r="N43" s="76" t="s">
        <v>883</v>
      </c>
      <c r="O43" s="78" t="s">
        <v>883</v>
      </c>
      <c r="P43" s="41" t="s">
        <v>889</v>
      </c>
      <c r="Q43" s="79" t="str">
        <f t="shared" si="17"/>
        <v>M</v>
      </c>
      <c r="R43" s="75" t="s">
        <v>883</v>
      </c>
      <c r="S43" s="75" t="s">
        <v>883</v>
      </c>
      <c r="T43" s="75"/>
      <c r="U43" s="80"/>
      <c r="V43" s="81"/>
      <c r="W43" s="82"/>
      <c r="X43" s="82"/>
      <c r="Y43" s="83"/>
      <c r="Z43" s="84">
        <f t="shared" si="1"/>
        <v>0</v>
      </c>
      <c r="AA43" s="85">
        <f t="shared" si="2"/>
        <v>0</v>
      </c>
      <c r="AB43" s="85">
        <f t="shared" si="3"/>
        <v>0</v>
      </c>
      <c r="AC43" s="85">
        <f t="shared" si="4"/>
        <v>0</v>
      </c>
      <c r="AD43" s="75" t="str">
        <f t="shared" si="5"/>
        <v>-</v>
      </c>
      <c r="AE43" s="85">
        <f t="shared" si="6"/>
        <v>0</v>
      </c>
      <c r="AF43" s="85">
        <f t="shared" si="7"/>
        <v>0</v>
      </c>
      <c r="AG43" s="85">
        <f t="shared" si="8"/>
        <v>0</v>
      </c>
      <c r="AH43" s="85">
        <f t="shared" si="9"/>
        <v>0</v>
      </c>
      <c r="AI43" s="85">
        <f t="shared" si="10"/>
        <v>0</v>
      </c>
      <c r="AJ43" s="85">
        <f t="shared" si="11"/>
        <v>0</v>
      </c>
      <c r="AK43" s="85">
        <f t="shared" si="12"/>
        <v>0</v>
      </c>
      <c r="AL43" s="75" t="str">
        <f t="shared" si="13"/>
        <v>-</v>
      </c>
      <c r="AM43" s="85">
        <f t="shared" si="14"/>
        <v>0</v>
      </c>
      <c r="AN43" s="85">
        <f t="shared" si="15"/>
        <v>0</v>
      </c>
      <c r="AO43" s="85">
        <f t="shared" si="16"/>
        <v>0</v>
      </c>
    </row>
    <row r="44" spans="1:41" s="26" customFormat="1" ht="12.75">
      <c r="A44" s="71">
        <v>400030</v>
      </c>
      <c r="B44" s="38">
        <v>78932</v>
      </c>
      <c r="C44" s="39" t="s">
        <v>982</v>
      </c>
      <c r="D44" s="39" t="s">
        <v>983</v>
      </c>
      <c r="E44" s="39" t="s">
        <v>984</v>
      </c>
      <c r="F44" s="40">
        <v>85282</v>
      </c>
      <c r="G44" s="72" t="s">
        <v>882</v>
      </c>
      <c r="H44" s="73">
        <v>4807558222</v>
      </c>
      <c r="I44" s="74" t="s">
        <v>956</v>
      </c>
      <c r="J44" s="75" t="s">
        <v>883</v>
      </c>
      <c r="K44" s="39"/>
      <c r="L44" s="76" t="s">
        <v>883</v>
      </c>
      <c r="M44" s="77"/>
      <c r="N44" s="76" t="s">
        <v>883</v>
      </c>
      <c r="O44" s="78" t="s">
        <v>883</v>
      </c>
      <c r="P44" s="41" t="s">
        <v>889</v>
      </c>
      <c r="Q44" s="79" t="str">
        <f t="shared" si="17"/>
        <v>M</v>
      </c>
      <c r="R44" s="75" t="s">
        <v>883</v>
      </c>
      <c r="S44" s="75" t="s">
        <v>883</v>
      </c>
      <c r="T44" s="75"/>
      <c r="U44" s="80"/>
      <c r="V44" s="81"/>
      <c r="W44" s="82"/>
      <c r="X44" s="82"/>
      <c r="Y44" s="83"/>
      <c r="Z44" s="84">
        <f t="shared" si="1"/>
        <v>0</v>
      </c>
      <c r="AA44" s="85">
        <f t="shared" si="2"/>
        <v>0</v>
      </c>
      <c r="AB44" s="85">
        <f t="shared" si="3"/>
        <v>0</v>
      </c>
      <c r="AC44" s="85">
        <f t="shared" si="4"/>
        <v>0</v>
      </c>
      <c r="AD44" s="75" t="str">
        <f t="shared" si="5"/>
        <v>-</v>
      </c>
      <c r="AE44" s="85">
        <f t="shared" si="6"/>
        <v>0</v>
      </c>
      <c r="AF44" s="85">
        <f t="shared" si="7"/>
        <v>0</v>
      </c>
      <c r="AG44" s="85">
        <f t="shared" si="8"/>
        <v>0</v>
      </c>
      <c r="AH44" s="85">
        <f t="shared" si="9"/>
        <v>0</v>
      </c>
      <c r="AI44" s="85">
        <f t="shared" si="10"/>
        <v>0</v>
      </c>
      <c r="AJ44" s="85">
        <f t="shared" si="11"/>
        <v>0</v>
      </c>
      <c r="AK44" s="85">
        <f t="shared" si="12"/>
        <v>0</v>
      </c>
      <c r="AL44" s="75" t="str">
        <f t="shared" si="13"/>
        <v>-</v>
      </c>
      <c r="AM44" s="85">
        <f t="shared" si="14"/>
        <v>0</v>
      </c>
      <c r="AN44" s="85">
        <f t="shared" si="15"/>
        <v>0</v>
      </c>
      <c r="AO44" s="85">
        <f t="shared" si="16"/>
        <v>0</v>
      </c>
    </row>
    <row r="45" spans="1:41" s="26" customFormat="1" ht="12.75">
      <c r="A45" s="71">
        <v>400361</v>
      </c>
      <c r="B45" s="38">
        <v>108709</v>
      </c>
      <c r="C45" s="39" t="s">
        <v>985</v>
      </c>
      <c r="D45" s="39" t="s">
        <v>986</v>
      </c>
      <c r="E45" s="39" t="s">
        <v>899</v>
      </c>
      <c r="F45" s="40">
        <v>85712</v>
      </c>
      <c r="G45" s="72" t="s">
        <v>882</v>
      </c>
      <c r="H45" s="73">
        <v>5208866548</v>
      </c>
      <c r="I45" s="74">
        <v>1</v>
      </c>
      <c r="J45" s="75" t="s">
        <v>883</v>
      </c>
      <c r="K45" s="39"/>
      <c r="L45" s="76" t="s">
        <v>883</v>
      </c>
      <c r="M45" s="77">
        <v>728.0625</v>
      </c>
      <c r="N45" s="76" t="s">
        <v>883</v>
      </c>
      <c r="O45" s="78" t="s">
        <v>883</v>
      </c>
      <c r="P45" s="41" t="s">
        <v>889</v>
      </c>
      <c r="Q45" s="79" t="str">
        <f t="shared" si="17"/>
        <v>M</v>
      </c>
      <c r="R45" s="75" t="s">
        <v>885</v>
      </c>
      <c r="S45" s="75" t="s">
        <v>883</v>
      </c>
      <c r="T45" s="75"/>
      <c r="U45" s="80"/>
      <c r="V45" s="81"/>
      <c r="W45" s="82"/>
      <c r="X45" s="82"/>
      <c r="Y45" s="83"/>
      <c r="Z45" s="84">
        <f t="shared" si="1"/>
        <v>0</v>
      </c>
      <c r="AA45" s="85">
        <f t="shared" si="2"/>
        <v>0</v>
      </c>
      <c r="AB45" s="85">
        <f t="shared" si="3"/>
        <v>0</v>
      </c>
      <c r="AC45" s="85">
        <f t="shared" si="4"/>
        <v>0</v>
      </c>
      <c r="AD45" s="75" t="str">
        <f t="shared" si="5"/>
        <v>-</v>
      </c>
      <c r="AE45" s="85">
        <f t="shared" si="6"/>
        <v>0</v>
      </c>
      <c r="AF45" s="85">
        <f t="shared" si="7"/>
        <v>0</v>
      </c>
      <c r="AG45" s="85">
        <f t="shared" si="8"/>
        <v>0</v>
      </c>
      <c r="AH45" s="85">
        <f t="shared" si="9"/>
        <v>0</v>
      </c>
      <c r="AI45" s="85">
        <f t="shared" si="10"/>
        <v>0</v>
      </c>
      <c r="AJ45" s="85">
        <f t="shared" si="11"/>
        <v>0</v>
      </c>
      <c r="AK45" s="85">
        <f t="shared" si="12"/>
        <v>0</v>
      </c>
      <c r="AL45" s="75" t="str">
        <f t="shared" si="13"/>
        <v>-</v>
      </c>
      <c r="AM45" s="85">
        <f t="shared" si="14"/>
        <v>0</v>
      </c>
      <c r="AN45" s="85">
        <f t="shared" si="15"/>
        <v>0</v>
      </c>
      <c r="AO45" s="85">
        <f t="shared" si="16"/>
        <v>0</v>
      </c>
    </row>
    <row r="46" spans="1:41" s="26" customFormat="1" ht="12.75">
      <c r="A46" s="71">
        <v>400050</v>
      </c>
      <c r="B46" s="38">
        <v>78706</v>
      </c>
      <c r="C46" s="39" t="s">
        <v>987</v>
      </c>
      <c r="D46" s="39" t="s">
        <v>988</v>
      </c>
      <c r="E46" s="39" t="s">
        <v>989</v>
      </c>
      <c r="F46" s="40">
        <v>85304</v>
      </c>
      <c r="G46" s="72">
        <v>4147</v>
      </c>
      <c r="H46" s="73">
        <v>6029780011</v>
      </c>
      <c r="I46" s="74" t="s">
        <v>990</v>
      </c>
      <c r="J46" s="75" t="s">
        <v>883</v>
      </c>
      <c r="K46" s="39"/>
      <c r="L46" s="76" t="s">
        <v>883</v>
      </c>
      <c r="M46" s="77">
        <v>268.35</v>
      </c>
      <c r="N46" s="76" t="s">
        <v>883</v>
      </c>
      <c r="O46" s="78" t="s">
        <v>883</v>
      </c>
      <c r="P46" s="41" t="s">
        <v>889</v>
      </c>
      <c r="Q46" s="79" t="str">
        <f t="shared" si="17"/>
        <v>M</v>
      </c>
      <c r="R46" s="75" t="s">
        <v>883</v>
      </c>
      <c r="S46" s="75" t="s">
        <v>883</v>
      </c>
      <c r="T46" s="75"/>
      <c r="U46" s="80"/>
      <c r="V46" s="81"/>
      <c r="W46" s="82"/>
      <c r="X46" s="82"/>
      <c r="Y46" s="83"/>
      <c r="Z46" s="84">
        <f t="shared" si="1"/>
        <v>0</v>
      </c>
      <c r="AA46" s="85">
        <f t="shared" si="2"/>
        <v>1</v>
      </c>
      <c r="AB46" s="85">
        <f t="shared" si="3"/>
        <v>0</v>
      </c>
      <c r="AC46" s="85">
        <f t="shared" si="4"/>
        <v>0</v>
      </c>
      <c r="AD46" s="75" t="str">
        <f t="shared" si="5"/>
        <v>-</v>
      </c>
      <c r="AE46" s="85">
        <f t="shared" si="6"/>
        <v>0</v>
      </c>
      <c r="AF46" s="85">
        <f t="shared" si="7"/>
        <v>0</v>
      </c>
      <c r="AG46" s="85">
        <f t="shared" si="8"/>
        <v>0</v>
      </c>
      <c r="AH46" s="85">
        <f t="shared" si="9"/>
        <v>0</v>
      </c>
      <c r="AI46" s="85">
        <f t="shared" si="10"/>
        <v>0</v>
      </c>
      <c r="AJ46" s="85">
        <f t="shared" si="11"/>
        <v>0</v>
      </c>
      <c r="AK46" s="85">
        <f t="shared" si="12"/>
        <v>0</v>
      </c>
      <c r="AL46" s="75" t="str">
        <f t="shared" si="13"/>
        <v>-</v>
      </c>
      <c r="AM46" s="85">
        <f t="shared" si="14"/>
        <v>0</v>
      </c>
      <c r="AN46" s="85">
        <f t="shared" si="15"/>
        <v>0</v>
      </c>
      <c r="AO46" s="85">
        <f t="shared" si="16"/>
        <v>0</v>
      </c>
    </row>
    <row r="47" spans="1:41" s="26" customFormat="1" ht="12.75">
      <c r="A47" s="71">
        <v>400324</v>
      </c>
      <c r="B47" s="38">
        <v>78922</v>
      </c>
      <c r="C47" s="39" t="s">
        <v>991</v>
      </c>
      <c r="D47" s="39" t="s">
        <v>992</v>
      </c>
      <c r="E47" s="39" t="s">
        <v>993</v>
      </c>
      <c r="F47" s="40">
        <v>92084</v>
      </c>
      <c r="G47" s="72">
        <v>1534</v>
      </c>
      <c r="H47" s="73">
        <v>7606313409</v>
      </c>
      <c r="I47" s="74">
        <v>1</v>
      </c>
      <c r="J47" s="75" t="s">
        <v>883</v>
      </c>
      <c r="K47" s="39"/>
      <c r="L47" s="76" t="s">
        <v>883</v>
      </c>
      <c r="M47" s="77">
        <v>302.1063</v>
      </c>
      <c r="N47" s="76" t="s">
        <v>883</v>
      </c>
      <c r="O47" s="78" t="s">
        <v>883</v>
      </c>
      <c r="P47" s="41" t="s">
        <v>889</v>
      </c>
      <c r="Q47" s="79" t="str">
        <f t="shared" si="17"/>
        <v>M</v>
      </c>
      <c r="R47" s="75" t="s">
        <v>883</v>
      </c>
      <c r="S47" s="75" t="s">
        <v>883</v>
      </c>
      <c r="T47" s="75"/>
      <c r="U47" s="80"/>
      <c r="V47" s="81"/>
      <c r="W47" s="82"/>
      <c r="X47" s="82"/>
      <c r="Y47" s="83"/>
      <c r="Z47" s="84">
        <f t="shared" si="1"/>
        <v>0</v>
      </c>
      <c r="AA47" s="85">
        <f t="shared" si="2"/>
        <v>1</v>
      </c>
      <c r="AB47" s="85">
        <f t="shared" si="3"/>
        <v>0</v>
      </c>
      <c r="AC47" s="85">
        <f t="shared" si="4"/>
        <v>0</v>
      </c>
      <c r="AD47" s="75" t="str">
        <f t="shared" si="5"/>
        <v>-</v>
      </c>
      <c r="AE47" s="85">
        <f t="shared" si="6"/>
        <v>0</v>
      </c>
      <c r="AF47" s="85">
        <f t="shared" si="7"/>
        <v>0</v>
      </c>
      <c r="AG47" s="85">
        <f t="shared" si="8"/>
        <v>0</v>
      </c>
      <c r="AH47" s="85">
        <f t="shared" si="9"/>
        <v>0</v>
      </c>
      <c r="AI47" s="85">
        <f t="shared" si="10"/>
        <v>0</v>
      </c>
      <c r="AJ47" s="85">
        <f t="shared" si="11"/>
        <v>0</v>
      </c>
      <c r="AK47" s="85">
        <f t="shared" si="12"/>
        <v>0</v>
      </c>
      <c r="AL47" s="75" t="str">
        <f t="shared" si="13"/>
        <v>-</v>
      </c>
      <c r="AM47" s="85">
        <f t="shared" si="14"/>
        <v>0</v>
      </c>
      <c r="AN47" s="85">
        <f t="shared" si="15"/>
        <v>0</v>
      </c>
      <c r="AO47" s="85">
        <f t="shared" si="16"/>
        <v>0</v>
      </c>
    </row>
    <row r="48" spans="1:41" s="26" customFormat="1" ht="12.75">
      <c r="A48" s="71">
        <v>400056</v>
      </c>
      <c r="B48" s="38">
        <v>78722</v>
      </c>
      <c r="C48" s="39" t="s">
        <v>994</v>
      </c>
      <c r="D48" s="39" t="s">
        <v>972</v>
      </c>
      <c r="E48" s="39" t="s">
        <v>892</v>
      </c>
      <c r="F48" s="40">
        <v>85004</v>
      </c>
      <c r="G48" s="72">
        <v>1718</v>
      </c>
      <c r="H48" s="73">
        <v>6022571444</v>
      </c>
      <c r="I48" s="74">
        <v>1</v>
      </c>
      <c r="J48" s="75" t="s">
        <v>883</v>
      </c>
      <c r="K48" s="39"/>
      <c r="L48" s="76" t="s">
        <v>883</v>
      </c>
      <c r="M48" s="77">
        <v>329.6875</v>
      </c>
      <c r="N48" s="76" t="s">
        <v>883</v>
      </c>
      <c r="O48" s="78" t="s">
        <v>883</v>
      </c>
      <c r="P48" s="41" t="s">
        <v>889</v>
      </c>
      <c r="Q48" s="79" t="str">
        <f t="shared" si="17"/>
        <v>M</v>
      </c>
      <c r="R48" s="75" t="s">
        <v>883</v>
      </c>
      <c r="S48" s="75" t="s">
        <v>883</v>
      </c>
      <c r="T48" s="75"/>
      <c r="U48" s="80"/>
      <c r="V48" s="81"/>
      <c r="W48" s="82"/>
      <c r="X48" s="82"/>
      <c r="Y48" s="83"/>
      <c r="Z48" s="84">
        <f t="shared" si="1"/>
        <v>0</v>
      </c>
      <c r="AA48" s="85">
        <f t="shared" si="2"/>
        <v>1</v>
      </c>
      <c r="AB48" s="85">
        <f t="shared" si="3"/>
        <v>0</v>
      </c>
      <c r="AC48" s="85">
        <f t="shared" si="4"/>
        <v>0</v>
      </c>
      <c r="AD48" s="75" t="str">
        <f t="shared" si="5"/>
        <v>-</v>
      </c>
      <c r="AE48" s="85">
        <f t="shared" si="6"/>
        <v>0</v>
      </c>
      <c r="AF48" s="85">
        <f t="shared" si="7"/>
        <v>0</v>
      </c>
      <c r="AG48" s="85">
        <f t="shared" si="8"/>
        <v>0</v>
      </c>
      <c r="AH48" s="85">
        <f t="shared" si="9"/>
        <v>0</v>
      </c>
      <c r="AI48" s="85">
        <f t="shared" si="10"/>
        <v>0</v>
      </c>
      <c r="AJ48" s="85">
        <f t="shared" si="11"/>
        <v>0</v>
      </c>
      <c r="AK48" s="85">
        <f t="shared" si="12"/>
        <v>0</v>
      </c>
      <c r="AL48" s="75" t="str">
        <f t="shared" si="13"/>
        <v>-</v>
      </c>
      <c r="AM48" s="85">
        <f t="shared" si="14"/>
        <v>0</v>
      </c>
      <c r="AN48" s="85">
        <f t="shared" si="15"/>
        <v>0</v>
      </c>
      <c r="AO48" s="85">
        <f t="shared" si="16"/>
        <v>0</v>
      </c>
    </row>
    <row r="49" spans="1:41" s="26" customFormat="1" ht="12.75">
      <c r="A49" s="71">
        <v>400840</v>
      </c>
      <c r="B49" s="38">
        <v>70447</v>
      </c>
      <c r="C49" s="39" t="s">
        <v>995</v>
      </c>
      <c r="D49" s="39" t="s">
        <v>996</v>
      </c>
      <c r="E49" s="39" t="s">
        <v>997</v>
      </c>
      <c r="F49" s="40">
        <v>85322</v>
      </c>
      <c r="G49" s="72">
        <v>9702</v>
      </c>
      <c r="H49" s="73">
        <v>6233862031</v>
      </c>
      <c r="I49" s="74">
        <v>8</v>
      </c>
      <c r="J49" s="75" t="s">
        <v>884</v>
      </c>
      <c r="K49" s="39"/>
      <c r="L49" s="76" t="s">
        <v>883</v>
      </c>
      <c r="M49" s="77">
        <v>210.475</v>
      </c>
      <c r="N49" s="76" t="s">
        <v>883</v>
      </c>
      <c r="O49" s="78" t="s">
        <v>884</v>
      </c>
      <c r="P49" s="41">
        <v>52.77777777777778</v>
      </c>
      <c r="Q49" s="79" t="str">
        <f t="shared" si="17"/>
        <v>YES</v>
      </c>
      <c r="R49" s="75" t="s">
        <v>883</v>
      </c>
      <c r="S49" s="75" t="s">
        <v>884</v>
      </c>
      <c r="T49" s="75"/>
      <c r="U49" s="80"/>
      <c r="V49" s="81">
        <v>13754</v>
      </c>
      <c r="W49" s="82">
        <v>1594</v>
      </c>
      <c r="X49" s="82">
        <v>1523</v>
      </c>
      <c r="Y49" s="83">
        <v>1517</v>
      </c>
      <c r="Z49" s="84">
        <f t="shared" si="1"/>
        <v>1</v>
      </c>
      <c r="AA49" s="85">
        <f t="shared" si="2"/>
        <v>1</v>
      </c>
      <c r="AB49" s="85">
        <f t="shared" si="3"/>
        <v>0</v>
      </c>
      <c r="AC49" s="85">
        <f t="shared" si="4"/>
        <v>0</v>
      </c>
      <c r="AD49" s="75" t="str">
        <f t="shared" si="5"/>
        <v>SRSA</v>
      </c>
      <c r="AE49" s="85">
        <f t="shared" si="6"/>
        <v>0</v>
      </c>
      <c r="AF49" s="85">
        <f t="shared" si="7"/>
        <v>0</v>
      </c>
      <c r="AG49" s="85">
        <f t="shared" si="8"/>
        <v>0</v>
      </c>
      <c r="AH49" s="85">
        <f t="shared" si="9"/>
        <v>0</v>
      </c>
      <c r="AI49" s="85">
        <f t="shared" si="10"/>
        <v>1</v>
      </c>
      <c r="AJ49" s="85">
        <f t="shared" si="11"/>
        <v>1</v>
      </c>
      <c r="AK49" s="85" t="str">
        <f t="shared" si="12"/>
        <v>Initial</v>
      </c>
      <c r="AL49" s="75" t="str">
        <f t="shared" si="13"/>
        <v>-</v>
      </c>
      <c r="AM49" s="85" t="str">
        <f t="shared" si="14"/>
        <v>SRSA</v>
      </c>
      <c r="AN49" s="85">
        <f t="shared" si="15"/>
        <v>0</v>
      </c>
      <c r="AO49" s="85">
        <f t="shared" si="16"/>
        <v>0</v>
      </c>
    </row>
    <row r="50" spans="1:41" s="26" customFormat="1" ht="12.75">
      <c r="A50" s="71">
        <v>400362</v>
      </c>
      <c r="B50" s="38">
        <v>78961</v>
      </c>
      <c r="C50" s="39" t="s">
        <v>998</v>
      </c>
      <c r="D50" s="39" t="s">
        <v>999</v>
      </c>
      <c r="E50" s="39" t="s">
        <v>1000</v>
      </c>
      <c r="F50" s="40">
        <v>85379</v>
      </c>
      <c r="G50" s="72" t="s">
        <v>882</v>
      </c>
      <c r="H50" s="73">
        <v>6233220278</v>
      </c>
      <c r="I50" s="74">
        <v>2</v>
      </c>
      <c r="J50" s="75" t="s">
        <v>883</v>
      </c>
      <c r="K50" s="39"/>
      <c r="L50" s="76" t="s">
        <v>883</v>
      </c>
      <c r="M50" s="77">
        <v>93.55</v>
      </c>
      <c r="N50" s="76" t="s">
        <v>883</v>
      </c>
      <c r="O50" s="78" t="s">
        <v>883</v>
      </c>
      <c r="P50" s="41" t="s">
        <v>889</v>
      </c>
      <c r="Q50" s="79" t="str">
        <f t="shared" si="17"/>
        <v>M</v>
      </c>
      <c r="R50" s="75" t="s">
        <v>885</v>
      </c>
      <c r="S50" s="75" t="s">
        <v>883</v>
      </c>
      <c r="T50" s="75"/>
      <c r="U50" s="80"/>
      <c r="V50" s="81"/>
      <c r="W50" s="82"/>
      <c r="X50" s="82"/>
      <c r="Y50" s="83"/>
      <c r="Z50" s="84">
        <f t="shared" si="1"/>
        <v>0</v>
      </c>
      <c r="AA50" s="85">
        <f t="shared" si="2"/>
        <v>1</v>
      </c>
      <c r="AB50" s="85">
        <f t="shared" si="3"/>
        <v>0</v>
      </c>
      <c r="AC50" s="85">
        <f t="shared" si="4"/>
        <v>0</v>
      </c>
      <c r="AD50" s="75" t="str">
        <f t="shared" si="5"/>
        <v>-</v>
      </c>
      <c r="AE50" s="85">
        <f t="shared" si="6"/>
        <v>0</v>
      </c>
      <c r="AF50" s="85">
        <f t="shared" si="7"/>
        <v>0</v>
      </c>
      <c r="AG50" s="85">
        <f t="shared" si="8"/>
        <v>0</v>
      </c>
      <c r="AH50" s="85">
        <f t="shared" si="9"/>
        <v>0</v>
      </c>
      <c r="AI50" s="85">
        <f t="shared" si="10"/>
        <v>0</v>
      </c>
      <c r="AJ50" s="85">
        <f t="shared" si="11"/>
        <v>0</v>
      </c>
      <c r="AK50" s="85">
        <f t="shared" si="12"/>
        <v>0</v>
      </c>
      <c r="AL50" s="75" t="str">
        <f t="shared" si="13"/>
        <v>-</v>
      </c>
      <c r="AM50" s="85">
        <f t="shared" si="14"/>
        <v>0</v>
      </c>
      <c r="AN50" s="85">
        <f t="shared" si="15"/>
        <v>0</v>
      </c>
      <c r="AO50" s="85">
        <f t="shared" si="16"/>
        <v>0</v>
      </c>
    </row>
    <row r="51" spans="1:41" s="26" customFormat="1" ht="12.75">
      <c r="A51" s="71">
        <v>400870</v>
      </c>
      <c r="B51" s="38">
        <v>20453</v>
      </c>
      <c r="C51" s="39" t="s">
        <v>1001</v>
      </c>
      <c r="D51" s="39" t="s">
        <v>1002</v>
      </c>
      <c r="E51" s="39" t="s">
        <v>1003</v>
      </c>
      <c r="F51" s="40">
        <v>85625</v>
      </c>
      <c r="G51" s="72">
        <v>9725</v>
      </c>
      <c r="H51" s="73">
        <v>5208243340</v>
      </c>
      <c r="I51" s="74">
        <v>7</v>
      </c>
      <c r="J51" s="75" t="s">
        <v>884</v>
      </c>
      <c r="K51" s="39"/>
      <c r="L51" s="76" t="s">
        <v>884</v>
      </c>
      <c r="M51" s="77">
        <v>30.775</v>
      </c>
      <c r="N51" s="76" t="s">
        <v>883</v>
      </c>
      <c r="O51" s="78" t="s">
        <v>884</v>
      </c>
      <c r="P51" s="41">
        <v>37.5</v>
      </c>
      <c r="Q51" s="79" t="str">
        <f t="shared" si="17"/>
        <v>YES</v>
      </c>
      <c r="R51" s="75" t="s">
        <v>883</v>
      </c>
      <c r="S51" s="75" t="s">
        <v>884</v>
      </c>
      <c r="T51" s="75"/>
      <c r="U51" s="80"/>
      <c r="V51" s="81">
        <v>4162</v>
      </c>
      <c r="W51" s="82">
        <v>514</v>
      </c>
      <c r="X51" s="82">
        <v>645</v>
      </c>
      <c r="Y51" s="83">
        <v>423</v>
      </c>
      <c r="Z51" s="84">
        <f t="shared" si="1"/>
        <v>1</v>
      </c>
      <c r="AA51" s="85">
        <f t="shared" si="2"/>
        <v>1</v>
      </c>
      <c r="AB51" s="85">
        <f t="shared" si="3"/>
        <v>0</v>
      </c>
      <c r="AC51" s="85">
        <f t="shared" si="4"/>
        <v>0</v>
      </c>
      <c r="AD51" s="75" t="str">
        <f t="shared" si="5"/>
        <v>SRSA</v>
      </c>
      <c r="AE51" s="85">
        <f t="shared" si="6"/>
        <v>0</v>
      </c>
      <c r="AF51" s="85">
        <f t="shared" si="7"/>
        <v>0</v>
      </c>
      <c r="AG51" s="85">
        <f t="shared" si="8"/>
        <v>0</v>
      </c>
      <c r="AH51" s="85">
        <f t="shared" si="9"/>
        <v>0</v>
      </c>
      <c r="AI51" s="85">
        <f t="shared" si="10"/>
        <v>1</v>
      </c>
      <c r="AJ51" s="85">
        <f t="shared" si="11"/>
        <v>1</v>
      </c>
      <c r="AK51" s="85" t="str">
        <f t="shared" si="12"/>
        <v>Initial</v>
      </c>
      <c r="AL51" s="75" t="str">
        <f t="shared" si="13"/>
        <v>-</v>
      </c>
      <c r="AM51" s="85" t="str">
        <f t="shared" si="14"/>
        <v>SRSA</v>
      </c>
      <c r="AN51" s="85">
        <f t="shared" si="15"/>
        <v>0</v>
      </c>
      <c r="AO51" s="85">
        <f t="shared" si="16"/>
        <v>0</v>
      </c>
    </row>
    <row r="52" spans="1:41" s="26" customFormat="1" ht="12.75">
      <c r="A52" s="71">
        <v>400910</v>
      </c>
      <c r="B52" s="38">
        <v>130231</v>
      </c>
      <c r="C52" s="39" t="s">
        <v>1004</v>
      </c>
      <c r="D52" s="39" t="s">
        <v>1005</v>
      </c>
      <c r="E52" s="39" t="s">
        <v>895</v>
      </c>
      <c r="F52" s="40">
        <v>86320</v>
      </c>
      <c r="G52" s="72">
        <v>247</v>
      </c>
      <c r="H52" s="73">
        <v>9286372561</v>
      </c>
      <c r="I52" s="74">
        <v>8</v>
      </c>
      <c r="J52" s="75" t="s">
        <v>884</v>
      </c>
      <c r="K52" s="39"/>
      <c r="L52" s="76" t="s">
        <v>884</v>
      </c>
      <c r="M52" s="77">
        <v>205.2063</v>
      </c>
      <c r="N52" s="76" t="s">
        <v>883</v>
      </c>
      <c r="O52" s="78" t="s">
        <v>884</v>
      </c>
      <c r="P52" s="41">
        <v>31.353135313531354</v>
      </c>
      <c r="Q52" s="79" t="str">
        <f t="shared" si="17"/>
        <v>YES</v>
      </c>
      <c r="R52" s="75" t="s">
        <v>883</v>
      </c>
      <c r="S52" s="75" t="s">
        <v>884</v>
      </c>
      <c r="T52" s="75"/>
      <c r="U52" s="80"/>
      <c r="V52" s="81">
        <v>17259</v>
      </c>
      <c r="W52" s="82">
        <v>2057</v>
      </c>
      <c r="X52" s="82">
        <v>2181</v>
      </c>
      <c r="Y52" s="83">
        <v>1931</v>
      </c>
      <c r="Z52" s="84">
        <f t="shared" si="1"/>
        <v>1</v>
      </c>
      <c r="AA52" s="85">
        <f t="shared" si="2"/>
        <v>1</v>
      </c>
      <c r="AB52" s="85">
        <f t="shared" si="3"/>
        <v>0</v>
      </c>
      <c r="AC52" s="85">
        <f t="shared" si="4"/>
        <v>0</v>
      </c>
      <c r="AD52" s="75" t="str">
        <f t="shared" si="5"/>
        <v>SRSA</v>
      </c>
      <c r="AE52" s="85">
        <f t="shared" si="6"/>
        <v>0</v>
      </c>
      <c r="AF52" s="85">
        <f t="shared" si="7"/>
        <v>0</v>
      </c>
      <c r="AG52" s="85">
        <f t="shared" si="8"/>
        <v>0</v>
      </c>
      <c r="AH52" s="85">
        <f t="shared" si="9"/>
        <v>0</v>
      </c>
      <c r="AI52" s="85">
        <f t="shared" si="10"/>
        <v>1</v>
      </c>
      <c r="AJ52" s="85">
        <f t="shared" si="11"/>
        <v>1</v>
      </c>
      <c r="AK52" s="85" t="str">
        <f t="shared" si="12"/>
        <v>Initial</v>
      </c>
      <c r="AL52" s="75" t="str">
        <f t="shared" si="13"/>
        <v>-</v>
      </c>
      <c r="AM52" s="85" t="str">
        <f t="shared" si="14"/>
        <v>SRSA</v>
      </c>
      <c r="AN52" s="85">
        <f t="shared" si="15"/>
        <v>0</v>
      </c>
      <c r="AO52" s="85">
        <f t="shared" si="16"/>
        <v>0</v>
      </c>
    </row>
    <row r="53" spans="1:41" s="26" customFormat="1" ht="12.75">
      <c r="A53" s="71">
        <v>400960</v>
      </c>
      <c r="B53" s="38">
        <v>70444</v>
      </c>
      <c r="C53" s="39" t="s">
        <v>1006</v>
      </c>
      <c r="D53" s="39" t="s">
        <v>1007</v>
      </c>
      <c r="E53" s="39" t="s">
        <v>924</v>
      </c>
      <c r="F53" s="40">
        <v>85323</v>
      </c>
      <c r="G53" s="72">
        <v>1848</v>
      </c>
      <c r="H53" s="73">
        <v>6237725013</v>
      </c>
      <c r="I53" s="74">
        <v>3</v>
      </c>
      <c r="J53" s="75" t="s">
        <v>883</v>
      </c>
      <c r="K53" s="39"/>
      <c r="L53" s="76" t="s">
        <v>883</v>
      </c>
      <c r="M53" s="77">
        <v>4135.55</v>
      </c>
      <c r="N53" s="76" t="s">
        <v>883</v>
      </c>
      <c r="O53" s="78" t="s">
        <v>883</v>
      </c>
      <c r="P53" s="41">
        <v>25.35760728218466</v>
      </c>
      <c r="Q53" s="79" t="str">
        <f t="shared" si="17"/>
        <v>YES</v>
      </c>
      <c r="R53" s="75" t="s">
        <v>883</v>
      </c>
      <c r="S53" s="75" t="s">
        <v>883</v>
      </c>
      <c r="T53" s="75"/>
      <c r="U53" s="80"/>
      <c r="V53" s="81"/>
      <c r="W53" s="82"/>
      <c r="X53" s="82"/>
      <c r="Y53" s="83"/>
      <c r="Z53" s="84">
        <f t="shared" si="1"/>
        <v>0</v>
      </c>
      <c r="AA53" s="85">
        <f t="shared" si="2"/>
        <v>0</v>
      </c>
      <c r="AB53" s="85">
        <f t="shared" si="3"/>
        <v>0</v>
      </c>
      <c r="AC53" s="85">
        <f t="shared" si="4"/>
        <v>0</v>
      </c>
      <c r="AD53" s="75" t="str">
        <f t="shared" si="5"/>
        <v>-</v>
      </c>
      <c r="AE53" s="85">
        <f t="shared" si="6"/>
        <v>0</v>
      </c>
      <c r="AF53" s="85">
        <f t="shared" si="7"/>
        <v>0</v>
      </c>
      <c r="AG53" s="85">
        <f t="shared" si="8"/>
        <v>0</v>
      </c>
      <c r="AH53" s="85">
        <f t="shared" si="9"/>
        <v>0</v>
      </c>
      <c r="AI53" s="85">
        <f t="shared" si="10"/>
        <v>0</v>
      </c>
      <c r="AJ53" s="85">
        <f t="shared" si="11"/>
        <v>1</v>
      </c>
      <c r="AK53" s="85">
        <f t="shared" si="12"/>
        <v>0</v>
      </c>
      <c r="AL53" s="75" t="str">
        <f t="shared" si="13"/>
        <v>-</v>
      </c>
      <c r="AM53" s="85">
        <f t="shared" si="14"/>
        <v>0</v>
      </c>
      <c r="AN53" s="85">
        <f t="shared" si="15"/>
        <v>0</v>
      </c>
      <c r="AO53" s="85">
        <f t="shared" si="16"/>
        <v>0</v>
      </c>
    </row>
    <row r="54" spans="1:41" s="26" customFormat="1" ht="12.75">
      <c r="A54" s="71">
        <v>400394</v>
      </c>
      <c r="B54" s="38">
        <v>78614</v>
      </c>
      <c r="C54" s="39" t="s">
        <v>1008</v>
      </c>
      <c r="D54" s="39" t="s">
        <v>1009</v>
      </c>
      <c r="E54" s="39" t="s">
        <v>892</v>
      </c>
      <c r="F54" s="40">
        <v>85043</v>
      </c>
      <c r="G54" s="72" t="s">
        <v>882</v>
      </c>
      <c r="H54" s="73">
        <v>6239368682</v>
      </c>
      <c r="I54" s="74">
        <v>1</v>
      </c>
      <c r="J54" s="75" t="s">
        <v>883</v>
      </c>
      <c r="K54" s="39"/>
      <c r="L54" s="76" t="s">
        <v>883</v>
      </c>
      <c r="M54" s="77">
        <v>45.9813</v>
      </c>
      <c r="N54" s="76" t="s">
        <v>883</v>
      </c>
      <c r="O54" s="78" t="s">
        <v>883</v>
      </c>
      <c r="P54" s="41" t="s">
        <v>889</v>
      </c>
      <c r="Q54" s="79" t="str">
        <f t="shared" si="17"/>
        <v>M</v>
      </c>
      <c r="R54" s="75" t="s">
        <v>885</v>
      </c>
      <c r="S54" s="75" t="s">
        <v>883</v>
      </c>
      <c r="T54" s="75"/>
      <c r="U54" s="80"/>
      <c r="V54" s="81"/>
      <c r="W54" s="82"/>
      <c r="X54" s="82"/>
      <c r="Y54" s="83"/>
      <c r="Z54" s="84">
        <f t="shared" si="1"/>
        <v>0</v>
      </c>
      <c r="AA54" s="85">
        <f t="shared" si="2"/>
        <v>1</v>
      </c>
      <c r="AB54" s="85">
        <f t="shared" si="3"/>
        <v>0</v>
      </c>
      <c r="AC54" s="85">
        <f t="shared" si="4"/>
        <v>0</v>
      </c>
      <c r="AD54" s="75" t="str">
        <f t="shared" si="5"/>
        <v>-</v>
      </c>
      <c r="AE54" s="85">
        <f t="shared" si="6"/>
        <v>0</v>
      </c>
      <c r="AF54" s="85">
        <f t="shared" si="7"/>
        <v>0</v>
      </c>
      <c r="AG54" s="85">
        <f t="shared" si="8"/>
        <v>0</v>
      </c>
      <c r="AH54" s="85">
        <f t="shared" si="9"/>
        <v>0</v>
      </c>
      <c r="AI54" s="85">
        <f t="shared" si="10"/>
        <v>0</v>
      </c>
      <c r="AJ54" s="85">
        <f t="shared" si="11"/>
        <v>0</v>
      </c>
      <c r="AK54" s="85">
        <f t="shared" si="12"/>
        <v>0</v>
      </c>
      <c r="AL54" s="75" t="str">
        <f t="shared" si="13"/>
        <v>-</v>
      </c>
      <c r="AM54" s="85">
        <f t="shared" si="14"/>
        <v>0</v>
      </c>
      <c r="AN54" s="85">
        <f t="shared" si="15"/>
        <v>0</v>
      </c>
      <c r="AO54" s="85">
        <f t="shared" si="16"/>
        <v>0</v>
      </c>
    </row>
    <row r="55" spans="1:41" s="26" customFormat="1" ht="12.75">
      <c r="A55" s="71">
        <v>409734</v>
      </c>
      <c r="B55" s="38">
        <v>211001</v>
      </c>
      <c r="C55" s="39" t="s">
        <v>1010</v>
      </c>
      <c r="D55" s="39" t="s">
        <v>1011</v>
      </c>
      <c r="E55" s="39" t="s">
        <v>892</v>
      </c>
      <c r="F55" s="40">
        <v>85007</v>
      </c>
      <c r="G55" s="72">
        <v>2414</v>
      </c>
      <c r="H55" s="73">
        <v>6025424888</v>
      </c>
      <c r="I55" s="74" t="s">
        <v>956</v>
      </c>
      <c r="J55" s="75" t="s">
        <v>883</v>
      </c>
      <c r="K55" s="39"/>
      <c r="L55" s="76" t="s">
        <v>883</v>
      </c>
      <c r="M55" s="77"/>
      <c r="N55" s="76" t="s">
        <v>883</v>
      </c>
      <c r="O55" s="78" t="s">
        <v>883</v>
      </c>
      <c r="P55" s="41" t="s">
        <v>889</v>
      </c>
      <c r="Q55" s="79" t="str">
        <f t="shared" si="17"/>
        <v>M</v>
      </c>
      <c r="R55" s="75" t="s">
        <v>883</v>
      </c>
      <c r="S55" s="75" t="s">
        <v>883</v>
      </c>
      <c r="T55" s="75"/>
      <c r="U55" s="80"/>
      <c r="V55" s="81"/>
      <c r="W55" s="82"/>
      <c r="X55" s="82"/>
      <c r="Y55" s="83"/>
      <c r="Z55" s="84">
        <f t="shared" si="1"/>
        <v>0</v>
      </c>
      <c r="AA55" s="85">
        <f t="shared" si="2"/>
        <v>0</v>
      </c>
      <c r="AB55" s="85">
        <f t="shared" si="3"/>
        <v>0</v>
      </c>
      <c r="AC55" s="85">
        <f t="shared" si="4"/>
        <v>0</v>
      </c>
      <c r="AD55" s="75" t="str">
        <f t="shared" si="5"/>
        <v>-</v>
      </c>
      <c r="AE55" s="85">
        <f t="shared" si="6"/>
        <v>0</v>
      </c>
      <c r="AF55" s="85">
        <f t="shared" si="7"/>
        <v>0</v>
      </c>
      <c r="AG55" s="85">
        <f t="shared" si="8"/>
        <v>0</v>
      </c>
      <c r="AH55" s="85">
        <f t="shared" si="9"/>
        <v>0</v>
      </c>
      <c r="AI55" s="85">
        <f t="shared" si="10"/>
        <v>0</v>
      </c>
      <c r="AJ55" s="85">
        <f t="shared" si="11"/>
        <v>0</v>
      </c>
      <c r="AK55" s="85">
        <f t="shared" si="12"/>
        <v>0</v>
      </c>
      <c r="AL55" s="75" t="str">
        <f t="shared" si="13"/>
        <v>-</v>
      </c>
      <c r="AM55" s="85">
        <f t="shared" si="14"/>
        <v>0</v>
      </c>
      <c r="AN55" s="85">
        <f t="shared" si="15"/>
        <v>0</v>
      </c>
      <c r="AO55" s="85">
        <f t="shared" si="16"/>
        <v>0</v>
      </c>
    </row>
    <row r="56" spans="1:41" s="26" customFormat="1" ht="12.75">
      <c r="A56" s="71">
        <v>400120</v>
      </c>
      <c r="B56" s="38">
        <v>211002</v>
      </c>
      <c r="C56" s="39" t="s">
        <v>1012</v>
      </c>
      <c r="D56" s="39" t="s">
        <v>1013</v>
      </c>
      <c r="E56" s="39" t="s">
        <v>892</v>
      </c>
      <c r="F56" s="40">
        <v>85007</v>
      </c>
      <c r="G56" s="72">
        <v>3002</v>
      </c>
      <c r="H56" s="73">
        <v>6025425810</v>
      </c>
      <c r="I56" s="74" t="s">
        <v>1014</v>
      </c>
      <c r="J56" s="75" t="s">
        <v>883</v>
      </c>
      <c r="K56" s="39"/>
      <c r="L56" s="76" t="s">
        <v>883</v>
      </c>
      <c r="M56" s="77"/>
      <c r="N56" s="76" t="s">
        <v>883</v>
      </c>
      <c r="O56" s="78" t="s">
        <v>883</v>
      </c>
      <c r="P56" s="41" t="s">
        <v>889</v>
      </c>
      <c r="Q56" s="79" t="str">
        <f t="shared" si="17"/>
        <v>M</v>
      </c>
      <c r="R56" s="75" t="s">
        <v>883</v>
      </c>
      <c r="S56" s="75" t="s">
        <v>883</v>
      </c>
      <c r="T56" s="75"/>
      <c r="U56" s="80"/>
      <c r="V56" s="81"/>
      <c r="W56" s="82"/>
      <c r="X56" s="82"/>
      <c r="Y56" s="83"/>
      <c r="Z56" s="84">
        <f t="shared" si="1"/>
        <v>0</v>
      </c>
      <c r="AA56" s="85">
        <f t="shared" si="2"/>
        <v>0</v>
      </c>
      <c r="AB56" s="85">
        <f t="shared" si="3"/>
        <v>0</v>
      </c>
      <c r="AC56" s="85">
        <f t="shared" si="4"/>
        <v>0</v>
      </c>
      <c r="AD56" s="75" t="str">
        <f t="shared" si="5"/>
        <v>-</v>
      </c>
      <c r="AE56" s="85">
        <f t="shared" si="6"/>
        <v>0</v>
      </c>
      <c r="AF56" s="85">
        <f t="shared" si="7"/>
        <v>0</v>
      </c>
      <c r="AG56" s="85">
        <f t="shared" si="8"/>
        <v>0</v>
      </c>
      <c r="AH56" s="85">
        <f t="shared" si="9"/>
        <v>0</v>
      </c>
      <c r="AI56" s="85">
        <f t="shared" si="10"/>
        <v>0</v>
      </c>
      <c r="AJ56" s="85">
        <f t="shared" si="11"/>
        <v>0</v>
      </c>
      <c r="AK56" s="85">
        <f t="shared" si="12"/>
        <v>0</v>
      </c>
      <c r="AL56" s="75" t="str">
        <f t="shared" si="13"/>
        <v>-</v>
      </c>
      <c r="AM56" s="85">
        <f t="shared" si="14"/>
        <v>0</v>
      </c>
      <c r="AN56" s="85">
        <f t="shared" si="15"/>
        <v>0</v>
      </c>
      <c r="AO56" s="85">
        <f t="shared" si="16"/>
        <v>0</v>
      </c>
    </row>
    <row r="57" spans="1:41" s="26" customFormat="1" ht="12.75">
      <c r="A57" s="71">
        <v>400094</v>
      </c>
      <c r="B57" s="38">
        <v>148757</v>
      </c>
      <c r="C57" s="39" t="s">
        <v>1015</v>
      </c>
      <c r="D57" s="39" t="s">
        <v>1016</v>
      </c>
      <c r="E57" s="39" t="s">
        <v>1017</v>
      </c>
      <c r="F57" s="40">
        <v>85364</v>
      </c>
      <c r="G57" s="72">
        <v>6902</v>
      </c>
      <c r="H57" s="73">
        <v>9287262831</v>
      </c>
      <c r="I57" s="74">
        <v>2</v>
      </c>
      <c r="J57" s="75" t="s">
        <v>883</v>
      </c>
      <c r="K57" s="39"/>
      <c r="L57" s="76" t="s">
        <v>883</v>
      </c>
      <c r="M57" s="77">
        <v>76.85</v>
      </c>
      <c r="N57" s="76" t="s">
        <v>883</v>
      </c>
      <c r="O57" s="78" t="s">
        <v>883</v>
      </c>
      <c r="P57" s="41" t="s">
        <v>889</v>
      </c>
      <c r="Q57" s="79" t="str">
        <f t="shared" si="17"/>
        <v>M</v>
      </c>
      <c r="R57" s="75" t="s">
        <v>883</v>
      </c>
      <c r="S57" s="75" t="s">
        <v>883</v>
      </c>
      <c r="T57" s="75"/>
      <c r="U57" s="80"/>
      <c r="V57" s="81"/>
      <c r="W57" s="82"/>
      <c r="X57" s="82"/>
      <c r="Y57" s="83"/>
      <c r="Z57" s="84">
        <f t="shared" si="1"/>
        <v>0</v>
      </c>
      <c r="AA57" s="85">
        <f t="shared" si="2"/>
        <v>1</v>
      </c>
      <c r="AB57" s="85">
        <f t="shared" si="3"/>
        <v>0</v>
      </c>
      <c r="AC57" s="85">
        <f t="shared" si="4"/>
        <v>0</v>
      </c>
      <c r="AD57" s="75" t="str">
        <f t="shared" si="5"/>
        <v>-</v>
      </c>
      <c r="AE57" s="85">
        <f t="shared" si="6"/>
        <v>0</v>
      </c>
      <c r="AF57" s="85">
        <f t="shared" si="7"/>
        <v>0</v>
      </c>
      <c r="AG57" s="85">
        <f t="shared" si="8"/>
        <v>0</v>
      </c>
      <c r="AH57" s="85">
        <f t="shared" si="9"/>
        <v>0</v>
      </c>
      <c r="AI57" s="85">
        <f t="shared" si="10"/>
        <v>0</v>
      </c>
      <c r="AJ57" s="85">
        <f t="shared" si="11"/>
        <v>0</v>
      </c>
      <c r="AK57" s="85">
        <f t="shared" si="12"/>
        <v>0</v>
      </c>
      <c r="AL57" s="75" t="str">
        <f t="shared" si="13"/>
        <v>-</v>
      </c>
      <c r="AM57" s="85">
        <f t="shared" si="14"/>
        <v>0</v>
      </c>
      <c r="AN57" s="85">
        <f t="shared" si="15"/>
        <v>0</v>
      </c>
      <c r="AO57" s="85">
        <f t="shared" si="16"/>
        <v>0</v>
      </c>
    </row>
    <row r="58" spans="1:41" s="26" customFormat="1" ht="12.75">
      <c r="A58" s="71">
        <v>400294</v>
      </c>
      <c r="B58" s="38">
        <v>108791</v>
      </c>
      <c r="C58" s="39" t="s">
        <v>1018</v>
      </c>
      <c r="D58" s="39" t="s">
        <v>1019</v>
      </c>
      <c r="E58" s="39" t="s">
        <v>899</v>
      </c>
      <c r="F58" s="40">
        <v>85714</v>
      </c>
      <c r="G58" s="72" t="s">
        <v>882</v>
      </c>
      <c r="H58" s="73">
        <v>5205731500</v>
      </c>
      <c r="I58" s="74">
        <v>1</v>
      </c>
      <c r="J58" s="75" t="s">
        <v>883</v>
      </c>
      <c r="K58" s="39"/>
      <c r="L58" s="76" t="s">
        <v>883</v>
      </c>
      <c r="M58" s="77">
        <v>108.4</v>
      </c>
      <c r="N58" s="76" t="s">
        <v>883</v>
      </c>
      <c r="O58" s="78" t="s">
        <v>883</v>
      </c>
      <c r="P58" s="41" t="s">
        <v>889</v>
      </c>
      <c r="Q58" s="79" t="str">
        <f t="shared" si="17"/>
        <v>M</v>
      </c>
      <c r="R58" s="75" t="s">
        <v>883</v>
      </c>
      <c r="S58" s="75" t="s">
        <v>883</v>
      </c>
      <c r="T58" s="75"/>
      <c r="U58" s="80"/>
      <c r="V58" s="81"/>
      <c r="W58" s="82"/>
      <c r="X58" s="82"/>
      <c r="Y58" s="83"/>
      <c r="Z58" s="84">
        <f t="shared" si="1"/>
        <v>0</v>
      </c>
      <c r="AA58" s="85">
        <f t="shared" si="2"/>
        <v>1</v>
      </c>
      <c r="AB58" s="85">
        <f t="shared" si="3"/>
        <v>0</v>
      </c>
      <c r="AC58" s="85">
        <f t="shared" si="4"/>
        <v>0</v>
      </c>
      <c r="AD58" s="75" t="str">
        <f t="shared" si="5"/>
        <v>-</v>
      </c>
      <c r="AE58" s="85">
        <f t="shared" si="6"/>
        <v>0</v>
      </c>
      <c r="AF58" s="85">
        <f t="shared" si="7"/>
        <v>0</v>
      </c>
      <c r="AG58" s="85">
        <f t="shared" si="8"/>
        <v>0</v>
      </c>
      <c r="AH58" s="85">
        <f t="shared" si="9"/>
        <v>0</v>
      </c>
      <c r="AI58" s="85">
        <f t="shared" si="10"/>
        <v>0</v>
      </c>
      <c r="AJ58" s="85">
        <f t="shared" si="11"/>
        <v>0</v>
      </c>
      <c r="AK58" s="85">
        <f t="shared" si="12"/>
        <v>0</v>
      </c>
      <c r="AL58" s="75" t="str">
        <f t="shared" si="13"/>
        <v>-</v>
      </c>
      <c r="AM58" s="85">
        <f t="shared" si="14"/>
        <v>0</v>
      </c>
      <c r="AN58" s="85">
        <f t="shared" si="15"/>
        <v>0</v>
      </c>
      <c r="AO58" s="85">
        <f t="shared" si="16"/>
        <v>0</v>
      </c>
    </row>
    <row r="59" spans="1:41" s="26" customFormat="1" ht="12.75">
      <c r="A59" s="71">
        <v>401000</v>
      </c>
      <c r="B59" s="38">
        <v>130220</v>
      </c>
      <c r="C59" s="39" t="s">
        <v>1020</v>
      </c>
      <c r="D59" s="39" t="s">
        <v>1021</v>
      </c>
      <c r="E59" s="39" t="s">
        <v>1022</v>
      </c>
      <c r="F59" s="40">
        <v>86321</v>
      </c>
      <c r="G59" s="72">
        <v>427</v>
      </c>
      <c r="H59" s="73">
        <v>9286334101</v>
      </c>
      <c r="I59" s="74">
        <v>8</v>
      </c>
      <c r="J59" s="75" t="s">
        <v>884</v>
      </c>
      <c r="K59" s="39"/>
      <c r="L59" s="76" t="s">
        <v>884</v>
      </c>
      <c r="M59" s="77">
        <v>303.7375</v>
      </c>
      <c r="N59" s="76" t="s">
        <v>883</v>
      </c>
      <c r="O59" s="78" t="s">
        <v>884</v>
      </c>
      <c r="P59" s="41">
        <v>4.147465437788019</v>
      </c>
      <c r="Q59" s="79" t="str">
        <f t="shared" si="17"/>
        <v>NO</v>
      </c>
      <c r="R59" s="75" t="s">
        <v>883</v>
      </c>
      <c r="S59" s="75" t="s">
        <v>884</v>
      </c>
      <c r="T59" s="75"/>
      <c r="U59" s="80"/>
      <c r="V59" s="81">
        <v>7213</v>
      </c>
      <c r="W59" s="82">
        <v>309</v>
      </c>
      <c r="X59" s="82">
        <v>985</v>
      </c>
      <c r="Y59" s="83">
        <v>2547</v>
      </c>
      <c r="Z59" s="84">
        <f t="shared" si="1"/>
        <v>1</v>
      </c>
      <c r="AA59" s="85">
        <f t="shared" si="2"/>
        <v>1</v>
      </c>
      <c r="AB59" s="85">
        <f t="shared" si="3"/>
        <v>0</v>
      </c>
      <c r="AC59" s="85">
        <f t="shared" si="4"/>
        <v>0</v>
      </c>
      <c r="AD59" s="75" t="str">
        <f t="shared" si="5"/>
        <v>SRSA</v>
      </c>
      <c r="AE59" s="85">
        <f t="shared" si="6"/>
        <v>0</v>
      </c>
      <c r="AF59" s="85">
        <f t="shared" si="7"/>
        <v>0</v>
      </c>
      <c r="AG59" s="85">
        <f t="shared" si="8"/>
        <v>0</v>
      </c>
      <c r="AH59" s="85">
        <f t="shared" si="9"/>
        <v>0</v>
      </c>
      <c r="AI59" s="85">
        <f t="shared" si="10"/>
        <v>1</v>
      </c>
      <c r="AJ59" s="85">
        <f t="shared" si="11"/>
        <v>0</v>
      </c>
      <c r="AK59" s="85">
        <f t="shared" si="12"/>
        <v>0</v>
      </c>
      <c r="AL59" s="75" t="str">
        <f t="shared" si="13"/>
        <v>-</v>
      </c>
      <c r="AM59" s="85">
        <f t="shared" si="14"/>
        <v>0</v>
      </c>
      <c r="AN59" s="85">
        <f t="shared" si="15"/>
        <v>0</v>
      </c>
      <c r="AO59" s="85">
        <f t="shared" si="16"/>
        <v>0</v>
      </c>
    </row>
    <row r="60" spans="1:41" s="26" customFormat="1" ht="12.75">
      <c r="A60" s="71">
        <v>400100</v>
      </c>
      <c r="B60" s="38">
        <v>78602</v>
      </c>
      <c r="C60" s="39" t="s">
        <v>1023</v>
      </c>
      <c r="D60" s="39" t="s">
        <v>1024</v>
      </c>
      <c r="E60" s="39" t="s">
        <v>892</v>
      </c>
      <c r="F60" s="40">
        <v>85023</v>
      </c>
      <c r="G60" s="72" t="s">
        <v>882</v>
      </c>
      <c r="H60" s="73">
        <v>6028969160</v>
      </c>
      <c r="I60" s="74">
        <v>1</v>
      </c>
      <c r="J60" s="75" t="s">
        <v>883</v>
      </c>
      <c r="K60" s="39"/>
      <c r="L60" s="76" t="s">
        <v>883</v>
      </c>
      <c r="M60" s="77">
        <v>491.8875</v>
      </c>
      <c r="N60" s="76" t="s">
        <v>883</v>
      </c>
      <c r="O60" s="78" t="s">
        <v>883</v>
      </c>
      <c r="P60" s="41" t="s">
        <v>889</v>
      </c>
      <c r="Q60" s="79" t="str">
        <f t="shared" si="17"/>
        <v>M</v>
      </c>
      <c r="R60" s="75" t="s">
        <v>883</v>
      </c>
      <c r="S60" s="75" t="s">
        <v>883</v>
      </c>
      <c r="T60" s="75"/>
      <c r="U60" s="80"/>
      <c r="V60" s="81"/>
      <c r="W60" s="82"/>
      <c r="X60" s="82"/>
      <c r="Y60" s="83"/>
      <c r="Z60" s="84">
        <f t="shared" si="1"/>
        <v>0</v>
      </c>
      <c r="AA60" s="85">
        <f t="shared" si="2"/>
        <v>1</v>
      </c>
      <c r="AB60" s="85">
        <f t="shared" si="3"/>
        <v>0</v>
      </c>
      <c r="AC60" s="85">
        <f t="shared" si="4"/>
        <v>0</v>
      </c>
      <c r="AD60" s="75" t="str">
        <f t="shared" si="5"/>
        <v>-</v>
      </c>
      <c r="AE60" s="85">
        <f t="shared" si="6"/>
        <v>0</v>
      </c>
      <c r="AF60" s="85">
        <f t="shared" si="7"/>
        <v>0</v>
      </c>
      <c r="AG60" s="85">
        <f t="shared" si="8"/>
        <v>0</v>
      </c>
      <c r="AH60" s="85">
        <f t="shared" si="9"/>
        <v>0</v>
      </c>
      <c r="AI60" s="85">
        <f t="shared" si="10"/>
        <v>0</v>
      </c>
      <c r="AJ60" s="85">
        <f t="shared" si="11"/>
        <v>0</v>
      </c>
      <c r="AK60" s="85">
        <f t="shared" si="12"/>
        <v>0</v>
      </c>
      <c r="AL60" s="75" t="str">
        <f t="shared" si="13"/>
        <v>-</v>
      </c>
      <c r="AM60" s="85">
        <f t="shared" si="14"/>
        <v>0</v>
      </c>
      <c r="AN60" s="85">
        <f t="shared" si="15"/>
        <v>0</v>
      </c>
      <c r="AO60" s="85">
        <f t="shared" si="16"/>
        <v>0</v>
      </c>
    </row>
    <row r="61" spans="1:41" s="26" customFormat="1" ht="12.75">
      <c r="A61" s="71">
        <v>400184</v>
      </c>
      <c r="B61" s="38">
        <v>78669</v>
      </c>
      <c r="C61" s="39" t="s">
        <v>1025</v>
      </c>
      <c r="D61" s="39" t="s">
        <v>1026</v>
      </c>
      <c r="E61" s="39" t="s">
        <v>944</v>
      </c>
      <c r="F61" s="40">
        <v>85224</v>
      </c>
      <c r="G61" s="72" t="s">
        <v>882</v>
      </c>
      <c r="H61" s="73">
        <v>4808556325</v>
      </c>
      <c r="I61" s="74">
        <v>3</v>
      </c>
      <c r="J61" s="75" t="s">
        <v>883</v>
      </c>
      <c r="K61" s="39"/>
      <c r="L61" s="76" t="s">
        <v>883</v>
      </c>
      <c r="M61" s="77">
        <v>551.3125</v>
      </c>
      <c r="N61" s="76" t="s">
        <v>883</v>
      </c>
      <c r="O61" s="78" t="s">
        <v>883</v>
      </c>
      <c r="P61" s="41" t="s">
        <v>889</v>
      </c>
      <c r="Q61" s="79" t="str">
        <f t="shared" si="17"/>
        <v>M</v>
      </c>
      <c r="R61" s="75" t="s">
        <v>883</v>
      </c>
      <c r="S61" s="75" t="s">
        <v>883</v>
      </c>
      <c r="T61" s="75"/>
      <c r="U61" s="80"/>
      <c r="V61" s="81"/>
      <c r="W61" s="82"/>
      <c r="X61" s="82"/>
      <c r="Y61" s="83"/>
      <c r="Z61" s="84">
        <f t="shared" si="1"/>
        <v>0</v>
      </c>
      <c r="AA61" s="85">
        <f t="shared" si="2"/>
        <v>1</v>
      </c>
      <c r="AB61" s="85">
        <f t="shared" si="3"/>
        <v>0</v>
      </c>
      <c r="AC61" s="85">
        <f t="shared" si="4"/>
        <v>0</v>
      </c>
      <c r="AD61" s="75" t="str">
        <f t="shared" si="5"/>
        <v>-</v>
      </c>
      <c r="AE61" s="85">
        <f t="shared" si="6"/>
        <v>0</v>
      </c>
      <c r="AF61" s="85">
        <f t="shared" si="7"/>
        <v>0</v>
      </c>
      <c r="AG61" s="85">
        <f t="shared" si="8"/>
        <v>0</v>
      </c>
      <c r="AH61" s="85">
        <f t="shared" si="9"/>
        <v>0</v>
      </c>
      <c r="AI61" s="85">
        <f t="shared" si="10"/>
        <v>0</v>
      </c>
      <c r="AJ61" s="85">
        <f t="shared" si="11"/>
        <v>0</v>
      </c>
      <c r="AK61" s="85">
        <f t="shared" si="12"/>
        <v>0</v>
      </c>
      <c r="AL61" s="75" t="str">
        <f t="shared" si="13"/>
        <v>-</v>
      </c>
      <c r="AM61" s="85">
        <f t="shared" si="14"/>
        <v>0</v>
      </c>
      <c r="AN61" s="85">
        <f t="shared" si="15"/>
        <v>0</v>
      </c>
      <c r="AO61" s="85">
        <f t="shared" si="16"/>
        <v>0</v>
      </c>
    </row>
    <row r="62" spans="1:41" s="26" customFormat="1" ht="12.75">
      <c r="A62" s="71">
        <v>401050</v>
      </c>
      <c r="B62" s="38">
        <v>70431</v>
      </c>
      <c r="C62" s="39" t="s">
        <v>1027</v>
      </c>
      <c r="D62" s="39" t="s">
        <v>1028</v>
      </c>
      <c r="E62" s="39" t="s">
        <v>892</v>
      </c>
      <c r="F62" s="40">
        <v>85008</v>
      </c>
      <c r="G62" s="72">
        <v>5917</v>
      </c>
      <c r="H62" s="73">
        <v>6026296400</v>
      </c>
      <c r="I62" s="74">
        <v>1</v>
      </c>
      <c r="J62" s="75" t="s">
        <v>883</v>
      </c>
      <c r="K62" s="39"/>
      <c r="L62" s="76" t="s">
        <v>883</v>
      </c>
      <c r="M62" s="77">
        <v>3338.3625</v>
      </c>
      <c r="N62" s="76" t="s">
        <v>883</v>
      </c>
      <c r="O62" s="78" t="s">
        <v>883</v>
      </c>
      <c r="P62" s="41">
        <v>29.031482816630614</v>
      </c>
      <c r="Q62" s="79" t="str">
        <f t="shared" si="17"/>
        <v>YES</v>
      </c>
      <c r="R62" s="75" t="s">
        <v>883</v>
      </c>
      <c r="S62" s="75" t="s">
        <v>883</v>
      </c>
      <c r="T62" s="75"/>
      <c r="U62" s="80"/>
      <c r="V62" s="81"/>
      <c r="W62" s="82"/>
      <c r="X62" s="82"/>
      <c r="Y62" s="83"/>
      <c r="Z62" s="84">
        <f t="shared" si="1"/>
        <v>0</v>
      </c>
      <c r="AA62" s="85">
        <f t="shared" si="2"/>
        <v>0</v>
      </c>
      <c r="AB62" s="85">
        <f t="shared" si="3"/>
        <v>0</v>
      </c>
      <c r="AC62" s="85">
        <f t="shared" si="4"/>
        <v>0</v>
      </c>
      <c r="AD62" s="75" t="str">
        <f t="shared" si="5"/>
        <v>-</v>
      </c>
      <c r="AE62" s="85">
        <f t="shared" si="6"/>
        <v>0</v>
      </c>
      <c r="AF62" s="85">
        <f t="shared" si="7"/>
        <v>0</v>
      </c>
      <c r="AG62" s="85">
        <f t="shared" si="8"/>
        <v>0</v>
      </c>
      <c r="AH62" s="85">
        <f t="shared" si="9"/>
        <v>0</v>
      </c>
      <c r="AI62" s="85">
        <f t="shared" si="10"/>
        <v>0</v>
      </c>
      <c r="AJ62" s="85">
        <f t="shared" si="11"/>
        <v>1</v>
      </c>
      <c r="AK62" s="85">
        <f t="shared" si="12"/>
        <v>0</v>
      </c>
      <c r="AL62" s="75" t="str">
        <f t="shared" si="13"/>
        <v>-</v>
      </c>
      <c r="AM62" s="85">
        <f t="shared" si="14"/>
        <v>0</v>
      </c>
      <c r="AN62" s="85">
        <f t="shared" si="15"/>
        <v>0</v>
      </c>
      <c r="AO62" s="85">
        <f t="shared" si="16"/>
        <v>0</v>
      </c>
    </row>
    <row r="63" spans="1:41" s="26" customFormat="1" ht="12.75">
      <c r="A63" s="71">
        <v>400134</v>
      </c>
      <c r="B63" s="38">
        <v>108725</v>
      </c>
      <c r="C63" s="39" t="s">
        <v>1029</v>
      </c>
      <c r="D63" s="39" t="s">
        <v>1030</v>
      </c>
      <c r="E63" s="39" t="s">
        <v>899</v>
      </c>
      <c r="F63" s="40">
        <v>85716</v>
      </c>
      <c r="G63" s="72" t="s">
        <v>882</v>
      </c>
      <c r="H63" s="73">
        <v>5203266367</v>
      </c>
      <c r="I63" s="74">
        <v>1</v>
      </c>
      <c r="J63" s="75" t="s">
        <v>883</v>
      </c>
      <c r="K63" s="39"/>
      <c r="L63" s="76" t="s">
        <v>883</v>
      </c>
      <c r="M63" s="77">
        <v>236.0875</v>
      </c>
      <c r="N63" s="76" t="s">
        <v>883</v>
      </c>
      <c r="O63" s="78" t="s">
        <v>883</v>
      </c>
      <c r="P63" s="41" t="s">
        <v>889</v>
      </c>
      <c r="Q63" s="79" t="str">
        <f t="shared" si="17"/>
        <v>M</v>
      </c>
      <c r="R63" s="75" t="s">
        <v>883</v>
      </c>
      <c r="S63" s="75" t="s">
        <v>883</v>
      </c>
      <c r="T63" s="75"/>
      <c r="U63" s="80"/>
      <c r="V63" s="81"/>
      <c r="W63" s="82"/>
      <c r="X63" s="82"/>
      <c r="Y63" s="83"/>
      <c r="Z63" s="84">
        <f t="shared" si="1"/>
        <v>0</v>
      </c>
      <c r="AA63" s="85">
        <f t="shared" si="2"/>
        <v>1</v>
      </c>
      <c r="AB63" s="85">
        <f t="shared" si="3"/>
        <v>0</v>
      </c>
      <c r="AC63" s="85">
        <f t="shared" si="4"/>
        <v>0</v>
      </c>
      <c r="AD63" s="75" t="str">
        <f t="shared" si="5"/>
        <v>-</v>
      </c>
      <c r="AE63" s="85">
        <f t="shared" si="6"/>
        <v>0</v>
      </c>
      <c r="AF63" s="85">
        <f t="shared" si="7"/>
        <v>0</v>
      </c>
      <c r="AG63" s="85">
        <f t="shared" si="8"/>
        <v>0</v>
      </c>
      <c r="AH63" s="85">
        <f t="shared" si="9"/>
        <v>0</v>
      </c>
      <c r="AI63" s="85">
        <f t="shared" si="10"/>
        <v>0</v>
      </c>
      <c r="AJ63" s="85">
        <f t="shared" si="11"/>
        <v>0</v>
      </c>
      <c r="AK63" s="85">
        <f t="shared" si="12"/>
        <v>0</v>
      </c>
      <c r="AL63" s="75" t="str">
        <f t="shared" si="13"/>
        <v>-</v>
      </c>
      <c r="AM63" s="85">
        <f t="shared" si="14"/>
        <v>0</v>
      </c>
      <c r="AN63" s="85">
        <f t="shared" si="15"/>
        <v>0</v>
      </c>
      <c r="AO63" s="85">
        <f t="shared" si="16"/>
        <v>0</v>
      </c>
    </row>
    <row r="64" spans="1:41" s="26" customFormat="1" ht="12.75">
      <c r="A64" s="71">
        <v>401080</v>
      </c>
      <c r="B64" s="38">
        <v>130326</v>
      </c>
      <c r="C64" s="39" t="s">
        <v>1031</v>
      </c>
      <c r="D64" s="39" t="s">
        <v>1032</v>
      </c>
      <c r="E64" s="39" t="s">
        <v>1033</v>
      </c>
      <c r="F64" s="40">
        <v>86335</v>
      </c>
      <c r="G64" s="72">
        <v>190</v>
      </c>
      <c r="H64" s="73">
        <v>9285674631</v>
      </c>
      <c r="I64" s="74">
        <v>8</v>
      </c>
      <c r="J64" s="75" t="s">
        <v>884</v>
      </c>
      <c r="K64" s="39"/>
      <c r="L64" s="76" t="s">
        <v>884</v>
      </c>
      <c r="M64" s="77">
        <v>347.125</v>
      </c>
      <c r="N64" s="76" t="s">
        <v>883</v>
      </c>
      <c r="O64" s="78" t="s">
        <v>884</v>
      </c>
      <c r="P64" s="41">
        <v>15.310077519379844</v>
      </c>
      <c r="Q64" s="79" t="str">
        <f t="shared" si="17"/>
        <v>NO</v>
      </c>
      <c r="R64" s="75" t="s">
        <v>883</v>
      </c>
      <c r="S64" s="75" t="s">
        <v>884</v>
      </c>
      <c r="T64" s="75"/>
      <c r="U64" s="80"/>
      <c r="V64" s="81">
        <v>15760</v>
      </c>
      <c r="W64" s="82">
        <v>1761</v>
      </c>
      <c r="X64" s="82">
        <v>2330</v>
      </c>
      <c r="Y64" s="83">
        <v>2732</v>
      </c>
      <c r="Z64" s="84">
        <f t="shared" si="1"/>
        <v>1</v>
      </c>
      <c r="AA64" s="85">
        <f t="shared" si="2"/>
        <v>1</v>
      </c>
      <c r="AB64" s="85">
        <f t="shared" si="3"/>
        <v>0</v>
      </c>
      <c r="AC64" s="85">
        <f t="shared" si="4"/>
        <v>0</v>
      </c>
      <c r="AD64" s="75" t="str">
        <f t="shared" si="5"/>
        <v>SRSA</v>
      </c>
      <c r="AE64" s="85">
        <f t="shared" si="6"/>
        <v>0</v>
      </c>
      <c r="AF64" s="85">
        <f t="shared" si="7"/>
        <v>0</v>
      </c>
      <c r="AG64" s="85">
        <f t="shared" si="8"/>
        <v>0</v>
      </c>
      <c r="AH64" s="85">
        <f t="shared" si="9"/>
        <v>0</v>
      </c>
      <c r="AI64" s="85">
        <f t="shared" si="10"/>
        <v>1</v>
      </c>
      <c r="AJ64" s="85">
        <f t="shared" si="11"/>
        <v>0</v>
      </c>
      <c r="AK64" s="85">
        <f t="shared" si="12"/>
        <v>0</v>
      </c>
      <c r="AL64" s="75" t="str">
        <f t="shared" si="13"/>
        <v>-</v>
      </c>
      <c r="AM64" s="85">
        <f t="shared" si="14"/>
        <v>0</v>
      </c>
      <c r="AN64" s="85">
        <f t="shared" si="15"/>
        <v>0</v>
      </c>
      <c r="AO64" s="85">
        <f t="shared" si="16"/>
        <v>0</v>
      </c>
    </row>
    <row r="65" spans="1:41" s="26" customFormat="1" ht="12.75">
      <c r="A65" s="71">
        <v>400374</v>
      </c>
      <c r="B65" s="38">
        <v>78972</v>
      </c>
      <c r="C65" s="39" t="s">
        <v>1034</v>
      </c>
      <c r="D65" s="39" t="s">
        <v>1035</v>
      </c>
      <c r="E65" s="39" t="s">
        <v>892</v>
      </c>
      <c r="F65" s="40">
        <v>85053</v>
      </c>
      <c r="G65" s="72" t="s">
        <v>882</v>
      </c>
      <c r="H65" s="73">
        <v>6025477920</v>
      </c>
      <c r="I65" s="74">
        <v>1</v>
      </c>
      <c r="J65" s="75" t="s">
        <v>883</v>
      </c>
      <c r="K65" s="39"/>
      <c r="L65" s="76" t="s">
        <v>883</v>
      </c>
      <c r="M65" s="77">
        <v>523.375</v>
      </c>
      <c r="N65" s="76" t="s">
        <v>883</v>
      </c>
      <c r="O65" s="78" t="s">
        <v>883</v>
      </c>
      <c r="P65" s="41" t="s">
        <v>889</v>
      </c>
      <c r="Q65" s="79" t="str">
        <f t="shared" si="17"/>
        <v>M</v>
      </c>
      <c r="R65" s="75" t="s">
        <v>885</v>
      </c>
      <c r="S65" s="75" t="s">
        <v>883</v>
      </c>
      <c r="T65" s="75"/>
      <c r="U65" s="80"/>
      <c r="V65" s="81"/>
      <c r="W65" s="82"/>
      <c r="X65" s="82"/>
      <c r="Y65" s="83"/>
      <c r="Z65" s="84">
        <f t="shared" si="1"/>
        <v>0</v>
      </c>
      <c r="AA65" s="85">
        <f t="shared" si="2"/>
        <v>1</v>
      </c>
      <c r="AB65" s="85">
        <f t="shared" si="3"/>
        <v>0</v>
      </c>
      <c r="AC65" s="85">
        <f t="shared" si="4"/>
        <v>0</v>
      </c>
      <c r="AD65" s="75" t="str">
        <f t="shared" si="5"/>
        <v>-</v>
      </c>
      <c r="AE65" s="85">
        <f t="shared" si="6"/>
        <v>0</v>
      </c>
      <c r="AF65" s="85">
        <f t="shared" si="7"/>
        <v>0</v>
      </c>
      <c r="AG65" s="85">
        <f t="shared" si="8"/>
        <v>0</v>
      </c>
      <c r="AH65" s="85">
        <f t="shared" si="9"/>
        <v>0</v>
      </c>
      <c r="AI65" s="85">
        <f t="shared" si="10"/>
        <v>0</v>
      </c>
      <c r="AJ65" s="85">
        <f t="shared" si="11"/>
        <v>0</v>
      </c>
      <c r="AK65" s="85">
        <f t="shared" si="12"/>
        <v>0</v>
      </c>
      <c r="AL65" s="75" t="str">
        <f t="shared" si="13"/>
        <v>-</v>
      </c>
      <c r="AM65" s="85">
        <f t="shared" si="14"/>
        <v>0</v>
      </c>
      <c r="AN65" s="85">
        <f t="shared" si="15"/>
        <v>0</v>
      </c>
      <c r="AO65" s="85">
        <f t="shared" si="16"/>
        <v>0</v>
      </c>
    </row>
    <row r="66" spans="1:41" s="26" customFormat="1" ht="12.75">
      <c r="A66" s="71">
        <v>400181</v>
      </c>
      <c r="B66" s="38">
        <v>78766</v>
      </c>
      <c r="C66" s="39" t="s">
        <v>1036</v>
      </c>
      <c r="D66" s="39" t="s">
        <v>1037</v>
      </c>
      <c r="E66" s="39" t="s">
        <v>892</v>
      </c>
      <c r="F66" s="40">
        <v>85032</v>
      </c>
      <c r="G66" s="72" t="s">
        <v>882</v>
      </c>
      <c r="H66" s="73">
        <v>6027653582</v>
      </c>
      <c r="I66" s="74">
        <v>1</v>
      </c>
      <c r="J66" s="75" t="s">
        <v>883</v>
      </c>
      <c r="K66" s="39"/>
      <c r="L66" s="76" t="s">
        <v>883</v>
      </c>
      <c r="M66" s="77">
        <v>321.15</v>
      </c>
      <c r="N66" s="76" t="s">
        <v>883</v>
      </c>
      <c r="O66" s="78" t="s">
        <v>883</v>
      </c>
      <c r="P66" s="41" t="s">
        <v>889</v>
      </c>
      <c r="Q66" s="79" t="str">
        <f t="shared" si="17"/>
        <v>M</v>
      </c>
      <c r="R66" s="75" t="s">
        <v>883</v>
      </c>
      <c r="S66" s="75" t="s">
        <v>883</v>
      </c>
      <c r="T66" s="75"/>
      <c r="U66" s="80"/>
      <c r="V66" s="81"/>
      <c r="W66" s="82"/>
      <c r="X66" s="82"/>
      <c r="Y66" s="83"/>
      <c r="Z66" s="84">
        <f t="shared" si="1"/>
        <v>0</v>
      </c>
      <c r="AA66" s="85">
        <f t="shared" si="2"/>
        <v>1</v>
      </c>
      <c r="AB66" s="85">
        <f t="shared" si="3"/>
        <v>0</v>
      </c>
      <c r="AC66" s="85">
        <f t="shared" si="4"/>
        <v>0</v>
      </c>
      <c r="AD66" s="75" t="str">
        <f t="shared" si="5"/>
        <v>-</v>
      </c>
      <c r="AE66" s="85">
        <f t="shared" si="6"/>
        <v>0</v>
      </c>
      <c r="AF66" s="85">
        <f t="shared" si="7"/>
        <v>0</v>
      </c>
      <c r="AG66" s="85">
        <f t="shared" si="8"/>
        <v>0</v>
      </c>
      <c r="AH66" s="85">
        <f t="shared" si="9"/>
        <v>0</v>
      </c>
      <c r="AI66" s="85">
        <f t="shared" si="10"/>
        <v>0</v>
      </c>
      <c r="AJ66" s="85">
        <f t="shared" si="11"/>
        <v>0</v>
      </c>
      <c r="AK66" s="85">
        <f t="shared" si="12"/>
        <v>0</v>
      </c>
      <c r="AL66" s="75" t="str">
        <f t="shared" si="13"/>
        <v>-</v>
      </c>
      <c r="AM66" s="85">
        <f t="shared" si="14"/>
        <v>0</v>
      </c>
      <c r="AN66" s="85">
        <f t="shared" si="15"/>
        <v>0</v>
      </c>
      <c r="AO66" s="85">
        <f t="shared" si="16"/>
        <v>0</v>
      </c>
    </row>
    <row r="67" spans="1:41" s="26" customFormat="1" ht="12.75">
      <c r="A67" s="71">
        <v>400065</v>
      </c>
      <c r="B67" s="38">
        <v>78754</v>
      </c>
      <c r="C67" s="39" t="s">
        <v>1038</v>
      </c>
      <c r="D67" s="39" t="s">
        <v>1039</v>
      </c>
      <c r="E67" s="39" t="s">
        <v>1040</v>
      </c>
      <c r="F67" s="40">
        <v>85296</v>
      </c>
      <c r="G67" s="72">
        <v>2808</v>
      </c>
      <c r="H67" s="73">
        <v>4806320722</v>
      </c>
      <c r="I67" s="74" t="s">
        <v>956</v>
      </c>
      <c r="J67" s="75" t="s">
        <v>883</v>
      </c>
      <c r="K67" s="39"/>
      <c r="L67" s="76" t="s">
        <v>883</v>
      </c>
      <c r="M67" s="77">
        <v>1225.2625</v>
      </c>
      <c r="N67" s="76" t="s">
        <v>883</v>
      </c>
      <c r="O67" s="78" t="s">
        <v>883</v>
      </c>
      <c r="P67" s="41" t="s">
        <v>889</v>
      </c>
      <c r="Q67" s="79" t="str">
        <f t="shared" si="17"/>
        <v>M</v>
      </c>
      <c r="R67" s="75" t="s">
        <v>883</v>
      </c>
      <c r="S67" s="75" t="s">
        <v>883</v>
      </c>
      <c r="T67" s="75"/>
      <c r="U67" s="80"/>
      <c r="V67" s="81"/>
      <c r="W67" s="82"/>
      <c r="X67" s="82"/>
      <c r="Y67" s="83"/>
      <c r="Z67" s="84">
        <f t="shared" si="1"/>
        <v>0</v>
      </c>
      <c r="AA67" s="85">
        <f t="shared" si="2"/>
        <v>0</v>
      </c>
      <c r="AB67" s="85">
        <f t="shared" si="3"/>
        <v>0</v>
      </c>
      <c r="AC67" s="85">
        <f t="shared" si="4"/>
        <v>0</v>
      </c>
      <c r="AD67" s="75" t="str">
        <f t="shared" si="5"/>
        <v>-</v>
      </c>
      <c r="AE67" s="85">
        <f t="shared" si="6"/>
        <v>0</v>
      </c>
      <c r="AF67" s="85">
        <f t="shared" si="7"/>
        <v>0</v>
      </c>
      <c r="AG67" s="85">
        <f t="shared" si="8"/>
        <v>0</v>
      </c>
      <c r="AH67" s="85">
        <f t="shared" si="9"/>
        <v>0</v>
      </c>
      <c r="AI67" s="85">
        <f t="shared" si="10"/>
        <v>0</v>
      </c>
      <c r="AJ67" s="85">
        <f t="shared" si="11"/>
        <v>0</v>
      </c>
      <c r="AK67" s="85">
        <f t="shared" si="12"/>
        <v>0</v>
      </c>
      <c r="AL67" s="75" t="str">
        <f t="shared" si="13"/>
        <v>-</v>
      </c>
      <c r="AM67" s="85">
        <f t="shared" si="14"/>
        <v>0</v>
      </c>
      <c r="AN67" s="85">
        <f t="shared" si="15"/>
        <v>0</v>
      </c>
      <c r="AO67" s="85">
        <f t="shared" si="16"/>
        <v>0</v>
      </c>
    </row>
    <row r="68" spans="1:41" s="26" customFormat="1" ht="12.75">
      <c r="A68" s="71">
        <v>400212</v>
      </c>
      <c r="B68" s="38">
        <v>20209</v>
      </c>
      <c r="C68" s="39" t="s">
        <v>1041</v>
      </c>
      <c r="D68" s="39" t="s">
        <v>1042</v>
      </c>
      <c r="E68" s="39" t="s">
        <v>1043</v>
      </c>
      <c r="F68" s="40">
        <v>85602</v>
      </c>
      <c r="G68" s="72" t="s">
        <v>882</v>
      </c>
      <c r="H68" s="73">
        <v>5205862213</v>
      </c>
      <c r="I68" s="74">
        <v>6</v>
      </c>
      <c r="J68" s="75" t="s">
        <v>883</v>
      </c>
      <c r="K68" s="39"/>
      <c r="L68" s="76" t="s">
        <v>883</v>
      </c>
      <c r="M68" s="77">
        <v>905.4436</v>
      </c>
      <c r="N68" s="76" t="s">
        <v>883</v>
      </c>
      <c r="O68" s="78" t="s">
        <v>883</v>
      </c>
      <c r="P68" s="41" t="s">
        <v>889</v>
      </c>
      <c r="Q68" s="79" t="str">
        <f t="shared" si="17"/>
        <v>M</v>
      </c>
      <c r="R68" s="75" t="s">
        <v>883</v>
      </c>
      <c r="S68" s="75" t="s">
        <v>884</v>
      </c>
      <c r="T68" s="75"/>
      <c r="U68" s="80"/>
      <c r="V68" s="81"/>
      <c r="W68" s="82"/>
      <c r="X68" s="82"/>
      <c r="Y68" s="83"/>
      <c r="Z68" s="84">
        <f t="shared" si="1"/>
        <v>0</v>
      </c>
      <c r="AA68" s="85">
        <f t="shared" si="2"/>
        <v>0</v>
      </c>
      <c r="AB68" s="85">
        <f t="shared" si="3"/>
        <v>0</v>
      </c>
      <c r="AC68" s="85">
        <f t="shared" si="4"/>
        <v>0</v>
      </c>
      <c r="AD68" s="75" t="str">
        <f t="shared" si="5"/>
        <v>-</v>
      </c>
      <c r="AE68" s="85">
        <f t="shared" si="6"/>
        <v>0</v>
      </c>
      <c r="AF68" s="85">
        <f t="shared" si="7"/>
        <v>0</v>
      </c>
      <c r="AG68" s="85">
        <f t="shared" si="8"/>
        <v>0</v>
      </c>
      <c r="AH68" s="85">
        <f t="shared" si="9"/>
        <v>0</v>
      </c>
      <c r="AI68" s="85">
        <f t="shared" si="10"/>
        <v>1</v>
      </c>
      <c r="AJ68" s="85">
        <f t="shared" si="11"/>
        <v>0</v>
      </c>
      <c r="AK68" s="85">
        <f t="shared" si="12"/>
        <v>0</v>
      </c>
      <c r="AL68" s="75" t="str">
        <f t="shared" si="13"/>
        <v>-</v>
      </c>
      <c r="AM68" s="85">
        <f t="shared" si="14"/>
        <v>0</v>
      </c>
      <c r="AN68" s="85">
        <f t="shared" si="15"/>
        <v>0</v>
      </c>
      <c r="AO68" s="85">
        <f t="shared" si="16"/>
        <v>0</v>
      </c>
    </row>
    <row r="69" spans="1:41" s="26" customFormat="1" ht="12.75">
      <c r="A69" s="71">
        <v>401160</v>
      </c>
      <c r="B69" s="38">
        <v>150576</v>
      </c>
      <c r="C69" s="39" t="s">
        <v>1044</v>
      </c>
      <c r="D69" s="39" t="s">
        <v>1045</v>
      </c>
      <c r="E69" s="39" t="s">
        <v>1046</v>
      </c>
      <c r="F69" s="40">
        <v>85348</v>
      </c>
      <c r="G69" s="72">
        <v>519</v>
      </c>
      <c r="H69" s="73">
        <v>9288593453</v>
      </c>
      <c r="I69" s="74">
        <v>7</v>
      </c>
      <c r="J69" s="75" t="s">
        <v>884</v>
      </c>
      <c r="K69" s="39"/>
      <c r="L69" s="76" t="s">
        <v>883</v>
      </c>
      <c r="M69" s="77">
        <v>119.1437</v>
      </c>
      <c r="N69" s="76" t="s">
        <v>884</v>
      </c>
      <c r="O69" s="78" t="s">
        <v>884</v>
      </c>
      <c r="P69" s="41">
        <v>31.316725978647685</v>
      </c>
      <c r="Q69" s="79" t="str">
        <f aca="true" t="shared" si="18" ref="Q69:Q132">IF(ISNUMBER(P69),IF(P69&gt;=20,"YES","NO"),"M")</f>
        <v>YES</v>
      </c>
      <c r="R69" s="75" t="s">
        <v>883</v>
      </c>
      <c r="S69" s="75" t="s">
        <v>884</v>
      </c>
      <c r="T69" s="75"/>
      <c r="U69" s="80"/>
      <c r="V69" s="81">
        <v>10146</v>
      </c>
      <c r="W69" s="82">
        <v>1144</v>
      </c>
      <c r="X69" s="82">
        <v>1339</v>
      </c>
      <c r="Y69" s="83">
        <v>1227</v>
      </c>
      <c r="Z69" s="84">
        <f t="shared" si="1"/>
        <v>1</v>
      </c>
      <c r="AA69" s="85">
        <f t="shared" si="2"/>
        <v>1</v>
      </c>
      <c r="AB69" s="85">
        <f t="shared" si="3"/>
        <v>0</v>
      </c>
      <c r="AC69" s="85">
        <f t="shared" si="4"/>
        <v>0</v>
      </c>
      <c r="AD69" s="75" t="str">
        <f t="shared" si="5"/>
        <v>SRSA</v>
      </c>
      <c r="AE69" s="85">
        <f t="shared" si="6"/>
        <v>0</v>
      </c>
      <c r="AF69" s="85">
        <f t="shared" si="7"/>
        <v>0</v>
      </c>
      <c r="AG69" s="85">
        <f t="shared" si="8"/>
        <v>0</v>
      </c>
      <c r="AH69" s="85">
        <f t="shared" si="9"/>
        <v>0</v>
      </c>
      <c r="AI69" s="85">
        <f t="shared" si="10"/>
        <v>1</v>
      </c>
      <c r="AJ69" s="85">
        <f t="shared" si="11"/>
        <v>1</v>
      </c>
      <c r="AK69" s="85" t="str">
        <f t="shared" si="12"/>
        <v>Initial</v>
      </c>
      <c r="AL69" s="75" t="str">
        <f t="shared" si="13"/>
        <v>-</v>
      </c>
      <c r="AM69" s="85" t="str">
        <f t="shared" si="14"/>
        <v>SRSA</v>
      </c>
      <c r="AN69" s="85">
        <f t="shared" si="15"/>
        <v>0</v>
      </c>
      <c r="AO69" s="85">
        <f t="shared" si="16"/>
        <v>0</v>
      </c>
    </row>
    <row r="70" spans="1:41" s="26" customFormat="1" ht="12.75">
      <c r="A70" s="71">
        <v>401180</v>
      </c>
      <c r="B70" s="38">
        <v>20202</v>
      </c>
      <c r="C70" s="39" t="s">
        <v>1047</v>
      </c>
      <c r="D70" s="39" t="s">
        <v>1048</v>
      </c>
      <c r="E70" s="39" t="s">
        <v>1049</v>
      </c>
      <c r="F70" s="40">
        <v>85603</v>
      </c>
      <c r="G70" s="72" t="s">
        <v>882</v>
      </c>
      <c r="H70" s="73">
        <v>5204325381</v>
      </c>
      <c r="I70" s="74" t="s">
        <v>1050</v>
      </c>
      <c r="J70" s="75" t="s">
        <v>883</v>
      </c>
      <c r="K70" s="39"/>
      <c r="L70" s="76" t="s">
        <v>884</v>
      </c>
      <c r="M70" s="77">
        <v>794.5688</v>
      </c>
      <c r="N70" s="76" t="s">
        <v>883</v>
      </c>
      <c r="O70" s="78" t="s">
        <v>883</v>
      </c>
      <c r="P70" s="41">
        <v>19.50413223140496</v>
      </c>
      <c r="Q70" s="79" t="str">
        <f t="shared" si="18"/>
        <v>NO</v>
      </c>
      <c r="R70" s="75" t="s">
        <v>883</v>
      </c>
      <c r="S70" s="75" t="s">
        <v>884</v>
      </c>
      <c r="T70" s="75"/>
      <c r="U70" s="80"/>
      <c r="V70" s="81"/>
      <c r="W70" s="82"/>
      <c r="X70" s="82"/>
      <c r="Y70" s="83"/>
      <c r="Z70" s="84">
        <f aca="true" t="shared" si="19" ref="Z70:Z133">IF(OR(J70="YES",L70="YES"),1,0)</f>
        <v>1</v>
      </c>
      <c r="AA70" s="85">
        <f aca="true" t="shared" si="20" ref="AA70:AA133">IF(OR(AND(ISNUMBER(M70),AND(M70&gt;0,M70&lt;600)),AND(M70&gt;0,N70="YES")),1,0)</f>
        <v>0</v>
      </c>
      <c r="AB70" s="85">
        <f aca="true" t="shared" si="21" ref="AB70:AB133">IF(AND(OR(J70="YES",L70="YES"),(Z70=0)),"Trouble",0)</f>
        <v>0</v>
      </c>
      <c r="AC70" s="85">
        <f aca="true" t="shared" si="22" ref="AC70:AC133">IF(AND(OR(AND(ISNUMBER(M70),AND(M70&gt;0,M70&lt;600)),AND(M70&gt;0,N70="YES")),(AA70=0)),"Trouble",0)</f>
        <v>0</v>
      </c>
      <c r="AD70" s="75" t="str">
        <f aca="true" t="shared" si="23" ref="AD70:AD133">IF(AND(Z70=1,AA70=1),"SRSA","-")</f>
        <v>-</v>
      </c>
      <c r="AE70" s="85">
        <f aca="true" t="shared" si="24" ref="AE70:AE133">IF(AND(AD70="-",O70="YES"),"Trouble",0)</f>
        <v>0</v>
      </c>
      <c r="AF70" s="85">
        <f aca="true" t="shared" si="25" ref="AF70:AF133">IF(AND(AND(J70="NO",L70&lt;&gt;"YES"),(O70="YES")),"Trouble",0)</f>
        <v>0</v>
      </c>
      <c r="AG70" s="85">
        <f aca="true" t="shared" si="26" ref="AG70:AG133">IF(OR(AND(OR(AND(ISNUMBER(M70),AND(M70&gt;0,M70&lt;600)),AND(AND(M70&gt;0,N70="YES"),ISNUMBER(M70))),(O70="YES")),O70&lt;&gt;"YES"),0,"Trouble")</f>
        <v>0</v>
      </c>
      <c r="AH70" s="85">
        <f aca="true" t="shared" si="27" ref="AH70:AH133">IF(AND(AD70="SRSA",O70&lt;&gt;"YES"),"Trouble",0)</f>
        <v>0</v>
      </c>
      <c r="AI70" s="85">
        <f aca="true" t="shared" si="28" ref="AI70:AI133">IF(S70="YES",1,0)</f>
        <v>1</v>
      </c>
      <c r="AJ70" s="85">
        <f aca="true" t="shared" si="29" ref="AJ70:AJ133">IF(AND(ISNUMBER(P70),P70&gt;=20),1,0)</f>
        <v>0</v>
      </c>
      <c r="AK70" s="85">
        <f aca="true" t="shared" si="30" ref="AK70:AK133">IF(AND(AI70=1,AJ70=1),"Initial",0)</f>
        <v>0</v>
      </c>
      <c r="AL70" s="75" t="str">
        <f aca="true" t="shared" si="31" ref="AL70:AL133">IF(AND(AND(AK70="Initial",AM70=0),ISNUMBER(M70)),"RLIS","-")</f>
        <v>-</v>
      </c>
      <c r="AM70" s="85">
        <f aca="true" t="shared" si="32" ref="AM70:AM133">IF(AND(AD70="SRSA",AK70="Initial"),"SRSA",0)</f>
        <v>0</v>
      </c>
      <c r="AN70" s="85">
        <f aca="true" t="shared" si="33" ref="AN70:AN133">IF(AND(AL70="-",U70="YES"),"Trouble",0)</f>
        <v>0</v>
      </c>
      <c r="AO70" s="85">
        <f aca="true" t="shared" si="34" ref="AO70:AO133">IF(AND(U70&lt;&gt;"YES",AL70="RLIS"),"Trouble",0)</f>
        <v>0</v>
      </c>
    </row>
    <row r="71" spans="1:41" s="26" customFormat="1" ht="12.75">
      <c r="A71" s="71">
        <v>400058</v>
      </c>
      <c r="B71" s="38">
        <v>78727</v>
      </c>
      <c r="C71" s="39" t="s">
        <v>1051</v>
      </c>
      <c r="D71" s="39" t="s">
        <v>1052</v>
      </c>
      <c r="E71" s="39" t="s">
        <v>892</v>
      </c>
      <c r="F71" s="40">
        <v>85040</v>
      </c>
      <c r="G71" s="72" t="s">
        <v>882</v>
      </c>
      <c r="H71" s="73">
        <v>6022431773</v>
      </c>
      <c r="I71" s="74">
        <v>1</v>
      </c>
      <c r="J71" s="75" t="s">
        <v>883</v>
      </c>
      <c r="K71" s="39"/>
      <c r="L71" s="76" t="s">
        <v>883</v>
      </c>
      <c r="M71" s="77">
        <v>123.85</v>
      </c>
      <c r="N71" s="76" t="s">
        <v>883</v>
      </c>
      <c r="O71" s="78" t="s">
        <v>883</v>
      </c>
      <c r="P71" s="41" t="s">
        <v>889</v>
      </c>
      <c r="Q71" s="79" t="str">
        <f t="shared" si="18"/>
        <v>M</v>
      </c>
      <c r="R71" s="75" t="s">
        <v>883</v>
      </c>
      <c r="S71" s="75" t="s">
        <v>883</v>
      </c>
      <c r="T71" s="75"/>
      <c r="U71" s="80"/>
      <c r="V71" s="81"/>
      <c r="W71" s="82"/>
      <c r="X71" s="82"/>
      <c r="Y71" s="83"/>
      <c r="Z71" s="84">
        <f t="shared" si="19"/>
        <v>0</v>
      </c>
      <c r="AA71" s="85">
        <f t="shared" si="20"/>
        <v>1</v>
      </c>
      <c r="AB71" s="85">
        <f t="shared" si="21"/>
        <v>0</v>
      </c>
      <c r="AC71" s="85">
        <f t="shared" si="22"/>
        <v>0</v>
      </c>
      <c r="AD71" s="75" t="str">
        <f t="shared" si="23"/>
        <v>-</v>
      </c>
      <c r="AE71" s="85">
        <f t="shared" si="24"/>
        <v>0</v>
      </c>
      <c r="AF71" s="85">
        <f t="shared" si="25"/>
        <v>0</v>
      </c>
      <c r="AG71" s="85">
        <f t="shared" si="26"/>
        <v>0</v>
      </c>
      <c r="AH71" s="85">
        <f t="shared" si="27"/>
        <v>0</v>
      </c>
      <c r="AI71" s="85">
        <f t="shared" si="28"/>
        <v>0</v>
      </c>
      <c r="AJ71" s="85">
        <f t="shared" si="29"/>
        <v>0</v>
      </c>
      <c r="AK71" s="85">
        <f t="shared" si="30"/>
        <v>0</v>
      </c>
      <c r="AL71" s="75" t="str">
        <f t="shared" si="31"/>
        <v>-</v>
      </c>
      <c r="AM71" s="85">
        <f t="shared" si="32"/>
        <v>0</v>
      </c>
      <c r="AN71" s="85">
        <f t="shared" si="33"/>
        <v>0</v>
      </c>
      <c r="AO71" s="85">
        <f t="shared" si="34"/>
        <v>0</v>
      </c>
    </row>
    <row r="72" spans="1:41" s="26" customFormat="1" ht="12.75">
      <c r="A72" s="71">
        <v>401230</v>
      </c>
      <c r="B72" s="38">
        <v>60322</v>
      </c>
      <c r="C72" s="39" t="s">
        <v>1053</v>
      </c>
      <c r="D72" s="39" t="s">
        <v>1054</v>
      </c>
      <c r="E72" s="39" t="s">
        <v>1055</v>
      </c>
      <c r="F72" s="40">
        <v>85922</v>
      </c>
      <c r="G72" s="72">
        <v>80</v>
      </c>
      <c r="H72" s="73">
        <v>9283394346</v>
      </c>
      <c r="I72" s="74">
        <v>7</v>
      </c>
      <c r="J72" s="75" t="s">
        <v>884</v>
      </c>
      <c r="K72" s="39"/>
      <c r="L72" s="76" t="s">
        <v>884</v>
      </c>
      <c r="M72" s="77">
        <v>5</v>
      </c>
      <c r="N72" s="76" t="s">
        <v>884</v>
      </c>
      <c r="O72" s="78" t="s">
        <v>884</v>
      </c>
      <c r="P72" s="41">
        <v>0</v>
      </c>
      <c r="Q72" s="79" t="str">
        <f t="shared" si="18"/>
        <v>NO</v>
      </c>
      <c r="R72" s="75" t="s">
        <v>884</v>
      </c>
      <c r="S72" s="75" t="s">
        <v>884</v>
      </c>
      <c r="T72" s="75"/>
      <c r="U72" s="80"/>
      <c r="V72" s="81">
        <v>0</v>
      </c>
      <c r="W72" s="82">
        <v>0</v>
      </c>
      <c r="X72" s="82">
        <v>0</v>
      </c>
      <c r="Y72" s="83">
        <v>0</v>
      </c>
      <c r="Z72" s="84">
        <f t="shared" si="19"/>
        <v>1</v>
      </c>
      <c r="AA72" s="85">
        <f t="shared" si="20"/>
        <v>1</v>
      </c>
      <c r="AB72" s="85">
        <f t="shared" si="21"/>
        <v>0</v>
      </c>
      <c r="AC72" s="85">
        <f t="shared" si="22"/>
        <v>0</v>
      </c>
      <c r="AD72" s="75" t="str">
        <f t="shared" si="23"/>
        <v>SRSA</v>
      </c>
      <c r="AE72" s="85">
        <f t="shared" si="24"/>
        <v>0</v>
      </c>
      <c r="AF72" s="85">
        <f t="shared" si="25"/>
        <v>0</v>
      </c>
      <c r="AG72" s="85">
        <f t="shared" si="26"/>
        <v>0</v>
      </c>
      <c r="AH72" s="85">
        <f t="shared" si="27"/>
        <v>0</v>
      </c>
      <c r="AI72" s="85">
        <f t="shared" si="28"/>
        <v>1</v>
      </c>
      <c r="AJ72" s="85">
        <f t="shared" si="29"/>
        <v>0</v>
      </c>
      <c r="AK72" s="85">
        <f t="shared" si="30"/>
        <v>0</v>
      </c>
      <c r="AL72" s="75" t="str">
        <f t="shared" si="31"/>
        <v>-</v>
      </c>
      <c r="AM72" s="85">
        <f t="shared" si="32"/>
        <v>0</v>
      </c>
      <c r="AN72" s="85">
        <f t="shared" si="33"/>
        <v>0</v>
      </c>
      <c r="AO72" s="85">
        <f t="shared" si="34"/>
        <v>0</v>
      </c>
    </row>
    <row r="73" spans="1:41" s="26" customFormat="1" ht="12.75">
      <c r="A73" s="71">
        <v>406580</v>
      </c>
      <c r="B73" s="38">
        <v>90232</v>
      </c>
      <c r="C73" s="39" t="s">
        <v>1056</v>
      </c>
      <c r="D73" s="39" t="s">
        <v>1057</v>
      </c>
      <c r="E73" s="39" t="s">
        <v>1058</v>
      </c>
      <c r="F73" s="40">
        <v>85929</v>
      </c>
      <c r="G73" s="72">
        <v>885</v>
      </c>
      <c r="H73" s="73">
        <v>9283686126</v>
      </c>
      <c r="I73" s="74">
        <v>6</v>
      </c>
      <c r="J73" s="75" t="s">
        <v>883</v>
      </c>
      <c r="K73" s="39"/>
      <c r="L73" s="76" t="s">
        <v>884</v>
      </c>
      <c r="M73" s="77">
        <v>2350.2374</v>
      </c>
      <c r="N73" s="76" t="s">
        <v>883</v>
      </c>
      <c r="O73" s="78" t="s">
        <v>883</v>
      </c>
      <c r="P73" s="41">
        <v>9.549852755574253</v>
      </c>
      <c r="Q73" s="79" t="str">
        <f t="shared" si="18"/>
        <v>NO</v>
      </c>
      <c r="R73" s="75" t="s">
        <v>883</v>
      </c>
      <c r="S73" s="75" t="s">
        <v>884</v>
      </c>
      <c r="T73" s="75"/>
      <c r="U73" s="80"/>
      <c r="V73" s="81"/>
      <c r="W73" s="82"/>
      <c r="X73" s="82"/>
      <c r="Y73" s="83"/>
      <c r="Z73" s="84">
        <f t="shared" si="19"/>
        <v>1</v>
      </c>
      <c r="AA73" s="85">
        <f t="shared" si="20"/>
        <v>0</v>
      </c>
      <c r="AB73" s="85">
        <f t="shared" si="21"/>
        <v>0</v>
      </c>
      <c r="AC73" s="85">
        <f t="shared" si="22"/>
        <v>0</v>
      </c>
      <c r="AD73" s="75" t="str">
        <f t="shared" si="23"/>
        <v>-</v>
      </c>
      <c r="AE73" s="85">
        <f t="shared" si="24"/>
        <v>0</v>
      </c>
      <c r="AF73" s="85">
        <f t="shared" si="25"/>
        <v>0</v>
      </c>
      <c r="AG73" s="85">
        <f t="shared" si="26"/>
        <v>0</v>
      </c>
      <c r="AH73" s="85">
        <f t="shared" si="27"/>
        <v>0</v>
      </c>
      <c r="AI73" s="85">
        <f t="shared" si="28"/>
        <v>1</v>
      </c>
      <c r="AJ73" s="85">
        <f t="shared" si="29"/>
        <v>0</v>
      </c>
      <c r="AK73" s="85">
        <f t="shared" si="30"/>
        <v>0</v>
      </c>
      <c r="AL73" s="75" t="str">
        <f t="shared" si="31"/>
        <v>-</v>
      </c>
      <c r="AM73" s="85">
        <f t="shared" si="32"/>
        <v>0</v>
      </c>
      <c r="AN73" s="85">
        <f t="shared" si="33"/>
        <v>0</v>
      </c>
      <c r="AO73" s="85">
        <f t="shared" si="34"/>
        <v>0</v>
      </c>
    </row>
    <row r="74" spans="1:41" s="26" customFormat="1" ht="12.75">
      <c r="A74" s="71">
        <v>401260</v>
      </c>
      <c r="B74" s="38">
        <v>50316</v>
      </c>
      <c r="C74" s="39" t="s">
        <v>1059</v>
      </c>
      <c r="D74" s="39" t="s">
        <v>1060</v>
      </c>
      <c r="E74" s="39" t="s">
        <v>1061</v>
      </c>
      <c r="F74" s="40">
        <v>85643</v>
      </c>
      <c r="G74" s="72" t="s">
        <v>882</v>
      </c>
      <c r="H74" s="73">
        <v>9288283363</v>
      </c>
      <c r="I74" s="74">
        <v>7</v>
      </c>
      <c r="J74" s="75" t="s">
        <v>884</v>
      </c>
      <c r="K74" s="39"/>
      <c r="L74" s="76" t="s">
        <v>883</v>
      </c>
      <c r="M74" s="77">
        <v>75.825</v>
      </c>
      <c r="N74" s="76" t="s">
        <v>884</v>
      </c>
      <c r="O74" s="78" t="s">
        <v>884</v>
      </c>
      <c r="P74" s="41">
        <v>23.076923076923077</v>
      </c>
      <c r="Q74" s="79" t="str">
        <f t="shared" si="18"/>
        <v>YES</v>
      </c>
      <c r="R74" s="75" t="s">
        <v>883</v>
      </c>
      <c r="S74" s="75" t="s">
        <v>884</v>
      </c>
      <c r="T74" s="75"/>
      <c r="U74" s="80"/>
      <c r="V74" s="81">
        <v>4417</v>
      </c>
      <c r="W74" s="82">
        <v>476</v>
      </c>
      <c r="X74" s="82">
        <v>622</v>
      </c>
      <c r="Y74" s="83">
        <v>716</v>
      </c>
      <c r="Z74" s="84">
        <f t="shared" si="19"/>
        <v>1</v>
      </c>
      <c r="AA74" s="85">
        <f t="shared" si="20"/>
        <v>1</v>
      </c>
      <c r="AB74" s="85">
        <f t="shared" si="21"/>
        <v>0</v>
      </c>
      <c r="AC74" s="85">
        <f t="shared" si="22"/>
        <v>0</v>
      </c>
      <c r="AD74" s="75" t="str">
        <f t="shared" si="23"/>
        <v>SRSA</v>
      </c>
      <c r="AE74" s="85">
        <f t="shared" si="24"/>
        <v>0</v>
      </c>
      <c r="AF74" s="85">
        <f t="shared" si="25"/>
        <v>0</v>
      </c>
      <c r="AG74" s="85">
        <f t="shared" si="26"/>
        <v>0</v>
      </c>
      <c r="AH74" s="85">
        <f t="shared" si="27"/>
        <v>0</v>
      </c>
      <c r="AI74" s="85">
        <f t="shared" si="28"/>
        <v>1</v>
      </c>
      <c r="AJ74" s="85">
        <f t="shared" si="29"/>
        <v>1</v>
      </c>
      <c r="AK74" s="85" t="str">
        <f t="shared" si="30"/>
        <v>Initial</v>
      </c>
      <c r="AL74" s="75" t="str">
        <f t="shared" si="31"/>
        <v>-</v>
      </c>
      <c r="AM74" s="85" t="str">
        <f t="shared" si="32"/>
        <v>SRSA</v>
      </c>
      <c r="AN74" s="85">
        <f t="shared" si="33"/>
        <v>0</v>
      </c>
      <c r="AO74" s="85">
        <f t="shared" si="34"/>
        <v>0</v>
      </c>
    </row>
    <row r="75" spans="1:41" s="26" customFormat="1" ht="12.75">
      <c r="A75" s="71">
        <v>401290</v>
      </c>
      <c r="B75" s="38">
        <v>150426</v>
      </c>
      <c r="C75" s="39" t="s">
        <v>1062</v>
      </c>
      <c r="D75" s="39" t="s">
        <v>1063</v>
      </c>
      <c r="E75" s="39" t="s">
        <v>1064</v>
      </c>
      <c r="F75" s="40">
        <v>85325</v>
      </c>
      <c r="G75" s="72">
        <v>395</v>
      </c>
      <c r="H75" s="73">
        <v>9288512213</v>
      </c>
      <c r="I75" s="74">
        <v>7</v>
      </c>
      <c r="J75" s="75" t="s">
        <v>884</v>
      </c>
      <c r="K75" s="39"/>
      <c r="L75" s="76" t="s">
        <v>884</v>
      </c>
      <c r="M75" s="77">
        <v>21</v>
      </c>
      <c r="N75" s="76" t="s">
        <v>884</v>
      </c>
      <c r="O75" s="78" t="s">
        <v>884</v>
      </c>
      <c r="P75" s="41">
        <v>47.5</v>
      </c>
      <c r="Q75" s="79" t="str">
        <f t="shared" si="18"/>
        <v>YES</v>
      </c>
      <c r="R75" s="75" t="s">
        <v>883</v>
      </c>
      <c r="S75" s="75" t="s">
        <v>884</v>
      </c>
      <c r="T75" s="75"/>
      <c r="U75" s="80"/>
      <c r="V75" s="81">
        <v>1402</v>
      </c>
      <c r="W75" s="82">
        <v>180</v>
      </c>
      <c r="X75" s="82">
        <v>304</v>
      </c>
      <c r="Y75" s="83">
        <v>199</v>
      </c>
      <c r="Z75" s="84">
        <f t="shared" si="19"/>
        <v>1</v>
      </c>
      <c r="AA75" s="85">
        <f t="shared" si="20"/>
        <v>1</v>
      </c>
      <c r="AB75" s="85">
        <f t="shared" si="21"/>
        <v>0</v>
      </c>
      <c r="AC75" s="85">
        <f t="shared" si="22"/>
        <v>0</v>
      </c>
      <c r="AD75" s="75" t="str">
        <f t="shared" si="23"/>
        <v>SRSA</v>
      </c>
      <c r="AE75" s="85">
        <f t="shared" si="24"/>
        <v>0</v>
      </c>
      <c r="AF75" s="85">
        <f t="shared" si="25"/>
        <v>0</v>
      </c>
      <c r="AG75" s="85">
        <f t="shared" si="26"/>
        <v>0</v>
      </c>
      <c r="AH75" s="85">
        <f t="shared" si="27"/>
        <v>0</v>
      </c>
      <c r="AI75" s="85">
        <f t="shared" si="28"/>
        <v>1</v>
      </c>
      <c r="AJ75" s="85">
        <f t="shared" si="29"/>
        <v>1</v>
      </c>
      <c r="AK75" s="85" t="str">
        <f t="shared" si="30"/>
        <v>Initial</v>
      </c>
      <c r="AL75" s="75" t="str">
        <f t="shared" si="31"/>
        <v>-</v>
      </c>
      <c r="AM75" s="85" t="str">
        <f t="shared" si="32"/>
        <v>SRSA</v>
      </c>
      <c r="AN75" s="85">
        <f t="shared" si="33"/>
        <v>0</v>
      </c>
      <c r="AO75" s="85">
        <f t="shared" si="34"/>
        <v>0</v>
      </c>
    </row>
    <row r="76" spans="1:41" s="26" customFormat="1" ht="12.75">
      <c r="A76" s="71">
        <v>401330</v>
      </c>
      <c r="B76" s="38">
        <v>20214</v>
      </c>
      <c r="C76" s="39" t="s">
        <v>1065</v>
      </c>
      <c r="D76" s="39" t="s">
        <v>1066</v>
      </c>
      <c r="E76" s="39" t="s">
        <v>1067</v>
      </c>
      <c r="F76" s="40">
        <v>85605</v>
      </c>
      <c r="G76" s="72">
        <v>157</v>
      </c>
      <c r="H76" s="73">
        <v>5208472545</v>
      </c>
      <c r="I76" s="74">
        <v>7</v>
      </c>
      <c r="J76" s="75" t="s">
        <v>884</v>
      </c>
      <c r="K76" s="39"/>
      <c r="L76" s="76" t="s">
        <v>884</v>
      </c>
      <c r="M76" s="77">
        <v>122.7935</v>
      </c>
      <c r="N76" s="76" t="s">
        <v>883</v>
      </c>
      <c r="O76" s="78" t="s">
        <v>884</v>
      </c>
      <c r="P76" s="41">
        <v>33.33333333333333</v>
      </c>
      <c r="Q76" s="79" t="str">
        <f t="shared" si="18"/>
        <v>YES</v>
      </c>
      <c r="R76" s="75" t="s">
        <v>883</v>
      </c>
      <c r="S76" s="75" t="s">
        <v>884</v>
      </c>
      <c r="T76" s="75"/>
      <c r="U76" s="80"/>
      <c r="V76" s="81">
        <v>8326</v>
      </c>
      <c r="W76" s="82">
        <v>643</v>
      </c>
      <c r="X76" s="82">
        <v>769</v>
      </c>
      <c r="Y76" s="83">
        <v>829</v>
      </c>
      <c r="Z76" s="84">
        <f t="shared" si="19"/>
        <v>1</v>
      </c>
      <c r="AA76" s="85">
        <f t="shared" si="20"/>
        <v>1</v>
      </c>
      <c r="AB76" s="85">
        <f t="shared" si="21"/>
        <v>0</v>
      </c>
      <c r="AC76" s="85">
        <f t="shared" si="22"/>
        <v>0</v>
      </c>
      <c r="AD76" s="75" t="str">
        <f t="shared" si="23"/>
        <v>SRSA</v>
      </c>
      <c r="AE76" s="85">
        <f t="shared" si="24"/>
        <v>0</v>
      </c>
      <c r="AF76" s="85">
        <f t="shared" si="25"/>
        <v>0</v>
      </c>
      <c r="AG76" s="85">
        <f t="shared" si="26"/>
        <v>0</v>
      </c>
      <c r="AH76" s="85">
        <f t="shared" si="27"/>
        <v>0</v>
      </c>
      <c r="AI76" s="85">
        <f t="shared" si="28"/>
        <v>1</v>
      </c>
      <c r="AJ76" s="85">
        <f t="shared" si="29"/>
        <v>1</v>
      </c>
      <c r="AK76" s="85" t="str">
        <f t="shared" si="30"/>
        <v>Initial</v>
      </c>
      <c r="AL76" s="75" t="str">
        <f t="shared" si="31"/>
        <v>-</v>
      </c>
      <c r="AM76" s="85" t="str">
        <f t="shared" si="32"/>
        <v>SRSA</v>
      </c>
      <c r="AN76" s="85">
        <f t="shared" si="33"/>
        <v>0</v>
      </c>
      <c r="AO76" s="85">
        <f t="shared" si="34"/>
        <v>0</v>
      </c>
    </row>
    <row r="77" spans="1:41" s="26" customFormat="1" ht="12.75">
      <c r="A77" s="71">
        <v>400071</v>
      </c>
      <c r="B77" s="38">
        <v>78762</v>
      </c>
      <c r="C77" s="39" t="s">
        <v>1068</v>
      </c>
      <c r="D77" s="39" t="s">
        <v>1069</v>
      </c>
      <c r="E77" s="39" t="s">
        <v>944</v>
      </c>
      <c r="F77" s="40">
        <v>85224</v>
      </c>
      <c r="G77" s="72">
        <v>7735</v>
      </c>
      <c r="H77" s="73">
        <v>4808211404</v>
      </c>
      <c r="I77" s="74">
        <v>3</v>
      </c>
      <c r="J77" s="75" t="s">
        <v>883</v>
      </c>
      <c r="K77" s="39"/>
      <c r="L77" s="76" t="s">
        <v>883</v>
      </c>
      <c r="M77" s="77">
        <v>393.225</v>
      </c>
      <c r="N77" s="76" t="s">
        <v>883</v>
      </c>
      <c r="O77" s="78" t="s">
        <v>883</v>
      </c>
      <c r="P77" s="41" t="s">
        <v>889</v>
      </c>
      <c r="Q77" s="79" t="str">
        <f t="shared" si="18"/>
        <v>M</v>
      </c>
      <c r="R77" s="75" t="s">
        <v>883</v>
      </c>
      <c r="S77" s="75" t="s">
        <v>883</v>
      </c>
      <c r="T77" s="75"/>
      <c r="U77" s="80"/>
      <c r="V77" s="81"/>
      <c r="W77" s="82"/>
      <c r="X77" s="82"/>
      <c r="Y77" s="83"/>
      <c r="Z77" s="84">
        <f t="shared" si="19"/>
        <v>0</v>
      </c>
      <c r="AA77" s="85">
        <f t="shared" si="20"/>
        <v>1</v>
      </c>
      <c r="AB77" s="85">
        <f t="shared" si="21"/>
        <v>0</v>
      </c>
      <c r="AC77" s="85">
        <f t="shared" si="22"/>
        <v>0</v>
      </c>
      <c r="AD77" s="75" t="str">
        <f t="shared" si="23"/>
        <v>-</v>
      </c>
      <c r="AE77" s="85">
        <f t="shared" si="24"/>
        <v>0</v>
      </c>
      <c r="AF77" s="85">
        <f t="shared" si="25"/>
        <v>0</v>
      </c>
      <c r="AG77" s="85">
        <f t="shared" si="26"/>
        <v>0</v>
      </c>
      <c r="AH77" s="85">
        <f t="shared" si="27"/>
        <v>0</v>
      </c>
      <c r="AI77" s="85">
        <f t="shared" si="28"/>
        <v>0</v>
      </c>
      <c r="AJ77" s="85">
        <f t="shared" si="29"/>
        <v>0</v>
      </c>
      <c r="AK77" s="85">
        <f t="shared" si="30"/>
        <v>0</v>
      </c>
      <c r="AL77" s="75" t="str">
        <f t="shared" si="31"/>
        <v>-</v>
      </c>
      <c r="AM77" s="85">
        <f t="shared" si="32"/>
        <v>0</v>
      </c>
      <c r="AN77" s="85">
        <f t="shared" si="33"/>
        <v>0</v>
      </c>
      <c r="AO77" s="85">
        <f t="shared" si="34"/>
        <v>0</v>
      </c>
    </row>
    <row r="78" spans="1:41" s="26" customFormat="1" ht="12.75">
      <c r="A78" s="71">
        <v>401380</v>
      </c>
      <c r="B78" s="38">
        <v>70433</v>
      </c>
      <c r="C78" s="39" t="s">
        <v>1070</v>
      </c>
      <c r="D78" s="39" t="s">
        <v>1071</v>
      </c>
      <c r="E78" s="39" t="s">
        <v>1072</v>
      </c>
      <c r="F78" s="40">
        <v>85326</v>
      </c>
      <c r="G78" s="72">
        <v>3299</v>
      </c>
      <c r="H78" s="73">
        <v>6233864487</v>
      </c>
      <c r="I78" s="74">
        <v>3</v>
      </c>
      <c r="J78" s="75" t="s">
        <v>883</v>
      </c>
      <c r="K78" s="39"/>
      <c r="L78" s="76" t="s">
        <v>883</v>
      </c>
      <c r="M78" s="77">
        <v>1374.7561</v>
      </c>
      <c r="N78" s="76" t="s">
        <v>883</v>
      </c>
      <c r="O78" s="78" t="s">
        <v>883</v>
      </c>
      <c r="P78" s="41">
        <v>27.98798798798799</v>
      </c>
      <c r="Q78" s="79" t="str">
        <f t="shared" si="18"/>
        <v>YES</v>
      </c>
      <c r="R78" s="75" t="s">
        <v>883</v>
      </c>
      <c r="S78" s="75" t="s">
        <v>883</v>
      </c>
      <c r="T78" s="75"/>
      <c r="U78" s="80"/>
      <c r="V78" s="81"/>
      <c r="W78" s="82"/>
      <c r="X78" s="82"/>
      <c r="Y78" s="83"/>
      <c r="Z78" s="84">
        <f t="shared" si="19"/>
        <v>0</v>
      </c>
      <c r="AA78" s="85">
        <f t="shared" si="20"/>
        <v>0</v>
      </c>
      <c r="AB78" s="85">
        <f t="shared" si="21"/>
        <v>0</v>
      </c>
      <c r="AC78" s="85">
        <f t="shared" si="22"/>
        <v>0</v>
      </c>
      <c r="AD78" s="75" t="str">
        <f t="shared" si="23"/>
        <v>-</v>
      </c>
      <c r="AE78" s="85">
        <f t="shared" si="24"/>
        <v>0</v>
      </c>
      <c r="AF78" s="85">
        <f t="shared" si="25"/>
        <v>0</v>
      </c>
      <c r="AG78" s="85">
        <f t="shared" si="26"/>
        <v>0</v>
      </c>
      <c r="AH78" s="85">
        <f t="shared" si="27"/>
        <v>0</v>
      </c>
      <c r="AI78" s="85">
        <f t="shared" si="28"/>
        <v>0</v>
      </c>
      <c r="AJ78" s="85">
        <f t="shared" si="29"/>
        <v>1</v>
      </c>
      <c r="AK78" s="85">
        <f t="shared" si="30"/>
        <v>0</v>
      </c>
      <c r="AL78" s="75" t="str">
        <f t="shared" si="31"/>
        <v>-</v>
      </c>
      <c r="AM78" s="85">
        <f t="shared" si="32"/>
        <v>0</v>
      </c>
      <c r="AN78" s="85">
        <f t="shared" si="33"/>
        <v>0</v>
      </c>
      <c r="AO78" s="85">
        <f t="shared" si="34"/>
        <v>0</v>
      </c>
    </row>
    <row r="79" spans="1:41" s="26" customFormat="1" ht="12.75">
      <c r="A79" s="71">
        <v>401410</v>
      </c>
      <c r="B79" s="38">
        <v>70501</v>
      </c>
      <c r="C79" s="39" t="s">
        <v>1073</v>
      </c>
      <c r="D79" s="39" t="s">
        <v>1074</v>
      </c>
      <c r="E79" s="39" t="s">
        <v>1072</v>
      </c>
      <c r="F79" s="40">
        <v>85326</v>
      </c>
      <c r="G79" s="72">
        <v>2699</v>
      </c>
      <c r="H79" s="73">
        <v>6233869703</v>
      </c>
      <c r="I79" s="74">
        <v>3</v>
      </c>
      <c r="J79" s="75" t="s">
        <v>883</v>
      </c>
      <c r="K79" s="39"/>
      <c r="L79" s="76" t="s">
        <v>883</v>
      </c>
      <c r="M79" s="77">
        <v>1470.9752</v>
      </c>
      <c r="N79" s="76" t="s">
        <v>883</v>
      </c>
      <c r="O79" s="78" t="s">
        <v>883</v>
      </c>
      <c r="P79" s="41">
        <v>10.739191073919107</v>
      </c>
      <c r="Q79" s="79" t="str">
        <f t="shared" si="18"/>
        <v>NO</v>
      </c>
      <c r="R79" s="75" t="s">
        <v>883</v>
      </c>
      <c r="S79" s="75" t="s">
        <v>883</v>
      </c>
      <c r="T79" s="75"/>
      <c r="U79" s="80"/>
      <c r="V79" s="81"/>
      <c r="W79" s="82"/>
      <c r="X79" s="82"/>
      <c r="Y79" s="83"/>
      <c r="Z79" s="84">
        <f t="shared" si="19"/>
        <v>0</v>
      </c>
      <c r="AA79" s="85">
        <f t="shared" si="20"/>
        <v>0</v>
      </c>
      <c r="AB79" s="85">
        <f t="shared" si="21"/>
        <v>0</v>
      </c>
      <c r="AC79" s="85">
        <f t="shared" si="22"/>
        <v>0</v>
      </c>
      <c r="AD79" s="75" t="str">
        <f t="shared" si="23"/>
        <v>-</v>
      </c>
      <c r="AE79" s="85">
        <f t="shared" si="24"/>
        <v>0</v>
      </c>
      <c r="AF79" s="85">
        <f t="shared" si="25"/>
        <v>0</v>
      </c>
      <c r="AG79" s="85">
        <f t="shared" si="26"/>
        <v>0</v>
      </c>
      <c r="AH79" s="85">
        <f t="shared" si="27"/>
        <v>0</v>
      </c>
      <c r="AI79" s="85">
        <f t="shared" si="28"/>
        <v>0</v>
      </c>
      <c r="AJ79" s="85">
        <f t="shared" si="29"/>
        <v>0</v>
      </c>
      <c r="AK79" s="85">
        <f t="shared" si="30"/>
        <v>0</v>
      </c>
      <c r="AL79" s="75" t="str">
        <f t="shared" si="31"/>
        <v>-</v>
      </c>
      <c r="AM79" s="85">
        <f t="shared" si="32"/>
        <v>0</v>
      </c>
      <c r="AN79" s="85">
        <f t="shared" si="33"/>
        <v>0</v>
      </c>
      <c r="AO79" s="85">
        <f t="shared" si="34"/>
        <v>0</v>
      </c>
    </row>
    <row r="80" spans="1:41" s="26" customFormat="1" ht="12.75">
      <c r="A80" s="71">
        <v>401500</v>
      </c>
      <c r="B80" s="38">
        <v>80415</v>
      </c>
      <c r="C80" s="39" t="s">
        <v>1075</v>
      </c>
      <c r="D80" s="39" t="s">
        <v>1076</v>
      </c>
      <c r="E80" s="39" t="s">
        <v>1077</v>
      </c>
      <c r="F80" s="40">
        <v>86442</v>
      </c>
      <c r="G80" s="72">
        <v>5901</v>
      </c>
      <c r="H80" s="73">
        <v>9287583961</v>
      </c>
      <c r="I80" s="74" t="s">
        <v>1078</v>
      </c>
      <c r="J80" s="75" t="s">
        <v>883</v>
      </c>
      <c r="K80" s="39"/>
      <c r="L80" s="76" t="s">
        <v>884</v>
      </c>
      <c r="M80" s="77">
        <v>3645.2625</v>
      </c>
      <c r="N80" s="76" t="s">
        <v>883</v>
      </c>
      <c r="O80" s="78" t="s">
        <v>883</v>
      </c>
      <c r="P80" s="41">
        <v>29.094678645473394</v>
      </c>
      <c r="Q80" s="79" t="str">
        <f t="shared" si="18"/>
        <v>YES</v>
      </c>
      <c r="R80" s="75" t="s">
        <v>883</v>
      </c>
      <c r="S80" s="75" t="s">
        <v>883</v>
      </c>
      <c r="T80" s="75"/>
      <c r="U80" s="80"/>
      <c r="V80" s="81"/>
      <c r="W80" s="82"/>
      <c r="X80" s="82"/>
      <c r="Y80" s="83"/>
      <c r="Z80" s="84">
        <f t="shared" si="19"/>
        <v>1</v>
      </c>
      <c r="AA80" s="85">
        <f t="shared" si="20"/>
        <v>0</v>
      </c>
      <c r="AB80" s="85">
        <f t="shared" si="21"/>
        <v>0</v>
      </c>
      <c r="AC80" s="85">
        <f t="shared" si="22"/>
        <v>0</v>
      </c>
      <c r="AD80" s="75" t="str">
        <f t="shared" si="23"/>
        <v>-</v>
      </c>
      <c r="AE80" s="85">
        <f t="shared" si="24"/>
        <v>0</v>
      </c>
      <c r="AF80" s="85">
        <f t="shared" si="25"/>
        <v>0</v>
      </c>
      <c r="AG80" s="85">
        <f t="shared" si="26"/>
        <v>0</v>
      </c>
      <c r="AH80" s="85">
        <f t="shared" si="27"/>
        <v>0</v>
      </c>
      <c r="AI80" s="85">
        <f t="shared" si="28"/>
        <v>0</v>
      </c>
      <c r="AJ80" s="85">
        <f t="shared" si="29"/>
        <v>1</v>
      </c>
      <c r="AK80" s="85">
        <f t="shared" si="30"/>
        <v>0</v>
      </c>
      <c r="AL80" s="75" t="str">
        <f t="shared" si="31"/>
        <v>-</v>
      </c>
      <c r="AM80" s="85">
        <f t="shared" si="32"/>
        <v>0</v>
      </c>
      <c r="AN80" s="85">
        <f t="shared" si="33"/>
        <v>0</v>
      </c>
      <c r="AO80" s="85">
        <f t="shared" si="34"/>
        <v>0</v>
      </c>
    </row>
    <row r="81" spans="1:41" s="26" customFormat="1" ht="12.75">
      <c r="A81" s="71">
        <v>400183</v>
      </c>
      <c r="B81" s="38">
        <v>78668</v>
      </c>
      <c r="C81" s="39" t="s">
        <v>1079</v>
      </c>
      <c r="D81" s="39" t="s">
        <v>1080</v>
      </c>
      <c r="E81" s="39" t="s">
        <v>892</v>
      </c>
      <c r="F81" s="40">
        <v>85040</v>
      </c>
      <c r="G81" s="72" t="s">
        <v>882</v>
      </c>
      <c r="H81" s="73">
        <v>6023057700</v>
      </c>
      <c r="I81" s="74">
        <v>1</v>
      </c>
      <c r="J81" s="75" t="s">
        <v>883</v>
      </c>
      <c r="K81" s="39"/>
      <c r="L81" s="76" t="s">
        <v>883</v>
      </c>
      <c r="M81" s="77">
        <v>398.3125</v>
      </c>
      <c r="N81" s="76" t="s">
        <v>883</v>
      </c>
      <c r="O81" s="78" t="s">
        <v>883</v>
      </c>
      <c r="P81" s="41" t="s">
        <v>889</v>
      </c>
      <c r="Q81" s="79" t="str">
        <f t="shared" si="18"/>
        <v>M</v>
      </c>
      <c r="R81" s="75" t="s">
        <v>883</v>
      </c>
      <c r="S81" s="75" t="s">
        <v>883</v>
      </c>
      <c r="T81" s="75"/>
      <c r="U81" s="80"/>
      <c r="V81" s="81"/>
      <c r="W81" s="82"/>
      <c r="X81" s="82"/>
      <c r="Y81" s="83"/>
      <c r="Z81" s="84">
        <f t="shared" si="19"/>
        <v>0</v>
      </c>
      <c r="AA81" s="85">
        <f t="shared" si="20"/>
        <v>1</v>
      </c>
      <c r="AB81" s="85">
        <f t="shared" si="21"/>
        <v>0</v>
      </c>
      <c r="AC81" s="85">
        <f t="shared" si="22"/>
        <v>0</v>
      </c>
      <c r="AD81" s="75" t="str">
        <f t="shared" si="23"/>
        <v>-</v>
      </c>
      <c r="AE81" s="85">
        <f t="shared" si="24"/>
        <v>0</v>
      </c>
      <c r="AF81" s="85">
        <f t="shared" si="25"/>
        <v>0</v>
      </c>
      <c r="AG81" s="85">
        <f t="shared" si="26"/>
        <v>0</v>
      </c>
      <c r="AH81" s="85">
        <f t="shared" si="27"/>
        <v>0</v>
      </c>
      <c r="AI81" s="85">
        <f t="shared" si="28"/>
        <v>0</v>
      </c>
      <c r="AJ81" s="85">
        <f t="shared" si="29"/>
        <v>0</v>
      </c>
      <c r="AK81" s="85">
        <f t="shared" si="30"/>
        <v>0</v>
      </c>
      <c r="AL81" s="75" t="str">
        <f t="shared" si="31"/>
        <v>-</v>
      </c>
      <c r="AM81" s="85">
        <f t="shared" si="32"/>
        <v>0</v>
      </c>
      <c r="AN81" s="85">
        <f t="shared" si="33"/>
        <v>0</v>
      </c>
      <c r="AO81" s="85">
        <f t="shared" si="34"/>
        <v>0</v>
      </c>
    </row>
    <row r="82" spans="1:41" s="26" customFormat="1" ht="12.75">
      <c r="A82" s="71">
        <v>400292</v>
      </c>
      <c r="B82" s="38">
        <v>78942</v>
      </c>
      <c r="C82" s="39" t="s">
        <v>1081</v>
      </c>
      <c r="D82" s="39" t="s">
        <v>1082</v>
      </c>
      <c r="E82" s="39" t="s">
        <v>892</v>
      </c>
      <c r="F82" s="40">
        <v>85040</v>
      </c>
      <c r="G82" s="72" t="s">
        <v>882</v>
      </c>
      <c r="H82" s="73">
        <v>6023057700</v>
      </c>
      <c r="I82" s="74">
        <v>1</v>
      </c>
      <c r="J82" s="75" t="s">
        <v>883</v>
      </c>
      <c r="K82" s="39"/>
      <c r="L82" s="76" t="s">
        <v>883</v>
      </c>
      <c r="M82" s="77">
        <v>84.2625</v>
      </c>
      <c r="N82" s="76" t="s">
        <v>883</v>
      </c>
      <c r="O82" s="78" t="s">
        <v>883</v>
      </c>
      <c r="P82" s="41" t="s">
        <v>889</v>
      </c>
      <c r="Q82" s="79" t="str">
        <f t="shared" si="18"/>
        <v>M</v>
      </c>
      <c r="R82" s="75" t="s">
        <v>883</v>
      </c>
      <c r="S82" s="75" t="s">
        <v>883</v>
      </c>
      <c r="T82" s="75"/>
      <c r="U82" s="80"/>
      <c r="V82" s="81"/>
      <c r="W82" s="82"/>
      <c r="X82" s="82"/>
      <c r="Y82" s="83"/>
      <c r="Z82" s="84">
        <f t="shared" si="19"/>
        <v>0</v>
      </c>
      <c r="AA82" s="85">
        <f t="shared" si="20"/>
        <v>1</v>
      </c>
      <c r="AB82" s="85">
        <f t="shared" si="21"/>
        <v>0</v>
      </c>
      <c r="AC82" s="85">
        <f t="shared" si="22"/>
        <v>0</v>
      </c>
      <c r="AD82" s="75" t="str">
        <f t="shared" si="23"/>
        <v>-</v>
      </c>
      <c r="AE82" s="85">
        <f t="shared" si="24"/>
        <v>0</v>
      </c>
      <c r="AF82" s="85">
        <f t="shared" si="25"/>
        <v>0</v>
      </c>
      <c r="AG82" s="85">
        <f t="shared" si="26"/>
        <v>0</v>
      </c>
      <c r="AH82" s="85">
        <f t="shared" si="27"/>
        <v>0</v>
      </c>
      <c r="AI82" s="85">
        <f t="shared" si="28"/>
        <v>0</v>
      </c>
      <c r="AJ82" s="85">
        <f t="shared" si="29"/>
        <v>0</v>
      </c>
      <c r="AK82" s="85">
        <f t="shared" si="30"/>
        <v>0</v>
      </c>
      <c r="AL82" s="75" t="str">
        <f t="shared" si="31"/>
        <v>-</v>
      </c>
      <c r="AM82" s="85">
        <f t="shared" si="32"/>
        <v>0</v>
      </c>
      <c r="AN82" s="85">
        <f t="shared" si="33"/>
        <v>0</v>
      </c>
      <c r="AO82" s="85">
        <f t="shared" si="34"/>
        <v>0</v>
      </c>
    </row>
    <row r="83" spans="1:41" s="26" customFormat="1" ht="12.75">
      <c r="A83" s="71">
        <v>400397</v>
      </c>
      <c r="B83" s="38">
        <v>98749</v>
      </c>
      <c r="C83" s="39" t="s">
        <v>1083</v>
      </c>
      <c r="D83" s="39" t="s">
        <v>1084</v>
      </c>
      <c r="E83" s="39" t="s">
        <v>1085</v>
      </c>
      <c r="F83" s="40">
        <v>85901</v>
      </c>
      <c r="G83" s="72" t="s">
        <v>882</v>
      </c>
      <c r="H83" s="73">
        <v>9285328572</v>
      </c>
      <c r="I83" s="74">
        <v>2</v>
      </c>
      <c r="J83" s="75" t="s">
        <v>883</v>
      </c>
      <c r="K83" s="39"/>
      <c r="L83" s="76" t="s">
        <v>883</v>
      </c>
      <c r="M83" s="77">
        <v>280.3</v>
      </c>
      <c r="N83" s="76" t="s">
        <v>883</v>
      </c>
      <c r="O83" s="78" t="s">
        <v>883</v>
      </c>
      <c r="P83" s="41" t="s">
        <v>889</v>
      </c>
      <c r="Q83" s="79" t="str">
        <f t="shared" si="18"/>
        <v>M</v>
      </c>
      <c r="R83" s="75" t="s">
        <v>885</v>
      </c>
      <c r="S83" s="75" t="s">
        <v>883</v>
      </c>
      <c r="T83" s="75"/>
      <c r="U83" s="80"/>
      <c r="V83" s="81"/>
      <c r="W83" s="82"/>
      <c r="X83" s="82"/>
      <c r="Y83" s="83"/>
      <c r="Z83" s="84">
        <f t="shared" si="19"/>
        <v>0</v>
      </c>
      <c r="AA83" s="85">
        <f t="shared" si="20"/>
        <v>1</v>
      </c>
      <c r="AB83" s="85">
        <f t="shared" si="21"/>
        <v>0</v>
      </c>
      <c r="AC83" s="85">
        <f t="shared" si="22"/>
        <v>0</v>
      </c>
      <c r="AD83" s="75" t="str">
        <f t="shared" si="23"/>
        <v>-</v>
      </c>
      <c r="AE83" s="85">
        <f t="shared" si="24"/>
        <v>0</v>
      </c>
      <c r="AF83" s="85">
        <f t="shared" si="25"/>
        <v>0</v>
      </c>
      <c r="AG83" s="85">
        <f t="shared" si="26"/>
        <v>0</v>
      </c>
      <c r="AH83" s="85">
        <f t="shared" si="27"/>
        <v>0</v>
      </c>
      <c r="AI83" s="85">
        <f t="shared" si="28"/>
        <v>0</v>
      </c>
      <c r="AJ83" s="85">
        <f t="shared" si="29"/>
        <v>0</v>
      </c>
      <c r="AK83" s="85">
        <f t="shared" si="30"/>
        <v>0</v>
      </c>
      <c r="AL83" s="75" t="str">
        <f t="shared" si="31"/>
        <v>-</v>
      </c>
      <c r="AM83" s="85">
        <f t="shared" si="32"/>
        <v>0</v>
      </c>
      <c r="AN83" s="85">
        <f t="shared" si="33"/>
        <v>0</v>
      </c>
      <c r="AO83" s="85">
        <f t="shared" si="34"/>
        <v>0</v>
      </c>
    </row>
    <row r="84" spans="1:41" s="26" customFormat="1" ht="12.75">
      <c r="A84" s="71">
        <v>400087</v>
      </c>
      <c r="B84" s="38">
        <v>128724</v>
      </c>
      <c r="C84" s="39" t="s">
        <v>1086</v>
      </c>
      <c r="D84" s="39" t="s">
        <v>1087</v>
      </c>
      <c r="E84" s="39" t="s">
        <v>899</v>
      </c>
      <c r="F84" s="40">
        <v>85701</v>
      </c>
      <c r="G84" s="72" t="s">
        <v>882</v>
      </c>
      <c r="H84" s="73">
        <v>5208823029</v>
      </c>
      <c r="I84" s="74">
        <v>1</v>
      </c>
      <c r="J84" s="75" t="s">
        <v>883</v>
      </c>
      <c r="K84" s="39"/>
      <c r="L84" s="76" t="s">
        <v>883</v>
      </c>
      <c r="M84" s="77">
        <v>91.5438</v>
      </c>
      <c r="N84" s="76" t="s">
        <v>883</v>
      </c>
      <c r="O84" s="78" t="s">
        <v>883</v>
      </c>
      <c r="P84" s="41" t="s">
        <v>889</v>
      </c>
      <c r="Q84" s="79" t="str">
        <f t="shared" si="18"/>
        <v>M</v>
      </c>
      <c r="R84" s="75" t="s">
        <v>883</v>
      </c>
      <c r="S84" s="75" t="s">
        <v>883</v>
      </c>
      <c r="T84" s="75"/>
      <c r="U84" s="80"/>
      <c r="V84" s="81"/>
      <c r="W84" s="82"/>
      <c r="X84" s="82"/>
      <c r="Y84" s="83"/>
      <c r="Z84" s="84">
        <f t="shared" si="19"/>
        <v>0</v>
      </c>
      <c r="AA84" s="85">
        <f t="shared" si="20"/>
        <v>1</v>
      </c>
      <c r="AB84" s="85">
        <f t="shared" si="21"/>
        <v>0</v>
      </c>
      <c r="AC84" s="85">
        <f t="shared" si="22"/>
        <v>0</v>
      </c>
      <c r="AD84" s="75" t="str">
        <f t="shared" si="23"/>
        <v>-</v>
      </c>
      <c r="AE84" s="85">
        <f t="shared" si="24"/>
        <v>0</v>
      </c>
      <c r="AF84" s="85">
        <f t="shared" si="25"/>
        <v>0</v>
      </c>
      <c r="AG84" s="85">
        <f t="shared" si="26"/>
        <v>0</v>
      </c>
      <c r="AH84" s="85">
        <f t="shared" si="27"/>
        <v>0</v>
      </c>
      <c r="AI84" s="85">
        <f t="shared" si="28"/>
        <v>0</v>
      </c>
      <c r="AJ84" s="85">
        <f t="shared" si="29"/>
        <v>0</v>
      </c>
      <c r="AK84" s="85">
        <f t="shared" si="30"/>
        <v>0</v>
      </c>
      <c r="AL84" s="75" t="str">
        <f t="shared" si="31"/>
        <v>-</v>
      </c>
      <c r="AM84" s="85">
        <f t="shared" si="32"/>
        <v>0</v>
      </c>
      <c r="AN84" s="85">
        <f t="shared" si="33"/>
        <v>0</v>
      </c>
      <c r="AO84" s="85">
        <f t="shared" si="34"/>
        <v>0</v>
      </c>
    </row>
    <row r="85" spans="1:41" s="26" customFormat="1" ht="12.75">
      <c r="A85" s="71">
        <v>400114</v>
      </c>
      <c r="B85" s="38">
        <v>108661</v>
      </c>
      <c r="C85" s="39" t="s">
        <v>1088</v>
      </c>
      <c r="D85" s="39" t="s">
        <v>1087</v>
      </c>
      <c r="E85" s="39" t="s">
        <v>899</v>
      </c>
      <c r="F85" s="40">
        <v>85701</v>
      </c>
      <c r="G85" s="72" t="s">
        <v>882</v>
      </c>
      <c r="H85" s="73">
        <v>5208823029</v>
      </c>
      <c r="I85" s="74">
        <v>1</v>
      </c>
      <c r="J85" s="75" t="s">
        <v>883</v>
      </c>
      <c r="K85" s="39"/>
      <c r="L85" s="76" t="s">
        <v>883</v>
      </c>
      <c r="M85" s="77">
        <v>106.5312</v>
      </c>
      <c r="N85" s="76" t="s">
        <v>883</v>
      </c>
      <c r="O85" s="78" t="s">
        <v>883</v>
      </c>
      <c r="P85" s="41" t="s">
        <v>889</v>
      </c>
      <c r="Q85" s="79" t="str">
        <f t="shared" si="18"/>
        <v>M</v>
      </c>
      <c r="R85" s="75" t="s">
        <v>883</v>
      </c>
      <c r="S85" s="75" t="s">
        <v>883</v>
      </c>
      <c r="T85" s="75"/>
      <c r="U85" s="80"/>
      <c r="V85" s="81"/>
      <c r="W85" s="82"/>
      <c r="X85" s="82"/>
      <c r="Y85" s="83"/>
      <c r="Z85" s="84">
        <f t="shared" si="19"/>
        <v>0</v>
      </c>
      <c r="AA85" s="85">
        <f t="shared" si="20"/>
        <v>1</v>
      </c>
      <c r="AB85" s="85">
        <f t="shared" si="21"/>
        <v>0</v>
      </c>
      <c r="AC85" s="85">
        <f t="shared" si="22"/>
        <v>0</v>
      </c>
      <c r="AD85" s="75" t="str">
        <f t="shared" si="23"/>
        <v>-</v>
      </c>
      <c r="AE85" s="85">
        <f t="shared" si="24"/>
        <v>0</v>
      </c>
      <c r="AF85" s="85">
        <f t="shared" si="25"/>
        <v>0</v>
      </c>
      <c r="AG85" s="85">
        <f t="shared" si="26"/>
        <v>0</v>
      </c>
      <c r="AH85" s="85">
        <f t="shared" si="27"/>
        <v>0</v>
      </c>
      <c r="AI85" s="85">
        <f t="shared" si="28"/>
        <v>0</v>
      </c>
      <c r="AJ85" s="85">
        <f t="shared" si="29"/>
        <v>0</v>
      </c>
      <c r="AK85" s="85">
        <f t="shared" si="30"/>
        <v>0</v>
      </c>
      <c r="AL85" s="75" t="str">
        <f t="shared" si="31"/>
        <v>-</v>
      </c>
      <c r="AM85" s="85">
        <f t="shared" si="32"/>
        <v>0</v>
      </c>
      <c r="AN85" s="85">
        <f t="shared" si="33"/>
        <v>0</v>
      </c>
      <c r="AO85" s="85">
        <f t="shared" si="34"/>
        <v>0</v>
      </c>
    </row>
    <row r="86" spans="1:41" s="26" customFormat="1" ht="12.75">
      <c r="A86" s="71">
        <v>400382</v>
      </c>
      <c r="B86" s="38">
        <v>108793</v>
      </c>
      <c r="C86" s="39" t="s">
        <v>1089</v>
      </c>
      <c r="D86" s="39" t="s">
        <v>1090</v>
      </c>
      <c r="E86" s="39" t="s">
        <v>899</v>
      </c>
      <c r="F86" s="40">
        <v>85701</v>
      </c>
      <c r="G86" s="72" t="s">
        <v>882</v>
      </c>
      <c r="H86" s="73">
        <v>5208823029</v>
      </c>
      <c r="I86" s="74">
        <v>1</v>
      </c>
      <c r="J86" s="75" t="s">
        <v>883</v>
      </c>
      <c r="K86" s="39"/>
      <c r="L86" s="76" t="s">
        <v>883</v>
      </c>
      <c r="M86" s="77">
        <v>70.8438</v>
      </c>
      <c r="N86" s="76" t="s">
        <v>883</v>
      </c>
      <c r="O86" s="78" t="s">
        <v>883</v>
      </c>
      <c r="P86" s="41" t="s">
        <v>889</v>
      </c>
      <c r="Q86" s="79" t="str">
        <f t="shared" si="18"/>
        <v>M</v>
      </c>
      <c r="R86" s="75" t="s">
        <v>885</v>
      </c>
      <c r="S86" s="75" t="s">
        <v>883</v>
      </c>
      <c r="T86" s="75"/>
      <c r="U86" s="80"/>
      <c r="V86" s="81"/>
      <c r="W86" s="82"/>
      <c r="X86" s="82"/>
      <c r="Y86" s="83"/>
      <c r="Z86" s="84">
        <f t="shared" si="19"/>
        <v>0</v>
      </c>
      <c r="AA86" s="85">
        <f t="shared" si="20"/>
        <v>1</v>
      </c>
      <c r="AB86" s="85">
        <f t="shared" si="21"/>
        <v>0</v>
      </c>
      <c r="AC86" s="85">
        <f t="shared" si="22"/>
        <v>0</v>
      </c>
      <c r="AD86" s="75" t="str">
        <f t="shared" si="23"/>
        <v>-</v>
      </c>
      <c r="AE86" s="85">
        <f t="shared" si="24"/>
        <v>0</v>
      </c>
      <c r="AF86" s="85">
        <f t="shared" si="25"/>
        <v>0</v>
      </c>
      <c r="AG86" s="85">
        <f t="shared" si="26"/>
        <v>0</v>
      </c>
      <c r="AH86" s="85">
        <f t="shared" si="27"/>
        <v>0</v>
      </c>
      <c r="AI86" s="85">
        <f t="shared" si="28"/>
        <v>0</v>
      </c>
      <c r="AJ86" s="85">
        <f t="shared" si="29"/>
        <v>0</v>
      </c>
      <c r="AK86" s="85">
        <f t="shared" si="30"/>
        <v>0</v>
      </c>
      <c r="AL86" s="75" t="str">
        <f t="shared" si="31"/>
        <v>-</v>
      </c>
      <c r="AM86" s="85">
        <f t="shared" si="32"/>
        <v>0</v>
      </c>
      <c r="AN86" s="85">
        <f t="shared" si="33"/>
        <v>0</v>
      </c>
      <c r="AO86" s="85">
        <f t="shared" si="34"/>
        <v>0</v>
      </c>
    </row>
    <row r="87" spans="1:41" s="26" customFormat="1" ht="12.75">
      <c r="A87" s="71">
        <v>400182</v>
      </c>
      <c r="B87" s="38">
        <v>78667</v>
      </c>
      <c r="C87" s="39" t="s">
        <v>1091</v>
      </c>
      <c r="D87" s="39" t="s">
        <v>1092</v>
      </c>
      <c r="E87" s="39" t="s">
        <v>905</v>
      </c>
      <c r="F87" s="40">
        <v>85205</v>
      </c>
      <c r="G87" s="72" t="s">
        <v>882</v>
      </c>
      <c r="H87" s="73">
        <v>4806412828</v>
      </c>
      <c r="I87" s="74">
        <v>1</v>
      </c>
      <c r="J87" s="75" t="s">
        <v>883</v>
      </c>
      <c r="K87" s="39"/>
      <c r="L87" s="76" t="s">
        <v>883</v>
      </c>
      <c r="M87" s="77">
        <v>156.775</v>
      </c>
      <c r="N87" s="76" t="s">
        <v>883</v>
      </c>
      <c r="O87" s="78" t="s">
        <v>883</v>
      </c>
      <c r="P87" s="41" t="s">
        <v>889</v>
      </c>
      <c r="Q87" s="79" t="str">
        <f t="shared" si="18"/>
        <v>M</v>
      </c>
      <c r="R87" s="75" t="s">
        <v>883</v>
      </c>
      <c r="S87" s="75" t="s">
        <v>883</v>
      </c>
      <c r="T87" s="75"/>
      <c r="U87" s="80"/>
      <c r="V87" s="81"/>
      <c r="W87" s="82"/>
      <c r="X87" s="82"/>
      <c r="Y87" s="83"/>
      <c r="Z87" s="84">
        <f t="shared" si="19"/>
        <v>0</v>
      </c>
      <c r="AA87" s="85">
        <f t="shared" si="20"/>
        <v>1</v>
      </c>
      <c r="AB87" s="85">
        <f t="shared" si="21"/>
        <v>0</v>
      </c>
      <c r="AC87" s="85">
        <f t="shared" si="22"/>
        <v>0</v>
      </c>
      <c r="AD87" s="75" t="str">
        <f t="shared" si="23"/>
        <v>-</v>
      </c>
      <c r="AE87" s="85">
        <f t="shared" si="24"/>
        <v>0</v>
      </c>
      <c r="AF87" s="85">
        <f t="shared" si="25"/>
        <v>0</v>
      </c>
      <c r="AG87" s="85">
        <f t="shared" si="26"/>
        <v>0</v>
      </c>
      <c r="AH87" s="85">
        <f t="shared" si="27"/>
        <v>0</v>
      </c>
      <c r="AI87" s="85">
        <f t="shared" si="28"/>
        <v>0</v>
      </c>
      <c r="AJ87" s="85">
        <f t="shared" si="29"/>
        <v>0</v>
      </c>
      <c r="AK87" s="85">
        <f t="shared" si="30"/>
        <v>0</v>
      </c>
      <c r="AL87" s="75" t="str">
        <f t="shared" si="31"/>
        <v>-</v>
      </c>
      <c r="AM87" s="85">
        <f t="shared" si="32"/>
        <v>0</v>
      </c>
      <c r="AN87" s="85">
        <f t="shared" si="33"/>
        <v>0</v>
      </c>
      <c r="AO87" s="85">
        <f t="shared" si="34"/>
        <v>0</v>
      </c>
    </row>
    <row r="88" spans="1:41" s="26" customFormat="1" ht="12.75">
      <c r="A88" s="71">
        <v>400390</v>
      </c>
      <c r="B88" s="38">
        <v>78959</v>
      </c>
      <c r="C88" s="39" t="s">
        <v>1093</v>
      </c>
      <c r="D88" s="39" t="s">
        <v>1094</v>
      </c>
      <c r="E88" s="39" t="s">
        <v>989</v>
      </c>
      <c r="F88" s="40">
        <v>85303</v>
      </c>
      <c r="G88" s="72" t="s">
        <v>882</v>
      </c>
      <c r="H88" s="73">
        <v>6232472204</v>
      </c>
      <c r="I88" s="74">
        <v>3</v>
      </c>
      <c r="J88" s="75" t="s">
        <v>883</v>
      </c>
      <c r="K88" s="39"/>
      <c r="L88" s="76" t="s">
        <v>883</v>
      </c>
      <c r="M88" s="77">
        <v>163.7625</v>
      </c>
      <c r="N88" s="76" t="s">
        <v>883</v>
      </c>
      <c r="O88" s="78" t="s">
        <v>883</v>
      </c>
      <c r="P88" s="41" t="s">
        <v>889</v>
      </c>
      <c r="Q88" s="79" t="str">
        <f t="shared" si="18"/>
        <v>M</v>
      </c>
      <c r="R88" s="75" t="s">
        <v>885</v>
      </c>
      <c r="S88" s="75" t="s">
        <v>883</v>
      </c>
      <c r="T88" s="75"/>
      <c r="U88" s="80"/>
      <c r="V88" s="81"/>
      <c r="W88" s="82"/>
      <c r="X88" s="82"/>
      <c r="Y88" s="83"/>
      <c r="Z88" s="84">
        <f t="shared" si="19"/>
        <v>0</v>
      </c>
      <c r="AA88" s="85">
        <f t="shared" si="20"/>
        <v>1</v>
      </c>
      <c r="AB88" s="85">
        <f t="shared" si="21"/>
        <v>0</v>
      </c>
      <c r="AC88" s="85">
        <f t="shared" si="22"/>
        <v>0</v>
      </c>
      <c r="AD88" s="75" t="str">
        <f t="shared" si="23"/>
        <v>-</v>
      </c>
      <c r="AE88" s="85">
        <f t="shared" si="24"/>
        <v>0</v>
      </c>
      <c r="AF88" s="85">
        <f t="shared" si="25"/>
        <v>0</v>
      </c>
      <c r="AG88" s="85">
        <f t="shared" si="26"/>
        <v>0</v>
      </c>
      <c r="AH88" s="85">
        <f t="shared" si="27"/>
        <v>0</v>
      </c>
      <c r="AI88" s="85">
        <f t="shared" si="28"/>
        <v>0</v>
      </c>
      <c r="AJ88" s="85">
        <f t="shared" si="29"/>
        <v>0</v>
      </c>
      <c r="AK88" s="85">
        <f t="shared" si="30"/>
        <v>0</v>
      </c>
      <c r="AL88" s="75" t="str">
        <f t="shared" si="31"/>
        <v>-</v>
      </c>
      <c r="AM88" s="85">
        <f t="shared" si="32"/>
        <v>0</v>
      </c>
      <c r="AN88" s="85">
        <f t="shared" si="33"/>
        <v>0</v>
      </c>
      <c r="AO88" s="85">
        <f t="shared" si="34"/>
        <v>0</v>
      </c>
    </row>
    <row r="89" spans="1:41" s="26" customFormat="1" ht="12.75">
      <c r="A89" s="71">
        <v>401600</v>
      </c>
      <c r="B89" s="38">
        <v>130228</v>
      </c>
      <c r="C89" s="39" t="s">
        <v>1095</v>
      </c>
      <c r="D89" s="39" t="s">
        <v>1096</v>
      </c>
      <c r="E89" s="39" t="s">
        <v>1097</v>
      </c>
      <c r="F89" s="40">
        <v>86322</v>
      </c>
      <c r="G89" s="72">
        <v>728</v>
      </c>
      <c r="H89" s="73">
        <v>9285678000</v>
      </c>
      <c r="I89" s="74">
        <v>8</v>
      </c>
      <c r="J89" s="75" t="s">
        <v>884</v>
      </c>
      <c r="K89" s="39"/>
      <c r="L89" s="76" t="s">
        <v>883</v>
      </c>
      <c r="M89" s="77">
        <v>1311.4061</v>
      </c>
      <c r="N89" s="76" t="s">
        <v>883</v>
      </c>
      <c r="O89" s="78" t="s">
        <v>883</v>
      </c>
      <c r="P89" s="41">
        <v>26.641550053821312</v>
      </c>
      <c r="Q89" s="79" t="str">
        <f t="shared" si="18"/>
        <v>YES</v>
      </c>
      <c r="R89" s="75" t="s">
        <v>883</v>
      </c>
      <c r="S89" s="75" t="s">
        <v>884</v>
      </c>
      <c r="T89" s="75"/>
      <c r="U89" s="80" t="s">
        <v>884</v>
      </c>
      <c r="V89" s="81"/>
      <c r="W89" s="82"/>
      <c r="X89" s="82"/>
      <c r="Y89" s="83"/>
      <c r="Z89" s="84">
        <f t="shared" si="19"/>
        <v>1</v>
      </c>
      <c r="AA89" s="85">
        <f t="shared" si="20"/>
        <v>0</v>
      </c>
      <c r="AB89" s="85">
        <f t="shared" si="21"/>
        <v>0</v>
      </c>
      <c r="AC89" s="85">
        <f t="shared" si="22"/>
        <v>0</v>
      </c>
      <c r="AD89" s="75" t="str">
        <f t="shared" si="23"/>
        <v>-</v>
      </c>
      <c r="AE89" s="85">
        <f t="shared" si="24"/>
        <v>0</v>
      </c>
      <c r="AF89" s="85">
        <f t="shared" si="25"/>
        <v>0</v>
      </c>
      <c r="AG89" s="85">
        <f t="shared" si="26"/>
        <v>0</v>
      </c>
      <c r="AH89" s="85">
        <f t="shared" si="27"/>
        <v>0</v>
      </c>
      <c r="AI89" s="85">
        <f t="shared" si="28"/>
        <v>1</v>
      </c>
      <c r="AJ89" s="85">
        <f t="shared" si="29"/>
        <v>1</v>
      </c>
      <c r="AK89" s="85" t="str">
        <f t="shared" si="30"/>
        <v>Initial</v>
      </c>
      <c r="AL89" s="75" t="str">
        <f t="shared" si="31"/>
        <v>RLIS</v>
      </c>
      <c r="AM89" s="85">
        <f t="shared" si="32"/>
        <v>0</v>
      </c>
      <c r="AN89" s="85">
        <f t="shared" si="33"/>
        <v>0</v>
      </c>
      <c r="AO89" s="85">
        <f t="shared" si="34"/>
        <v>0</v>
      </c>
    </row>
    <row r="90" spans="1:41" s="26" customFormat="1" ht="12.75">
      <c r="A90" s="71">
        <v>401650</v>
      </c>
      <c r="B90" s="38">
        <v>130350</v>
      </c>
      <c r="C90" s="39" t="s">
        <v>1098</v>
      </c>
      <c r="D90" s="39" t="s">
        <v>1099</v>
      </c>
      <c r="E90" s="39" t="s">
        <v>1100</v>
      </c>
      <c r="F90" s="40">
        <v>85324</v>
      </c>
      <c r="G90" s="72">
        <v>89</v>
      </c>
      <c r="H90" s="73">
        <v>6233745588</v>
      </c>
      <c r="I90" s="74">
        <v>8</v>
      </c>
      <c r="J90" s="75" t="s">
        <v>884</v>
      </c>
      <c r="K90" s="39"/>
      <c r="L90" s="76" t="s">
        <v>883</v>
      </c>
      <c r="M90" s="77">
        <v>243.5814</v>
      </c>
      <c r="N90" s="76" t="s">
        <v>883</v>
      </c>
      <c r="O90" s="78" t="s">
        <v>884</v>
      </c>
      <c r="P90" s="41">
        <v>18.848167539267017</v>
      </c>
      <c r="Q90" s="79" t="str">
        <f t="shared" si="18"/>
        <v>NO</v>
      </c>
      <c r="R90" s="75" t="s">
        <v>883</v>
      </c>
      <c r="S90" s="75" t="s">
        <v>884</v>
      </c>
      <c r="T90" s="75"/>
      <c r="U90" s="80"/>
      <c r="V90" s="81">
        <v>9224</v>
      </c>
      <c r="W90" s="82">
        <v>900</v>
      </c>
      <c r="X90" s="82">
        <v>1403</v>
      </c>
      <c r="Y90" s="83">
        <v>2070</v>
      </c>
      <c r="Z90" s="84">
        <f t="shared" si="19"/>
        <v>1</v>
      </c>
      <c r="AA90" s="85">
        <f t="shared" si="20"/>
        <v>1</v>
      </c>
      <c r="AB90" s="85">
        <f t="shared" si="21"/>
        <v>0</v>
      </c>
      <c r="AC90" s="85">
        <f t="shared" si="22"/>
        <v>0</v>
      </c>
      <c r="AD90" s="75" t="str">
        <f t="shared" si="23"/>
        <v>SRSA</v>
      </c>
      <c r="AE90" s="85">
        <f t="shared" si="24"/>
        <v>0</v>
      </c>
      <c r="AF90" s="85">
        <f t="shared" si="25"/>
        <v>0</v>
      </c>
      <c r="AG90" s="85">
        <f t="shared" si="26"/>
        <v>0</v>
      </c>
      <c r="AH90" s="85">
        <f t="shared" si="27"/>
        <v>0</v>
      </c>
      <c r="AI90" s="85">
        <f t="shared" si="28"/>
        <v>1</v>
      </c>
      <c r="AJ90" s="85">
        <f t="shared" si="29"/>
        <v>0</v>
      </c>
      <c r="AK90" s="85">
        <f t="shared" si="30"/>
        <v>0</v>
      </c>
      <c r="AL90" s="75" t="str">
        <f t="shared" si="31"/>
        <v>-</v>
      </c>
      <c r="AM90" s="85">
        <f t="shared" si="32"/>
        <v>0</v>
      </c>
      <c r="AN90" s="85">
        <f t="shared" si="33"/>
        <v>0</v>
      </c>
      <c r="AO90" s="85">
        <f t="shared" si="34"/>
        <v>0</v>
      </c>
    </row>
    <row r="91" spans="1:41" s="26" customFormat="1" ht="12.75">
      <c r="A91" s="71">
        <v>400310</v>
      </c>
      <c r="B91" s="38">
        <v>78909</v>
      </c>
      <c r="C91" s="39" t="s">
        <v>1101</v>
      </c>
      <c r="D91" s="39" t="s">
        <v>1102</v>
      </c>
      <c r="E91" s="39" t="s">
        <v>989</v>
      </c>
      <c r="F91" s="40">
        <v>85308</v>
      </c>
      <c r="G91" s="72" t="s">
        <v>882</v>
      </c>
      <c r="H91" s="73">
        <v>6025478806</v>
      </c>
      <c r="I91" s="74" t="s">
        <v>902</v>
      </c>
      <c r="J91" s="75" t="s">
        <v>883</v>
      </c>
      <c r="K91" s="39"/>
      <c r="L91" s="76" t="s">
        <v>883</v>
      </c>
      <c r="M91" s="77">
        <v>391.05</v>
      </c>
      <c r="N91" s="76" t="s">
        <v>883</v>
      </c>
      <c r="O91" s="78" t="s">
        <v>883</v>
      </c>
      <c r="P91" s="41" t="s">
        <v>889</v>
      </c>
      <c r="Q91" s="79" t="str">
        <f t="shared" si="18"/>
        <v>M</v>
      </c>
      <c r="R91" s="75" t="s">
        <v>883</v>
      </c>
      <c r="S91" s="75" t="s">
        <v>883</v>
      </c>
      <c r="T91" s="75"/>
      <c r="U91" s="80"/>
      <c r="V91" s="81"/>
      <c r="W91" s="82"/>
      <c r="X91" s="82"/>
      <c r="Y91" s="83"/>
      <c r="Z91" s="84">
        <f t="shared" si="19"/>
        <v>0</v>
      </c>
      <c r="AA91" s="85">
        <f t="shared" si="20"/>
        <v>1</v>
      </c>
      <c r="AB91" s="85">
        <f t="shared" si="21"/>
        <v>0</v>
      </c>
      <c r="AC91" s="85">
        <f t="shared" si="22"/>
        <v>0</v>
      </c>
      <c r="AD91" s="75" t="str">
        <f t="shared" si="23"/>
        <v>-</v>
      </c>
      <c r="AE91" s="85">
        <f t="shared" si="24"/>
        <v>0</v>
      </c>
      <c r="AF91" s="85">
        <f t="shared" si="25"/>
        <v>0</v>
      </c>
      <c r="AG91" s="85">
        <f t="shared" si="26"/>
        <v>0</v>
      </c>
      <c r="AH91" s="85">
        <f t="shared" si="27"/>
        <v>0</v>
      </c>
      <c r="AI91" s="85">
        <f t="shared" si="28"/>
        <v>0</v>
      </c>
      <c r="AJ91" s="85">
        <f t="shared" si="29"/>
        <v>0</v>
      </c>
      <c r="AK91" s="85">
        <f t="shared" si="30"/>
        <v>0</v>
      </c>
      <c r="AL91" s="75" t="str">
        <f t="shared" si="31"/>
        <v>-</v>
      </c>
      <c r="AM91" s="85">
        <f t="shared" si="32"/>
        <v>0</v>
      </c>
      <c r="AN91" s="85">
        <f t="shared" si="33"/>
        <v>0</v>
      </c>
      <c r="AO91" s="85">
        <f t="shared" si="34"/>
        <v>0</v>
      </c>
    </row>
    <row r="92" spans="1:41" s="26" customFormat="1" ht="12.75">
      <c r="A92" s="71">
        <v>400258</v>
      </c>
      <c r="B92" s="38">
        <v>108777</v>
      </c>
      <c r="C92" s="39" t="s">
        <v>1103</v>
      </c>
      <c r="D92" s="39" t="s">
        <v>1104</v>
      </c>
      <c r="E92" s="39" t="s">
        <v>899</v>
      </c>
      <c r="F92" s="40">
        <v>85745</v>
      </c>
      <c r="G92" s="72" t="s">
        <v>882</v>
      </c>
      <c r="H92" s="73">
        <v>5202936661</v>
      </c>
      <c r="I92" s="74">
        <v>3</v>
      </c>
      <c r="J92" s="75" t="s">
        <v>883</v>
      </c>
      <c r="K92" s="39"/>
      <c r="L92" s="76" t="s">
        <v>883</v>
      </c>
      <c r="M92" s="77">
        <v>129.05</v>
      </c>
      <c r="N92" s="76" t="s">
        <v>883</v>
      </c>
      <c r="O92" s="78" t="s">
        <v>883</v>
      </c>
      <c r="P92" s="41" t="s">
        <v>889</v>
      </c>
      <c r="Q92" s="79" t="str">
        <f t="shared" si="18"/>
        <v>M</v>
      </c>
      <c r="R92" s="75" t="s">
        <v>883</v>
      </c>
      <c r="S92" s="75" t="s">
        <v>883</v>
      </c>
      <c r="T92" s="75"/>
      <c r="U92" s="80"/>
      <c r="V92" s="81"/>
      <c r="W92" s="82"/>
      <c r="X92" s="82"/>
      <c r="Y92" s="83"/>
      <c r="Z92" s="84">
        <f t="shared" si="19"/>
        <v>0</v>
      </c>
      <c r="AA92" s="85">
        <f t="shared" si="20"/>
        <v>1</v>
      </c>
      <c r="AB92" s="85">
        <f t="shared" si="21"/>
        <v>0</v>
      </c>
      <c r="AC92" s="85">
        <f t="shared" si="22"/>
        <v>0</v>
      </c>
      <c r="AD92" s="75" t="str">
        <f t="shared" si="23"/>
        <v>-</v>
      </c>
      <c r="AE92" s="85">
        <f t="shared" si="24"/>
        <v>0</v>
      </c>
      <c r="AF92" s="85">
        <f t="shared" si="25"/>
        <v>0</v>
      </c>
      <c r="AG92" s="85">
        <f t="shared" si="26"/>
        <v>0</v>
      </c>
      <c r="AH92" s="85">
        <f t="shared" si="27"/>
        <v>0</v>
      </c>
      <c r="AI92" s="85">
        <f t="shared" si="28"/>
        <v>0</v>
      </c>
      <c r="AJ92" s="85">
        <f t="shared" si="29"/>
        <v>0</v>
      </c>
      <c r="AK92" s="85">
        <f t="shared" si="30"/>
        <v>0</v>
      </c>
      <c r="AL92" s="75" t="str">
        <f t="shared" si="31"/>
        <v>-</v>
      </c>
      <c r="AM92" s="85">
        <f t="shared" si="32"/>
        <v>0</v>
      </c>
      <c r="AN92" s="85">
        <f t="shared" si="33"/>
        <v>0</v>
      </c>
      <c r="AO92" s="85">
        <f t="shared" si="34"/>
        <v>0</v>
      </c>
    </row>
    <row r="93" spans="1:41" s="26" customFormat="1" ht="12.75">
      <c r="A93" s="71">
        <v>400219</v>
      </c>
      <c r="B93" s="38">
        <v>78673</v>
      </c>
      <c r="C93" s="39" t="s">
        <v>1105</v>
      </c>
      <c r="D93" s="39" t="s">
        <v>1106</v>
      </c>
      <c r="E93" s="39" t="s">
        <v>892</v>
      </c>
      <c r="F93" s="40">
        <v>85015</v>
      </c>
      <c r="G93" s="72" t="s">
        <v>882</v>
      </c>
      <c r="H93" s="73">
        <v>6022855525</v>
      </c>
      <c r="I93" s="74" t="s">
        <v>902</v>
      </c>
      <c r="J93" s="75" t="s">
        <v>883</v>
      </c>
      <c r="K93" s="39"/>
      <c r="L93" s="76" t="s">
        <v>883</v>
      </c>
      <c r="M93" s="77">
        <v>681.6874</v>
      </c>
      <c r="N93" s="76" t="s">
        <v>883</v>
      </c>
      <c r="O93" s="78" t="s">
        <v>883</v>
      </c>
      <c r="P93" s="41" t="s">
        <v>889</v>
      </c>
      <c r="Q93" s="79" t="str">
        <f t="shared" si="18"/>
        <v>M</v>
      </c>
      <c r="R93" s="75" t="s">
        <v>883</v>
      </c>
      <c r="S93" s="75" t="s">
        <v>883</v>
      </c>
      <c r="T93" s="75"/>
      <c r="U93" s="80"/>
      <c r="V93" s="81"/>
      <c r="W93" s="82"/>
      <c r="X93" s="82"/>
      <c r="Y93" s="83"/>
      <c r="Z93" s="84">
        <f t="shared" si="19"/>
        <v>0</v>
      </c>
      <c r="AA93" s="85">
        <f t="shared" si="20"/>
        <v>0</v>
      </c>
      <c r="AB93" s="85">
        <f t="shared" si="21"/>
        <v>0</v>
      </c>
      <c r="AC93" s="85">
        <f t="shared" si="22"/>
        <v>0</v>
      </c>
      <c r="AD93" s="75" t="str">
        <f t="shared" si="23"/>
        <v>-</v>
      </c>
      <c r="AE93" s="85">
        <f t="shared" si="24"/>
        <v>0</v>
      </c>
      <c r="AF93" s="85">
        <f t="shared" si="25"/>
        <v>0</v>
      </c>
      <c r="AG93" s="85">
        <f t="shared" si="26"/>
        <v>0</v>
      </c>
      <c r="AH93" s="85">
        <f t="shared" si="27"/>
        <v>0</v>
      </c>
      <c r="AI93" s="85">
        <f t="shared" si="28"/>
        <v>0</v>
      </c>
      <c r="AJ93" s="85">
        <f t="shared" si="29"/>
        <v>0</v>
      </c>
      <c r="AK93" s="85">
        <f t="shared" si="30"/>
        <v>0</v>
      </c>
      <c r="AL93" s="75" t="str">
        <f t="shared" si="31"/>
        <v>-</v>
      </c>
      <c r="AM93" s="85">
        <f t="shared" si="32"/>
        <v>0</v>
      </c>
      <c r="AN93" s="85">
        <f t="shared" si="33"/>
        <v>0</v>
      </c>
      <c r="AO93" s="85">
        <f t="shared" si="34"/>
        <v>0</v>
      </c>
    </row>
    <row r="94" spans="1:41" s="26" customFormat="1" ht="12.75">
      <c r="A94" s="71">
        <v>400051</v>
      </c>
      <c r="B94" s="38">
        <v>78709</v>
      </c>
      <c r="C94" s="39" t="s">
        <v>1107</v>
      </c>
      <c r="D94" s="39" t="s">
        <v>1108</v>
      </c>
      <c r="E94" s="39" t="s">
        <v>944</v>
      </c>
      <c r="F94" s="40">
        <v>85225</v>
      </c>
      <c r="G94" s="72" t="s">
        <v>882</v>
      </c>
      <c r="H94" s="73">
        <v>4808996600</v>
      </c>
      <c r="I94" s="74" t="s">
        <v>1109</v>
      </c>
      <c r="J94" s="75" t="s">
        <v>883</v>
      </c>
      <c r="K94" s="39"/>
      <c r="L94" s="76" t="s">
        <v>883</v>
      </c>
      <c r="M94" s="77">
        <v>64.7875</v>
      </c>
      <c r="N94" s="76" t="s">
        <v>883</v>
      </c>
      <c r="O94" s="78" t="s">
        <v>883</v>
      </c>
      <c r="P94" s="41" t="s">
        <v>889</v>
      </c>
      <c r="Q94" s="79" t="str">
        <f t="shared" si="18"/>
        <v>M</v>
      </c>
      <c r="R94" s="75" t="s">
        <v>883</v>
      </c>
      <c r="S94" s="75" t="s">
        <v>883</v>
      </c>
      <c r="T94" s="75"/>
      <c r="U94" s="80"/>
      <c r="V94" s="81"/>
      <c r="W94" s="82"/>
      <c r="X94" s="82"/>
      <c r="Y94" s="83"/>
      <c r="Z94" s="84">
        <f t="shared" si="19"/>
        <v>0</v>
      </c>
      <c r="AA94" s="85">
        <f t="shared" si="20"/>
        <v>1</v>
      </c>
      <c r="AB94" s="85">
        <f t="shared" si="21"/>
        <v>0</v>
      </c>
      <c r="AC94" s="85">
        <f t="shared" si="22"/>
        <v>0</v>
      </c>
      <c r="AD94" s="75" t="str">
        <f t="shared" si="23"/>
        <v>-</v>
      </c>
      <c r="AE94" s="85">
        <f t="shared" si="24"/>
        <v>0</v>
      </c>
      <c r="AF94" s="85">
        <f t="shared" si="25"/>
        <v>0</v>
      </c>
      <c r="AG94" s="85">
        <f t="shared" si="26"/>
        <v>0</v>
      </c>
      <c r="AH94" s="85">
        <f t="shared" si="27"/>
        <v>0</v>
      </c>
      <c r="AI94" s="85">
        <f t="shared" si="28"/>
        <v>0</v>
      </c>
      <c r="AJ94" s="85">
        <f t="shared" si="29"/>
        <v>0</v>
      </c>
      <c r="AK94" s="85">
        <f t="shared" si="30"/>
        <v>0</v>
      </c>
      <c r="AL94" s="75" t="str">
        <f t="shared" si="31"/>
        <v>-</v>
      </c>
      <c r="AM94" s="85">
        <f t="shared" si="32"/>
        <v>0</v>
      </c>
      <c r="AN94" s="85">
        <f t="shared" si="33"/>
        <v>0</v>
      </c>
      <c r="AO94" s="85">
        <f t="shared" si="34"/>
        <v>0</v>
      </c>
    </row>
    <row r="95" spans="1:41" s="26" customFormat="1" ht="12.75">
      <c r="A95" s="71">
        <v>400381</v>
      </c>
      <c r="B95" s="38">
        <v>148761</v>
      </c>
      <c r="C95" s="39" t="s">
        <v>1110</v>
      </c>
      <c r="D95" s="39" t="s">
        <v>1111</v>
      </c>
      <c r="E95" s="39" t="s">
        <v>1017</v>
      </c>
      <c r="F95" s="40">
        <v>85365</v>
      </c>
      <c r="G95" s="72" t="s">
        <v>882</v>
      </c>
      <c r="H95" s="73">
        <v>9283173113</v>
      </c>
      <c r="I95" s="74">
        <v>2</v>
      </c>
      <c r="J95" s="75" t="s">
        <v>883</v>
      </c>
      <c r="K95" s="39"/>
      <c r="L95" s="76" t="s">
        <v>883</v>
      </c>
      <c r="M95" s="77">
        <v>166.7875</v>
      </c>
      <c r="N95" s="76" t="s">
        <v>883</v>
      </c>
      <c r="O95" s="78" t="s">
        <v>883</v>
      </c>
      <c r="P95" s="41" t="s">
        <v>889</v>
      </c>
      <c r="Q95" s="79" t="str">
        <f t="shared" si="18"/>
        <v>M</v>
      </c>
      <c r="R95" s="75" t="s">
        <v>885</v>
      </c>
      <c r="S95" s="75" t="s">
        <v>883</v>
      </c>
      <c r="T95" s="75"/>
      <c r="U95" s="80"/>
      <c r="V95" s="81"/>
      <c r="W95" s="82"/>
      <c r="X95" s="82"/>
      <c r="Y95" s="83"/>
      <c r="Z95" s="84">
        <f t="shared" si="19"/>
        <v>0</v>
      </c>
      <c r="AA95" s="85">
        <f t="shared" si="20"/>
        <v>1</v>
      </c>
      <c r="AB95" s="85">
        <f t="shared" si="21"/>
        <v>0</v>
      </c>
      <c r="AC95" s="85">
        <f t="shared" si="22"/>
        <v>0</v>
      </c>
      <c r="AD95" s="75" t="str">
        <f t="shared" si="23"/>
        <v>-</v>
      </c>
      <c r="AE95" s="85">
        <f t="shared" si="24"/>
        <v>0</v>
      </c>
      <c r="AF95" s="85">
        <f t="shared" si="25"/>
        <v>0</v>
      </c>
      <c r="AG95" s="85">
        <f t="shared" si="26"/>
        <v>0</v>
      </c>
      <c r="AH95" s="85">
        <f t="shared" si="27"/>
        <v>0</v>
      </c>
      <c r="AI95" s="85">
        <f t="shared" si="28"/>
        <v>0</v>
      </c>
      <c r="AJ95" s="85">
        <f t="shared" si="29"/>
        <v>0</v>
      </c>
      <c r="AK95" s="85">
        <f t="shared" si="30"/>
        <v>0</v>
      </c>
      <c r="AL95" s="75" t="str">
        <f t="shared" si="31"/>
        <v>-</v>
      </c>
      <c r="AM95" s="85">
        <f t="shared" si="32"/>
        <v>0</v>
      </c>
      <c r="AN95" s="85">
        <f t="shared" si="33"/>
        <v>0</v>
      </c>
      <c r="AO95" s="85">
        <f t="shared" si="34"/>
        <v>0</v>
      </c>
    </row>
    <row r="96" spans="1:41" s="26" customFormat="1" ht="12.75">
      <c r="A96" s="71">
        <v>401680</v>
      </c>
      <c r="B96" s="38">
        <v>70483</v>
      </c>
      <c r="C96" s="39" t="s">
        <v>1112</v>
      </c>
      <c r="D96" s="39" t="s">
        <v>1113</v>
      </c>
      <c r="E96" s="39" t="s">
        <v>892</v>
      </c>
      <c r="F96" s="40">
        <v>85033</v>
      </c>
      <c r="G96" s="72">
        <v>4599</v>
      </c>
      <c r="H96" s="73">
        <v>6236914009</v>
      </c>
      <c r="I96" s="74">
        <v>1</v>
      </c>
      <c r="J96" s="75" t="s">
        <v>883</v>
      </c>
      <c r="K96" s="39"/>
      <c r="L96" s="76" t="s">
        <v>883</v>
      </c>
      <c r="M96" s="77">
        <v>18546.9625</v>
      </c>
      <c r="N96" s="76" t="s">
        <v>883</v>
      </c>
      <c r="O96" s="78" t="s">
        <v>883</v>
      </c>
      <c r="P96" s="41">
        <v>24.450099197791772</v>
      </c>
      <c r="Q96" s="79" t="str">
        <f t="shared" si="18"/>
        <v>YES</v>
      </c>
      <c r="R96" s="75" t="s">
        <v>883</v>
      </c>
      <c r="S96" s="75" t="s">
        <v>883</v>
      </c>
      <c r="T96" s="75"/>
      <c r="U96" s="80"/>
      <c r="V96" s="81"/>
      <c r="W96" s="82"/>
      <c r="X96" s="82"/>
      <c r="Y96" s="83"/>
      <c r="Z96" s="84">
        <f t="shared" si="19"/>
        <v>0</v>
      </c>
      <c r="AA96" s="85">
        <f t="shared" si="20"/>
        <v>0</v>
      </c>
      <c r="AB96" s="85">
        <f t="shared" si="21"/>
        <v>0</v>
      </c>
      <c r="AC96" s="85">
        <f t="shared" si="22"/>
        <v>0</v>
      </c>
      <c r="AD96" s="75" t="str">
        <f t="shared" si="23"/>
        <v>-</v>
      </c>
      <c r="AE96" s="85">
        <f t="shared" si="24"/>
        <v>0</v>
      </c>
      <c r="AF96" s="85">
        <f t="shared" si="25"/>
        <v>0</v>
      </c>
      <c r="AG96" s="85">
        <f t="shared" si="26"/>
        <v>0</v>
      </c>
      <c r="AH96" s="85">
        <f t="shared" si="27"/>
        <v>0</v>
      </c>
      <c r="AI96" s="85">
        <f t="shared" si="28"/>
        <v>0</v>
      </c>
      <c r="AJ96" s="85">
        <f t="shared" si="29"/>
        <v>1</v>
      </c>
      <c r="AK96" s="85">
        <f t="shared" si="30"/>
        <v>0</v>
      </c>
      <c r="AL96" s="75" t="str">
        <f t="shared" si="31"/>
        <v>-</v>
      </c>
      <c r="AM96" s="85">
        <f t="shared" si="32"/>
        <v>0</v>
      </c>
      <c r="AN96" s="85">
        <f t="shared" si="33"/>
        <v>0</v>
      </c>
      <c r="AO96" s="85">
        <f t="shared" si="34"/>
        <v>0</v>
      </c>
    </row>
    <row r="97" spans="1:41" s="26" customFormat="1" ht="12.75">
      <c r="A97" s="71">
        <v>400116</v>
      </c>
      <c r="B97" s="38">
        <v>118701</v>
      </c>
      <c r="C97" s="39" t="s">
        <v>1114</v>
      </c>
      <c r="D97" s="39" t="s">
        <v>1115</v>
      </c>
      <c r="E97" s="39" t="s">
        <v>1116</v>
      </c>
      <c r="F97" s="40">
        <v>85221</v>
      </c>
      <c r="G97" s="72">
        <v>885</v>
      </c>
      <c r="H97" s="73">
        <v>4804038580</v>
      </c>
      <c r="I97" s="74">
        <v>3</v>
      </c>
      <c r="J97" s="75" t="s">
        <v>883</v>
      </c>
      <c r="K97" s="39"/>
      <c r="L97" s="76" t="s">
        <v>883</v>
      </c>
      <c r="M97" s="77">
        <v>225.925</v>
      </c>
      <c r="N97" s="76" t="s">
        <v>883</v>
      </c>
      <c r="O97" s="78" t="s">
        <v>883</v>
      </c>
      <c r="P97" s="41" t="s">
        <v>889</v>
      </c>
      <c r="Q97" s="79" t="str">
        <f t="shared" si="18"/>
        <v>M</v>
      </c>
      <c r="R97" s="75" t="s">
        <v>883</v>
      </c>
      <c r="S97" s="75" t="s">
        <v>883</v>
      </c>
      <c r="T97" s="75"/>
      <c r="U97" s="80"/>
      <c r="V97" s="81"/>
      <c r="W97" s="82"/>
      <c r="X97" s="82"/>
      <c r="Y97" s="83"/>
      <c r="Z97" s="84">
        <f t="shared" si="19"/>
        <v>0</v>
      </c>
      <c r="AA97" s="85">
        <f t="shared" si="20"/>
        <v>1</v>
      </c>
      <c r="AB97" s="85">
        <f t="shared" si="21"/>
        <v>0</v>
      </c>
      <c r="AC97" s="85">
        <f t="shared" si="22"/>
        <v>0</v>
      </c>
      <c r="AD97" s="75" t="str">
        <f t="shared" si="23"/>
        <v>-</v>
      </c>
      <c r="AE97" s="85">
        <f t="shared" si="24"/>
        <v>0</v>
      </c>
      <c r="AF97" s="85">
        <f t="shared" si="25"/>
        <v>0</v>
      </c>
      <c r="AG97" s="85">
        <f t="shared" si="26"/>
        <v>0</v>
      </c>
      <c r="AH97" s="85">
        <f t="shared" si="27"/>
        <v>0</v>
      </c>
      <c r="AI97" s="85">
        <f t="shared" si="28"/>
        <v>0</v>
      </c>
      <c r="AJ97" s="85">
        <f t="shared" si="29"/>
        <v>0</v>
      </c>
      <c r="AK97" s="85">
        <f t="shared" si="30"/>
        <v>0</v>
      </c>
      <c r="AL97" s="75" t="str">
        <f t="shared" si="31"/>
        <v>-</v>
      </c>
      <c r="AM97" s="85">
        <f t="shared" si="32"/>
        <v>0</v>
      </c>
      <c r="AN97" s="85">
        <f t="shared" si="33"/>
        <v>0</v>
      </c>
      <c r="AO97" s="85">
        <f t="shared" si="34"/>
        <v>0</v>
      </c>
    </row>
    <row r="98" spans="1:41" s="26" customFormat="1" ht="12.75">
      <c r="A98" s="71">
        <v>401710</v>
      </c>
      <c r="B98" s="38">
        <v>110404</v>
      </c>
      <c r="C98" s="39" t="s">
        <v>1117</v>
      </c>
      <c r="D98" s="39" t="s">
        <v>1118</v>
      </c>
      <c r="E98" s="39" t="s">
        <v>1119</v>
      </c>
      <c r="F98" s="40">
        <v>85222</v>
      </c>
      <c r="G98" s="72">
        <v>3397</v>
      </c>
      <c r="H98" s="73">
        <v>5208362111</v>
      </c>
      <c r="I98" s="74" t="s">
        <v>925</v>
      </c>
      <c r="J98" s="75" t="s">
        <v>883</v>
      </c>
      <c r="K98" s="39"/>
      <c r="L98" s="76" t="s">
        <v>883</v>
      </c>
      <c r="M98" s="77">
        <v>5361.95</v>
      </c>
      <c r="N98" s="76" t="s">
        <v>883</v>
      </c>
      <c r="O98" s="78" t="s">
        <v>883</v>
      </c>
      <c r="P98" s="41">
        <v>19.692400482509047</v>
      </c>
      <c r="Q98" s="79" t="str">
        <f t="shared" si="18"/>
        <v>NO</v>
      </c>
      <c r="R98" s="75" t="s">
        <v>883</v>
      </c>
      <c r="S98" s="75" t="s">
        <v>883</v>
      </c>
      <c r="T98" s="75"/>
      <c r="U98" s="80"/>
      <c r="V98" s="81"/>
      <c r="W98" s="82"/>
      <c r="X98" s="82"/>
      <c r="Y98" s="83"/>
      <c r="Z98" s="84">
        <f t="shared" si="19"/>
        <v>0</v>
      </c>
      <c r="AA98" s="85">
        <f t="shared" si="20"/>
        <v>0</v>
      </c>
      <c r="AB98" s="85">
        <f t="shared" si="21"/>
        <v>0</v>
      </c>
      <c r="AC98" s="85">
        <f t="shared" si="22"/>
        <v>0</v>
      </c>
      <c r="AD98" s="75" t="str">
        <f t="shared" si="23"/>
        <v>-</v>
      </c>
      <c r="AE98" s="85">
        <f t="shared" si="24"/>
        <v>0</v>
      </c>
      <c r="AF98" s="85">
        <f t="shared" si="25"/>
        <v>0</v>
      </c>
      <c r="AG98" s="85">
        <f t="shared" si="26"/>
        <v>0</v>
      </c>
      <c r="AH98" s="85">
        <f t="shared" si="27"/>
        <v>0</v>
      </c>
      <c r="AI98" s="85">
        <f t="shared" si="28"/>
        <v>0</v>
      </c>
      <c r="AJ98" s="85">
        <f t="shared" si="29"/>
        <v>0</v>
      </c>
      <c r="AK98" s="85">
        <f t="shared" si="30"/>
        <v>0</v>
      </c>
      <c r="AL98" s="75" t="str">
        <f t="shared" si="31"/>
        <v>-</v>
      </c>
      <c r="AM98" s="85">
        <f t="shared" si="32"/>
        <v>0</v>
      </c>
      <c r="AN98" s="85">
        <f t="shared" si="33"/>
        <v>0</v>
      </c>
      <c r="AO98" s="85">
        <f t="shared" si="34"/>
        <v>0</v>
      </c>
    </row>
    <row r="99" spans="1:41" s="26" customFormat="1" ht="12.75">
      <c r="A99" s="71">
        <v>401740</v>
      </c>
      <c r="B99" s="38">
        <v>110502</v>
      </c>
      <c r="C99" s="39" t="s">
        <v>1120</v>
      </c>
      <c r="D99" s="39" t="s">
        <v>1121</v>
      </c>
      <c r="E99" s="39" t="s">
        <v>1119</v>
      </c>
      <c r="F99" s="40">
        <v>85222</v>
      </c>
      <c r="G99" s="72">
        <v>4193</v>
      </c>
      <c r="H99" s="73">
        <v>5203163360</v>
      </c>
      <c r="I99" s="74">
        <v>3</v>
      </c>
      <c r="J99" s="75" t="s">
        <v>883</v>
      </c>
      <c r="K99" s="39"/>
      <c r="L99" s="76" t="s">
        <v>883</v>
      </c>
      <c r="M99" s="77">
        <v>2372.6375</v>
      </c>
      <c r="N99" s="76" t="s">
        <v>883</v>
      </c>
      <c r="O99" s="78" t="s">
        <v>883</v>
      </c>
      <c r="P99" s="41">
        <v>23.3810888252149</v>
      </c>
      <c r="Q99" s="79" t="str">
        <f t="shared" si="18"/>
        <v>YES</v>
      </c>
      <c r="R99" s="75" t="s">
        <v>883</v>
      </c>
      <c r="S99" s="75" t="s">
        <v>883</v>
      </c>
      <c r="T99" s="75"/>
      <c r="U99" s="80"/>
      <c r="V99" s="81"/>
      <c r="W99" s="82"/>
      <c r="X99" s="82"/>
      <c r="Y99" s="83"/>
      <c r="Z99" s="84">
        <f t="shared" si="19"/>
        <v>0</v>
      </c>
      <c r="AA99" s="85">
        <f t="shared" si="20"/>
        <v>0</v>
      </c>
      <c r="AB99" s="85">
        <f t="shared" si="21"/>
        <v>0</v>
      </c>
      <c r="AC99" s="85">
        <f t="shared" si="22"/>
        <v>0</v>
      </c>
      <c r="AD99" s="75" t="str">
        <f t="shared" si="23"/>
        <v>-</v>
      </c>
      <c r="AE99" s="85">
        <f t="shared" si="24"/>
        <v>0</v>
      </c>
      <c r="AF99" s="85">
        <f t="shared" si="25"/>
        <v>0</v>
      </c>
      <c r="AG99" s="85">
        <f t="shared" si="26"/>
        <v>0</v>
      </c>
      <c r="AH99" s="85">
        <f t="shared" si="27"/>
        <v>0</v>
      </c>
      <c r="AI99" s="85">
        <f t="shared" si="28"/>
        <v>0</v>
      </c>
      <c r="AJ99" s="85">
        <f t="shared" si="29"/>
        <v>1</v>
      </c>
      <c r="AK99" s="85">
        <f t="shared" si="30"/>
        <v>0</v>
      </c>
      <c r="AL99" s="75" t="str">
        <f t="shared" si="31"/>
        <v>-</v>
      </c>
      <c r="AM99" s="85">
        <f t="shared" si="32"/>
        <v>0</v>
      </c>
      <c r="AN99" s="85">
        <f t="shared" si="33"/>
        <v>0</v>
      </c>
      <c r="AO99" s="85">
        <f t="shared" si="34"/>
        <v>0</v>
      </c>
    </row>
    <row r="100" spans="1:41" s="26" customFormat="1" ht="12.75">
      <c r="A100" s="71">
        <v>400038</v>
      </c>
      <c r="B100" s="38">
        <v>78908</v>
      </c>
      <c r="C100" s="39" t="s">
        <v>1122</v>
      </c>
      <c r="D100" s="39" t="s">
        <v>1123</v>
      </c>
      <c r="E100" s="39" t="s">
        <v>1124</v>
      </c>
      <c r="F100" s="40">
        <v>85260</v>
      </c>
      <c r="G100" s="72">
        <v>5416</v>
      </c>
      <c r="H100" s="73">
        <v>4809513190</v>
      </c>
      <c r="I100" s="74">
        <v>2</v>
      </c>
      <c r="J100" s="75" t="s">
        <v>883</v>
      </c>
      <c r="K100" s="39"/>
      <c r="L100" s="76" t="s">
        <v>883</v>
      </c>
      <c r="M100" s="77">
        <v>168.1875</v>
      </c>
      <c r="N100" s="76" t="s">
        <v>883</v>
      </c>
      <c r="O100" s="78" t="s">
        <v>883</v>
      </c>
      <c r="P100" s="41" t="s">
        <v>889</v>
      </c>
      <c r="Q100" s="79" t="str">
        <f t="shared" si="18"/>
        <v>M</v>
      </c>
      <c r="R100" s="75" t="s">
        <v>883</v>
      </c>
      <c r="S100" s="75" t="s">
        <v>883</v>
      </c>
      <c r="T100" s="75"/>
      <c r="U100" s="80"/>
      <c r="V100" s="81"/>
      <c r="W100" s="82"/>
      <c r="X100" s="82"/>
      <c r="Y100" s="83"/>
      <c r="Z100" s="84">
        <f t="shared" si="19"/>
        <v>0</v>
      </c>
      <c r="AA100" s="85">
        <f t="shared" si="20"/>
        <v>1</v>
      </c>
      <c r="AB100" s="85">
        <f t="shared" si="21"/>
        <v>0</v>
      </c>
      <c r="AC100" s="85">
        <f t="shared" si="22"/>
        <v>0</v>
      </c>
      <c r="AD100" s="75" t="str">
        <f t="shared" si="23"/>
        <v>-</v>
      </c>
      <c r="AE100" s="85">
        <f t="shared" si="24"/>
        <v>0</v>
      </c>
      <c r="AF100" s="85">
        <f t="shared" si="25"/>
        <v>0</v>
      </c>
      <c r="AG100" s="85">
        <f t="shared" si="26"/>
        <v>0</v>
      </c>
      <c r="AH100" s="85">
        <f t="shared" si="27"/>
        <v>0</v>
      </c>
      <c r="AI100" s="85">
        <f t="shared" si="28"/>
        <v>0</v>
      </c>
      <c r="AJ100" s="85">
        <f t="shared" si="29"/>
        <v>0</v>
      </c>
      <c r="AK100" s="85">
        <f t="shared" si="30"/>
        <v>0</v>
      </c>
      <c r="AL100" s="75" t="str">
        <f t="shared" si="31"/>
        <v>-</v>
      </c>
      <c r="AM100" s="85">
        <f t="shared" si="32"/>
        <v>0</v>
      </c>
      <c r="AN100" s="85">
        <f t="shared" si="33"/>
        <v>0</v>
      </c>
      <c r="AO100" s="85">
        <f t="shared" si="34"/>
        <v>0</v>
      </c>
    </row>
    <row r="101" spans="1:41" s="26" customFormat="1" ht="12.75">
      <c r="A101" s="71">
        <v>401760</v>
      </c>
      <c r="B101" s="38">
        <v>100216</v>
      </c>
      <c r="C101" s="39" t="s">
        <v>1125</v>
      </c>
      <c r="D101" s="39" t="s">
        <v>1126</v>
      </c>
      <c r="E101" s="39" t="s">
        <v>899</v>
      </c>
      <c r="F101" s="40">
        <v>85718</v>
      </c>
      <c r="G101" s="72">
        <v>6597</v>
      </c>
      <c r="H101" s="73">
        <v>5202996446</v>
      </c>
      <c r="I101" s="74">
        <v>3</v>
      </c>
      <c r="J101" s="75" t="s">
        <v>883</v>
      </c>
      <c r="K101" s="39"/>
      <c r="L101" s="76" t="s">
        <v>883</v>
      </c>
      <c r="M101" s="77">
        <v>4858.7876</v>
      </c>
      <c r="N101" s="76" t="s">
        <v>883</v>
      </c>
      <c r="O101" s="78" t="s">
        <v>883</v>
      </c>
      <c r="P101" s="41">
        <v>3.9173553719008263</v>
      </c>
      <c r="Q101" s="79" t="str">
        <f t="shared" si="18"/>
        <v>NO</v>
      </c>
      <c r="R101" s="75" t="s">
        <v>883</v>
      </c>
      <c r="S101" s="75" t="s">
        <v>883</v>
      </c>
      <c r="T101" s="75"/>
      <c r="U101" s="80"/>
      <c r="V101" s="81"/>
      <c r="W101" s="82"/>
      <c r="X101" s="82"/>
      <c r="Y101" s="83"/>
      <c r="Z101" s="84">
        <f t="shared" si="19"/>
        <v>0</v>
      </c>
      <c r="AA101" s="85">
        <f t="shared" si="20"/>
        <v>0</v>
      </c>
      <c r="AB101" s="85">
        <f t="shared" si="21"/>
        <v>0</v>
      </c>
      <c r="AC101" s="85">
        <f t="shared" si="22"/>
        <v>0</v>
      </c>
      <c r="AD101" s="75" t="str">
        <f t="shared" si="23"/>
        <v>-</v>
      </c>
      <c r="AE101" s="85">
        <f t="shared" si="24"/>
        <v>0</v>
      </c>
      <c r="AF101" s="85">
        <f t="shared" si="25"/>
        <v>0</v>
      </c>
      <c r="AG101" s="85">
        <f t="shared" si="26"/>
        <v>0</v>
      </c>
      <c r="AH101" s="85">
        <f t="shared" si="27"/>
        <v>0</v>
      </c>
      <c r="AI101" s="85">
        <f t="shared" si="28"/>
        <v>0</v>
      </c>
      <c r="AJ101" s="85">
        <f t="shared" si="29"/>
        <v>0</v>
      </c>
      <c r="AK101" s="85">
        <f t="shared" si="30"/>
        <v>0</v>
      </c>
      <c r="AL101" s="75" t="str">
        <f t="shared" si="31"/>
        <v>-</v>
      </c>
      <c r="AM101" s="85">
        <f t="shared" si="32"/>
        <v>0</v>
      </c>
      <c r="AN101" s="85">
        <f t="shared" si="33"/>
        <v>0</v>
      </c>
      <c r="AO101" s="85">
        <f t="shared" si="34"/>
        <v>0</v>
      </c>
    </row>
    <row r="102" spans="1:41" s="26" customFormat="1" ht="12.75">
      <c r="A102" s="71">
        <v>400001</v>
      </c>
      <c r="B102" s="38">
        <v>70293</v>
      </c>
      <c r="C102" s="39" t="s">
        <v>1127</v>
      </c>
      <c r="D102" s="39" t="s">
        <v>1128</v>
      </c>
      <c r="E102" s="39" t="s">
        <v>1129</v>
      </c>
      <c r="F102" s="40">
        <v>85327</v>
      </c>
      <c r="G102" s="72" t="s">
        <v>882</v>
      </c>
      <c r="H102" s="86">
        <v>4805752000</v>
      </c>
      <c r="I102" s="74" t="s">
        <v>1130</v>
      </c>
      <c r="J102" s="75" t="s">
        <v>883</v>
      </c>
      <c r="K102" s="39"/>
      <c r="L102" s="76" t="s">
        <v>883</v>
      </c>
      <c r="M102" s="77">
        <v>4994.6314</v>
      </c>
      <c r="N102" s="76" t="s">
        <v>883</v>
      </c>
      <c r="O102" s="78" t="s">
        <v>883</v>
      </c>
      <c r="P102" s="41">
        <v>5.723400262713454</v>
      </c>
      <c r="Q102" s="79" t="str">
        <f t="shared" si="18"/>
        <v>NO</v>
      </c>
      <c r="R102" s="75" t="s">
        <v>883</v>
      </c>
      <c r="S102" s="75" t="s">
        <v>883</v>
      </c>
      <c r="T102" s="75"/>
      <c r="U102" s="80"/>
      <c r="V102" s="81"/>
      <c r="W102" s="82"/>
      <c r="X102" s="82"/>
      <c r="Y102" s="83"/>
      <c r="Z102" s="84">
        <f t="shared" si="19"/>
        <v>0</v>
      </c>
      <c r="AA102" s="85">
        <f t="shared" si="20"/>
        <v>0</v>
      </c>
      <c r="AB102" s="85">
        <f t="shared" si="21"/>
        <v>0</v>
      </c>
      <c r="AC102" s="85">
        <f t="shared" si="22"/>
        <v>0</v>
      </c>
      <c r="AD102" s="75" t="str">
        <f t="shared" si="23"/>
        <v>-</v>
      </c>
      <c r="AE102" s="85">
        <f t="shared" si="24"/>
        <v>0</v>
      </c>
      <c r="AF102" s="85">
        <f t="shared" si="25"/>
        <v>0</v>
      </c>
      <c r="AG102" s="85">
        <f t="shared" si="26"/>
        <v>0</v>
      </c>
      <c r="AH102" s="85">
        <f t="shared" si="27"/>
        <v>0</v>
      </c>
      <c r="AI102" s="85">
        <f t="shared" si="28"/>
        <v>0</v>
      </c>
      <c r="AJ102" s="85">
        <f t="shared" si="29"/>
        <v>0</v>
      </c>
      <c r="AK102" s="85">
        <f t="shared" si="30"/>
        <v>0</v>
      </c>
      <c r="AL102" s="75" t="str">
        <f t="shared" si="31"/>
        <v>-</v>
      </c>
      <c r="AM102" s="85">
        <f t="shared" si="32"/>
        <v>0</v>
      </c>
      <c r="AN102" s="85">
        <f t="shared" si="33"/>
        <v>0</v>
      </c>
      <c r="AO102" s="85">
        <f t="shared" si="34"/>
        <v>0</v>
      </c>
    </row>
    <row r="103" spans="1:41" s="26" customFormat="1" ht="12.75">
      <c r="A103" s="71">
        <v>400347</v>
      </c>
      <c r="B103" s="38">
        <v>30801</v>
      </c>
      <c r="C103" s="39" t="s">
        <v>1131</v>
      </c>
      <c r="D103" s="39" t="s">
        <v>1132</v>
      </c>
      <c r="E103" s="39" t="s">
        <v>1133</v>
      </c>
      <c r="F103" s="40">
        <v>86040</v>
      </c>
      <c r="G103" s="72" t="s">
        <v>882</v>
      </c>
      <c r="H103" s="73">
        <v>9286452752</v>
      </c>
      <c r="I103" s="74" t="s">
        <v>1134</v>
      </c>
      <c r="J103" s="75" t="s">
        <v>883</v>
      </c>
      <c r="K103" s="39"/>
      <c r="L103" s="76" t="s">
        <v>883</v>
      </c>
      <c r="M103" s="77">
        <v>294.1564</v>
      </c>
      <c r="N103" s="76" t="s">
        <v>884</v>
      </c>
      <c r="O103" s="78" t="s">
        <v>883</v>
      </c>
      <c r="P103" s="41" t="s">
        <v>889</v>
      </c>
      <c r="Q103" s="79" t="str">
        <f t="shared" si="18"/>
        <v>M</v>
      </c>
      <c r="R103" s="75" t="s">
        <v>885</v>
      </c>
      <c r="S103" s="75" t="s">
        <v>883</v>
      </c>
      <c r="T103" s="75"/>
      <c r="U103" s="80"/>
      <c r="V103" s="81"/>
      <c r="W103" s="82"/>
      <c r="X103" s="82"/>
      <c r="Y103" s="83"/>
      <c r="Z103" s="84">
        <f t="shared" si="19"/>
        <v>0</v>
      </c>
      <c r="AA103" s="85">
        <f t="shared" si="20"/>
        <v>1</v>
      </c>
      <c r="AB103" s="85">
        <f t="shared" si="21"/>
        <v>0</v>
      </c>
      <c r="AC103" s="85">
        <f t="shared" si="22"/>
        <v>0</v>
      </c>
      <c r="AD103" s="75" t="str">
        <f t="shared" si="23"/>
        <v>-</v>
      </c>
      <c r="AE103" s="85">
        <f t="shared" si="24"/>
        <v>0</v>
      </c>
      <c r="AF103" s="85">
        <f t="shared" si="25"/>
        <v>0</v>
      </c>
      <c r="AG103" s="85">
        <f t="shared" si="26"/>
        <v>0</v>
      </c>
      <c r="AH103" s="85">
        <f t="shared" si="27"/>
        <v>0</v>
      </c>
      <c r="AI103" s="85">
        <f t="shared" si="28"/>
        <v>0</v>
      </c>
      <c r="AJ103" s="85">
        <f t="shared" si="29"/>
        <v>0</v>
      </c>
      <c r="AK103" s="85">
        <f t="shared" si="30"/>
        <v>0</v>
      </c>
      <c r="AL103" s="75" t="str">
        <f t="shared" si="31"/>
        <v>-</v>
      </c>
      <c r="AM103" s="85">
        <f t="shared" si="32"/>
        <v>0</v>
      </c>
      <c r="AN103" s="85">
        <f t="shared" si="33"/>
        <v>0</v>
      </c>
      <c r="AO103" s="85">
        <f t="shared" si="34"/>
        <v>0</v>
      </c>
    </row>
    <row r="104" spans="1:41" s="26" customFormat="1" ht="12.75">
      <c r="A104" s="71">
        <v>401810</v>
      </c>
      <c r="B104" s="38">
        <v>90225</v>
      </c>
      <c r="C104" s="39" t="s">
        <v>1135</v>
      </c>
      <c r="D104" s="39" t="s">
        <v>1136</v>
      </c>
      <c r="E104" s="39" t="s">
        <v>1137</v>
      </c>
      <c r="F104" s="40">
        <v>86034</v>
      </c>
      <c r="G104" s="72">
        <v>367</v>
      </c>
      <c r="H104" s="73">
        <v>9287382366</v>
      </c>
      <c r="I104" s="74">
        <v>7</v>
      </c>
      <c r="J104" s="75" t="s">
        <v>884</v>
      </c>
      <c r="K104" s="39"/>
      <c r="L104" s="76" t="s">
        <v>884</v>
      </c>
      <c r="M104" s="77">
        <v>420.4436</v>
      </c>
      <c r="N104" s="76" t="s">
        <v>883</v>
      </c>
      <c r="O104" s="78" t="s">
        <v>884</v>
      </c>
      <c r="P104" s="41">
        <v>40.12993503248376</v>
      </c>
      <c r="Q104" s="79" t="str">
        <f t="shared" si="18"/>
        <v>YES</v>
      </c>
      <c r="R104" s="75" t="s">
        <v>883</v>
      </c>
      <c r="S104" s="75" t="s">
        <v>884</v>
      </c>
      <c r="T104" s="75"/>
      <c r="U104" s="80"/>
      <c r="V104" s="81">
        <v>46254</v>
      </c>
      <c r="W104" s="82">
        <v>5823</v>
      </c>
      <c r="X104" s="82">
        <v>16268</v>
      </c>
      <c r="Y104" s="83">
        <v>4202</v>
      </c>
      <c r="Z104" s="84">
        <f t="shared" si="19"/>
        <v>1</v>
      </c>
      <c r="AA104" s="85">
        <f t="shared" si="20"/>
        <v>1</v>
      </c>
      <c r="AB104" s="85">
        <f t="shared" si="21"/>
        <v>0</v>
      </c>
      <c r="AC104" s="85">
        <f t="shared" si="22"/>
        <v>0</v>
      </c>
      <c r="AD104" s="75" t="str">
        <f t="shared" si="23"/>
        <v>SRSA</v>
      </c>
      <c r="AE104" s="85">
        <f t="shared" si="24"/>
        <v>0</v>
      </c>
      <c r="AF104" s="85">
        <f t="shared" si="25"/>
        <v>0</v>
      </c>
      <c r="AG104" s="85">
        <f t="shared" si="26"/>
        <v>0</v>
      </c>
      <c r="AH104" s="85">
        <f t="shared" si="27"/>
        <v>0</v>
      </c>
      <c r="AI104" s="85">
        <f t="shared" si="28"/>
        <v>1</v>
      </c>
      <c r="AJ104" s="85">
        <f t="shared" si="29"/>
        <v>1</v>
      </c>
      <c r="AK104" s="85" t="str">
        <f t="shared" si="30"/>
        <v>Initial</v>
      </c>
      <c r="AL104" s="75" t="str">
        <f t="shared" si="31"/>
        <v>-</v>
      </c>
      <c r="AM104" s="85" t="str">
        <f t="shared" si="32"/>
        <v>SRSA</v>
      </c>
      <c r="AN104" s="85">
        <f t="shared" si="33"/>
        <v>0</v>
      </c>
      <c r="AO104" s="85">
        <f t="shared" si="34"/>
        <v>0</v>
      </c>
    </row>
    <row r="105" spans="1:41" s="26" customFormat="1" ht="12.75">
      <c r="A105" s="71">
        <v>400328</v>
      </c>
      <c r="B105" s="38">
        <v>138761</v>
      </c>
      <c r="C105" s="39" t="s">
        <v>1138</v>
      </c>
      <c r="D105" s="39" t="s">
        <v>1139</v>
      </c>
      <c r="E105" s="39" t="s">
        <v>959</v>
      </c>
      <c r="F105" s="40">
        <v>86301</v>
      </c>
      <c r="G105" s="72" t="s">
        <v>882</v>
      </c>
      <c r="H105" s="73">
        <v>9286343288</v>
      </c>
      <c r="I105" s="74" t="s">
        <v>1134</v>
      </c>
      <c r="J105" s="75" t="s">
        <v>883</v>
      </c>
      <c r="K105" s="39"/>
      <c r="L105" s="76" t="s">
        <v>883</v>
      </c>
      <c r="M105" s="77">
        <v>68.375</v>
      </c>
      <c r="N105" s="76" t="s">
        <v>883</v>
      </c>
      <c r="O105" s="78" t="s">
        <v>883</v>
      </c>
      <c r="P105" s="41" t="s">
        <v>889</v>
      </c>
      <c r="Q105" s="79" t="str">
        <f t="shared" si="18"/>
        <v>M</v>
      </c>
      <c r="R105" s="75" t="s">
        <v>883</v>
      </c>
      <c r="S105" s="75" t="s">
        <v>883</v>
      </c>
      <c r="T105" s="75"/>
      <c r="U105" s="80"/>
      <c r="V105" s="81"/>
      <c r="W105" s="82"/>
      <c r="X105" s="82"/>
      <c r="Y105" s="83"/>
      <c r="Z105" s="84">
        <f t="shared" si="19"/>
        <v>0</v>
      </c>
      <c r="AA105" s="85">
        <f t="shared" si="20"/>
        <v>1</v>
      </c>
      <c r="AB105" s="85">
        <f t="shared" si="21"/>
        <v>0</v>
      </c>
      <c r="AC105" s="85">
        <f t="shared" si="22"/>
        <v>0</v>
      </c>
      <c r="AD105" s="75" t="str">
        <f t="shared" si="23"/>
        <v>-</v>
      </c>
      <c r="AE105" s="85">
        <f t="shared" si="24"/>
        <v>0</v>
      </c>
      <c r="AF105" s="85">
        <f t="shared" si="25"/>
        <v>0</v>
      </c>
      <c r="AG105" s="85">
        <f t="shared" si="26"/>
        <v>0</v>
      </c>
      <c r="AH105" s="85">
        <f t="shared" si="27"/>
        <v>0</v>
      </c>
      <c r="AI105" s="85">
        <f t="shared" si="28"/>
        <v>0</v>
      </c>
      <c r="AJ105" s="85">
        <f t="shared" si="29"/>
        <v>0</v>
      </c>
      <c r="AK105" s="85">
        <f t="shared" si="30"/>
        <v>0</v>
      </c>
      <c r="AL105" s="75" t="str">
        <f t="shared" si="31"/>
        <v>-</v>
      </c>
      <c r="AM105" s="85">
        <f t="shared" si="32"/>
        <v>0</v>
      </c>
      <c r="AN105" s="85">
        <f t="shared" si="33"/>
        <v>0</v>
      </c>
      <c r="AO105" s="85">
        <f t="shared" si="34"/>
        <v>0</v>
      </c>
    </row>
    <row r="106" spans="1:41" s="26" customFormat="1" ht="12.75">
      <c r="A106" s="71">
        <v>400348</v>
      </c>
      <c r="B106" s="38">
        <v>110801</v>
      </c>
      <c r="C106" s="39" t="s">
        <v>1140</v>
      </c>
      <c r="D106" s="39" t="s">
        <v>1141</v>
      </c>
      <c r="E106" s="39" t="s">
        <v>1142</v>
      </c>
      <c r="F106" s="40">
        <v>85228</v>
      </c>
      <c r="G106" s="72" t="s">
        <v>882</v>
      </c>
      <c r="H106" s="73">
        <v>5204231944</v>
      </c>
      <c r="I106" s="74" t="s">
        <v>925</v>
      </c>
      <c r="J106" s="75" t="s">
        <v>883</v>
      </c>
      <c r="K106" s="39"/>
      <c r="L106" s="76" t="s">
        <v>883</v>
      </c>
      <c r="M106" s="77">
        <v>730.1438</v>
      </c>
      <c r="N106" s="76" t="s">
        <v>883</v>
      </c>
      <c r="O106" s="78" t="s">
        <v>883</v>
      </c>
      <c r="P106" s="41" t="s">
        <v>889</v>
      </c>
      <c r="Q106" s="79" t="str">
        <f t="shared" si="18"/>
        <v>M</v>
      </c>
      <c r="R106" s="75" t="s">
        <v>885</v>
      </c>
      <c r="S106" s="75" t="s">
        <v>883</v>
      </c>
      <c r="T106" s="75"/>
      <c r="U106" s="80"/>
      <c r="V106" s="81"/>
      <c r="W106" s="82"/>
      <c r="X106" s="82"/>
      <c r="Y106" s="83"/>
      <c r="Z106" s="84">
        <f t="shared" si="19"/>
        <v>0</v>
      </c>
      <c r="AA106" s="85">
        <f t="shared" si="20"/>
        <v>0</v>
      </c>
      <c r="AB106" s="85">
        <f t="shared" si="21"/>
        <v>0</v>
      </c>
      <c r="AC106" s="85">
        <f t="shared" si="22"/>
        <v>0</v>
      </c>
      <c r="AD106" s="75" t="str">
        <f t="shared" si="23"/>
        <v>-</v>
      </c>
      <c r="AE106" s="85">
        <f t="shared" si="24"/>
        <v>0</v>
      </c>
      <c r="AF106" s="85">
        <f t="shared" si="25"/>
        <v>0</v>
      </c>
      <c r="AG106" s="85">
        <f t="shared" si="26"/>
        <v>0</v>
      </c>
      <c r="AH106" s="85">
        <f t="shared" si="27"/>
        <v>0</v>
      </c>
      <c r="AI106" s="85">
        <f t="shared" si="28"/>
        <v>0</v>
      </c>
      <c r="AJ106" s="85">
        <f t="shared" si="29"/>
        <v>0</v>
      </c>
      <c r="AK106" s="85">
        <f t="shared" si="30"/>
        <v>0</v>
      </c>
      <c r="AL106" s="75" t="str">
        <f t="shared" si="31"/>
        <v>-</v>
      </c>
      <c r="AM106" s="85">
        <f t="shared" si="32"/>
        <v>0</v>
      </c>
      <c r="AN106" s="85">
        <f t="shared" si="33"/>
        <v>0</v>
      </c>
      <c r="AO106" s="85">
        <f t="shared" si="34"/>
        <v>0</v>
      </c>
    </row>
    <row r="107" spans="1:41" s="26" customFormat="1" ht="12.75">
      <c r="A107" s="71">
        <v>400253</v>
      </c>
      <c r="B107" s="38">
        <v>108712</v>
      </c>
      <c r="C107" s="39" t="s">
        <v>1143</v>
      </c>
      <c r="D107" s="39" t="s">
        <v>1019</v>
      </c>
      <c r="E107" s="39" t="s">
        <v>899</v>
      </c>
      <c r="F107" s="40">
        <v>85714</v>
      </c>
      <c r="G107" s="72" t="s">
        <v>882</v>
      </c>
      <c r="H107" s="73">
        <v>5205731500</v>
      </c>
      <c r="I107" s="74">
        <v>1</v>
      </c>
      <c r="J107" s="75" t="s">
        <v>883</v>
      </c>
      <c r="K107" s="39"/>
      <c r="L107" s="76" t="s">
        <v>883</v>
      </c>
      <c r="M107" s="77">
        <v>115.75</v>
      </c>
      <c r="N107" s="76" t="s">
        <v>883</v>
      </c>
      <c r="O107" s="78" t="s">
        <v>883</v>
      </c>
      <c r="P107" s="41" t="s">
        <v>889</v>
      </c>
      <c r="Q107" s="79" t="str">
        <f t="shared" si="18"/>
        <v>M</v>
      </c>
      <c r="R107" s="75" t="s">
        <v>883</v>
      </c>
      <c r="S107" s="75" t="s">
        <v>883</v>
      </c>
      <c r="T107" s="75"/>
      <c r="U107" s="80"/>
      <c r="V107" s="81"/>
      <c r="W107" s="82"/>
      <c r="X107" s="82"/>
      <c r="Y107" s="83"/>
      <c r="Z107" s="84">
        <f t="shared" si="19"/>
        <v>0</v>
      </c>
      <c r="AA107" s="85">
        <f t="shared" si="20"/>
        <v>1</v>
      </c>
      <c r="AB107" s="85">
        <f t="shared" si="21"/>
        <v>0</v>
      </c>
      <c r="AC107" s="85">
        <f t="shared" si="22"/>
        <v>0</v>
      </c>
      <c r="AD107" s="75" t="str">
        <f t="shared" si="23"/>
        <v>-</v>
      </c>
      <c r="AE107" s="85">
        <f t="shared" si="24"/>
        <v>0</v>
      </c>
      <c r="AF107" s="85">
        <f t="shared" si="25"/>
        <v>0</v>
      </c>
      <c r="AG107" s="85">
        <f t="shared" si="26"/>
        <v>0</v>
      </c>
      <c r="AH107" s="85">
        <f t="shared" si="27"/>
        <v>0</v>
      </c>
      <c r="AI107" s="85">
        <f t="shared" si="28"/>
        <v>0</v>
      </c>
      <c r="AJ107" s="85">
        <f t="shared" si="29"/>
        <v>0</v>
      </c>
      <c r="AK107" s="85">
        <f t="shared" si="30"/>
        <v>0</v>
      </c>
      <c r="AL107" s="75" t="str">
        <f t="shared" si="31"/>
        <v>-</v>
      </c>
      <c r="AM107" s="85">
        <f t="shared" si="32"/>
        <v>0</v>
      </c>
      <c r="AN107" s="85">
        <f t="shared" si="33"/>
        <v>0</v>
      </c>
      <c r="AO107" s="85">
        <f t="shared" si="34"/>
        <v>0</v>
      </c>
    </row>
    <row r="108" spans="1:41" s="26" customFormat="1" ht="12.75">
      <c r="A108" s="71">
        <v>400135</v>
      </c>
      <c r="B108" s="38">
        <v>78772</v>
      </c>
      <c r="C108" s="39" t="s">
        <v>1144</v>
      </c>
      <c r="D108" s="39" t="s">
        <v>1145</v>
      </c>
      <c r="E108" s="39" t="s">
        <v>989</v>
      </c>
      <c r="F108" s="40">
        <v>85308</v>
      </c>
      <c r="G108" s="72" t="s">
        <v>882</v>
      </c>
      <c r="H108" s="73">
        <v>6029385411</v>
      </c>
      <c r="I108" s="74">
        <v>3</v>
      </c>
      <c r="J108" s="75" t="s">
        <v>883</v>
      </c>
      <c r="K108" s="39"/>
      <c r="L108" s="76" t="s">
        <v>883</v>
      </c>
      <c r="M108" s="77">
        <v>565.7</v>
      </c>
      <c r="N108" s="76" t="s">
        <v>883</v>
      </c>
      <c r="O108" s="78" t="s">
        <v>883</v>
      </c>
      <c r="P108" s="41" t="s">
        <v>889</v>
      </c>
      <c r="Q108" s="79" t="str">
        <f t="shared" si="18"/>
        <v>M</v>
      </c>
      <c r="R108" s="75" t="s">
        <v>883</v>
      </c>
      <c r="S108" s="75" t="s">
        <v>883</v>
      </c>
      <c r="T108" s="75"/>
      <c r="U108" s="80"/>
      <c r="V108" s="81"/>
      <c r="W108" s="82"/>
      <c r="X108" s="82"/>
      <c r="Y108" s="83"/>
      <c r="Z108" s="84">
        <f t="shared" si="19"/>
        <v>0</v>
      </c>
      <c r="AA108" s="85">
        <f t="shared" si="20"/>
        <v>1</v>
      </c>
      <c r="AB108" s="85">
        <f t="shared" si="21"/>
        <v>0</v>
      </c>
      <c r="AC108" s="85">
        <f t="shared" si="22"/>
        <v>0</v>
      </c>
      <c r="AD108" s="75" t="str">
        <f t="shared" si="23"/>
        <v>-</v>
      </c>
      <c r="AE108" s="85">
        <f t="shared" si="24"/>
        <v>0</v>
      </c>
      <c r="AF108" s="85">
        <f t="shared" si="25"/>
        <v>0</v>
      </c>
      <c r="AG108" s="85">
        <f t="shared" si="26"/>
        <v>0</v>
      </c>
      <c r="AH108" s="85">
        <f t="shared" si="27"/>
        <v>0</v>
      </c>
      <c r="AI108" s="85">
        <f t="shared" si="28"/>
        <v>0</v>
      </c>
      <c r="AJ108" s="85">
        <f t="shared" si="29"/>
        <v>0</v>
      </c>
      <c r="AK108" s="85">
        <f t="shared" si="30"/>
        <v>0</v>
      </c>
      <c r="AL108" s="75" t="str">
        <f t="shared" si="31"/>
        <v>-</v>
      </c>
      <c r="AM108" s="85">
        <f t="shared" si="32"/>
        <v>0</v>
      </c>
      <c r="AN108" s="85">
        <f t="shared" si="33"/>
        <v>0</v>
      </c>
      <c r="AO108" s="85">
        <f t="shared" si="34"/>
        <v>0</v>
      </c>
    </row>
    <row r="109" spans="1:41" s="26" customFormat="1" ht="12.75">
      <c r="A109" s="71">
        <v>400359</v>
      </c>
      <c r="B109" s="38">
        <v>78957</v>
      </c>
      <c r="C109" s="39" t="s">
        <v>1146</v>
      </c>
      <c r="D109" s="39" t="s">
        <v>1147</v>
      </c>
      <c r="E109" s="39" t="s">
        <v>905</v>
      </c>
      <c r="F109" s="40">
        <v>85205</v>
      </c>
      <c r="G109" s="72" t="s">
        <v>882</v>
      </c>
      <c r="H109" s="73">
        <v>4808301750</v>
      </c>
      <c r="I109" s="74">
        <v>3</v>
      </c>
      <c r="J109" s="75" t="s">
        <v>883</v>
      </c>
      <c r="K109" s="39"/>
      <c r="L109" s="76" t="s">
        <v>883</v>
      </c>
      <c r="M109" s="77">
        <v>144.575</v>
      </c>
      <c r="N109" s="76" t="s">
        <v>883</v>
      </c>
      <c r="O109" s="78" t="s">
        <v>883</v>
      </c>
      <c r="P109" s="41" t="s">
        <v>889</v>
      </c>
      <c r="Q109" s="79" t="str">
        <f t="shared" si="18"/>
        <v>M</v>
      </c>
      <c r="R109" s="75" t="s">
        <v>885</v>
      </c>
      <c r="S109" s="75" t="s">
        <v>883</v>
      </c>
      <c r="T109" s="75"/>
      <c r="U109" s="80"/>
      <c r="V109" s="81"/>
      <c r="W109" s="82"/>
      <c r="X109" s="82"/>
      <c r="Y109" s="83"/>
      <c r="Z109" s="84">
        <f t="shared" si="19"/>
        <v>0</v>
      </c>
      <c r="AA109" s="85">
        <f t="shared" si="20"/>
        <v>1</v>
      </c>
      <c r="AB109" s="85">
        <f t="shared" si="21"/>
        <v>0</v>
      </c>
      <c r="AC109" s="85">
        <f t="shared" si="22"/>
        <v>0</v>
      </c>
      <c r="AD109" s="75" t="str">
        <f t="shared" si="23"/>
        <v>-</v>
      </c>
      <c r="AE109" s="85">
        <f t="shared" si="24"/>
        <v>0</v>
      </c>
      <c r="AF109" s="85">
        <f t="shared" si="25"/>
        <v>0</v>
      </c>
      <c r="AG109" s="85">
        <f t="shared" si="26"/>
        <v>0</v>
      </c>
      <c r="AH109" s="85">
        <f t="shared" si="27"/>
        <v>0</v>
      </c>
      <c r="AI109" s="85">
        <f t="shared" si="28"/>
        <v>0</v>
      </c>
      <c r="AJ109" s="85">
        <f t="shared" si="29"/>
        <v>0</v>
      </c>
      <c r="AK109" s="85">
        <f t="shared" si="30"/>
        <v>0</v>
      </c>
      <c r="AL109" s="75" t="str">
        <f t="shared" si="31"/>
        <v>-</v>
      </c>
      <c r="AM109" s="85">
        <f t="shared" si="32"/>
        <v>0</v>
      </c>
      <c r="AN109" s="85">
        <f t="shared" si="33"/>
        <v>0</v>
      </c>
      <c r="AO109" s="85">
        <f t="shared" si="34"/>
        <v>0</v>
      </c>
    </row>
    <row r="110" spans="1:41" s="26" customFormat="1" ht="12.75">
      <c r="A110" s="71">
        <v>401870</v>
      </c>
      <c r="B110" s="38">
        <v>70280</v>
      </c>
      <c r="C110" s="39" t="s">
        <v>1148</v>
      </c>
      <c r="D110" s="39" t="s">
        <v>1149</v>
      </c>
      <c r="E110" s="39" t="s">
        <v>944</v>
      </c>
      <c r="F110" s="40">
        <v>85224</v>
      </c>
      <c r="G110" s="72">
        <v>6178</v>
      </c>
      <c r="H110" s="73">
        <v>4808127000</v>
      </c>
      <c r="I110" s="74">
        <v>3</v>
      </c>
      <c r="J110" s="75" t="s">
        <v>883</v>
      </c>
      <c r="K110" s="39"/>
      <c r="L110" s="76" t="s">
        <v>883</v>
      </c>
      <c r="M110" s="77">
        <v>24789.1814</v>
      </c>
      <c r="N110" s="76" t="s">
        <v>883</v>
      </c>
      <c r="O110" s="78" t="s">
        <v>883</v>
      </c>
      <c r="P110" s="41">
        <v>9.590973201692526</v>
      </c>
      <c r="Q110" s="79" t="str">
        <f t="shared" si="18"/>
        <v>NO</v>
      </c>
      <c r="R110" s="75" t="s">
        <v>883</v>
      </c>
      <c r="S110" s="75" t="s">
        <v>883</v>
      </c>
      <c r="T110" s="75"/>
      <c r="U110" s="80"/>
      <c r="V110" s="81"/>
      <c r="W110" s="82"/>
      <c r="X110" s="82"/>
      <c r="Y110" s="83"/>
      <c r="Z110" s="84">
        <f t="shared" si="19"/>
        <v>0</v>
      </c>
      <c r="AA110" s="85">
        <f t="shared" si="20"/>
        <v>0</v>
      </c>
      <c r="AB110" s="85">
        <f t="shared" si="21"/>
        <v>0</v>
      </c>
      <c r="AC110" s="85">
        <f t="shared" si="22"/>
        <v>0</v>
      </c>
      <c r="AD110" s="75" t="str">
        <f t="shared" si="23"/>
        <v>-</v>
      </c>
      <c r="AE110" s="85">
        <f t="shared" si="24"/>
        <v>0</v>
      </c>
      <c r="AF110" s="85">
        <f t="shared" si="25"/>
        <v>0</v>
      </c>
      <c r="AG110" s="85">
        <f t="shared" si="26"/>
        <v>0</v>
      </c>
      <c r="AH110" s="85">
        <f t="shared" si="27"/>
        <v>0</v>
      </c>
      <c r="AI110" s="85">
        <f t="shared" si="28"/>
        <v>0</v>
      </c>
      <c r="AJ110" s="85">
        <f t="shared" si="29"/>
        <v>0</v>
      </c>
      <c r="AK110" s="85">
        <f t="shared" si="30"/>
        <v>0</v>
      </c>
      <c r="AL110" s="75" t="str">
        <f t="shared" si="31"/>
        <v>-</v>
      </c>
      <c r="AM110" s="85">
        <f t="shared" si="32"/>
        <v>0</v>
      </c>
      <c r="AN110" s="85">
        <f t="shared" si="33"/>
        <v>0</v>
      </c>
      <c r="AO110" s="85">
        <f t="shared" si="34"/>
        <v>0</v>
      </c>
    </row>
    <row r="111" spans="1:41" s="26" customFormat="1" ht="12.75">
      <c r="A111" s="71">
        <v>400136</v>
      </c>
      <c r="B111" s="38">
        <v>138753</v>
      </c>
      <c r="C111" s="39" t="s">
        <v>1150</v>
      </c>
      <c r="D111" s="39" t="s">
        <v>1151</v>
      </c>
      <c r="E111" s="39" t="s">
        <v>1097</v>
      </c>
      <c r="F111" s="40">
        <v>86322</v>
      </c>
      <c r="G111" s="72" t="s">
        <v>882</v>
      </c>
      <c r="H111" s="73">
        <v>9285672363</v>
      </c>
      <c r="I111" s="74" t="s">
        <v>1152</v>
      </c>
      <c r="J111" s="75" t="s">
        <v>884</v>
      </c>
      <c r="K111" s="39"/>
      <c r="L111" s="76" t="s">
        <v>896</v>
      </c>
      <c r="M111" s="77">
        <v>70.5</v>
      </c>
      <c r="N111" s="76" t="s">
        <v>883</v>
      </c>
      <c r="O111" s="78" t="s">
        <v>884</v>
      </c>
      <c r="P111" s="41" t="s">
        <v>889</v>
      </c>
      <c r="Q111" s="79" t="str">
        <f t="shared" si="18"/>
        <v>M</v>
      </c>
      <c r="R111" s="75" t="s">
        <v>883</v>
      </c>
      <c r="S111" s="75" t="s">
        <v>884</v>
      </c>
      <c r="T111" s="75"/>
      <c r="U111" s="80"/>
      <c r="V111" s="81">
        <v>4510</v>
      </c>
      <c r="W111" s="82">
        <v>386</v>
      </c>
      <c r="X111" s="82">
        <v>494</v>
      </c>
      <c r="Y111" s="83">
        <v>702</v>
      </c>
      <c r="Z111" s="84">
        <f t="shared" si="19"/>
        <v>1</v>
      </c>
      <c r="AA111" s="85">
        <f t="shared" si="20"/>
        <v>1</v>
      </c>
      <c r="AB111" s="85">
        <f t="shared" si="21"/>
        <v>0</v>
      </c>
      <c r="AC111" s="85">
        <f t="shared" si="22"/>
        <v>0</v>
      </c>
      <c r="AD111" s="75" t="str">
        <f t="shared" si="23"/>
        <v>SRSA</v>
      </c>
      <c r="AE111" s="85">
        <f t="shared" si="24"/>
        <v>0</v>
      </c>
      <c r="AF111" s="85">
        <f t="shared" si="25"/>
        <v>0</v>
      </c>
      <c r="AG111" s="85">
        <f t="shared" si="26"/>
        <v>0</v>
      </c>
      <c r="AH111" s="85">
        <f t="shared" si="27"/>
        <v>0</v>
      </c>
      <c r="AI111" s="85">
        <f t="shared" si="28"/>
        <v>1</v>
      </c>
      <c r="AJ111" s="85">
        <f t="shared" si="29"/>
        <v>0</v>
      </c>
      <c r="AK111" s="85">
        <f t="shared" si="30"/>
        <v>0</v>
      </c>
      <c r="AL111" s="75" t="str">
        <f t="shared" si="31"/>
        <v>-</v>
      </c>
      <c r="AM111" s="85">
        <f t="shared" si="32"/>
        <v>0</v>
      </c>
      <c r="AN111" s="85">
        <f t="shared" si="33"/>
        <v>0</v>
      </c>
      <c r="AO111" s="85">
        <f t="shared" si="34"/>
        <v>0</v>
      </c>
    </row>
    <row r="112" spans="1:41" s="26" customFormat="1" ht="12.75">
      <c r="A112" s="71">
        <v>400257</v>
      </c>
      <c r="B112" s="38">
        <v>108776</v>
      </c>
      <c r="C112" s="39" t="s">
        <v>1153</v>
      </c>
      <c r="D112" s="39" t="s">
        <v>1154</v>
      </c>
      <c r="E112" s="39" t="s">
        <v>899</v>
      </c>
      <c r="F112" s="40">
        <v>85734</v>
      </c>
      <c r="G112" s="72">
        <v>1368</v>
      </c>
      <c r="H112" s="73">
        <v>5207998403</v>
      </c>
      <c r="I112" s="74">
        <v>1</v>
      </c>
      <c r="J112" s="75" t="s">
        <v>883</v>
      </c>
      <c r="K112" s="39"/>
      <c r="L112" s="76" t="s">
        <v>883</v>
      </c>
      <c r="M112" s="77">
        <v>95.05</v>
      </c>
      <c r="N112" s="76" t="s">
        <v>883</v>
      </c>
      <c r="O112" s="78" t="s">
        <v>883</v>
      </c>
      <c r="P112" s="41" t="s">
        <v>889</v>
      </c>
      <c r="Q112" s="79" t="str">
        <f t="shared" si="18"/>
        <v>M</v>
      </c>
      <c r="R112" s="75" t="s">
        <v>883</v>
      </c>
      <c r="S112" s="75" t="s">
        <v>883</v>
      </c>
      <c r="T112" s="75"/>
      <c r="U112" s="80"/>
      <c r="V112" s="81"/>
      <c r="W112" s="82"/>
      <c r="X112" s="82"/>
      <c r="Y112" s="83"/>
      <c r="Z112" s="84">
        <f t="shared" si="19"/>
        <v>0</v>
      </c>
      <c r="AA112" s="85">
        <f t="shared" si="20"/>
        <v>1</v>
      </c>
      <c r="AB112" s="85">
        <f t="shared" si="21"/>
        <v>0</v>
      </c>
      <c r="AC112" s="85">
        <f t="shared" si="22"/>
        <v>0</v>
      </c>
      <c r="AD112" s="75" t="str">
        <f t="shared" si="23"/>
        <v>-</v>
      </c>
      <c r="AE112" s="85">
        <f t="shared" si="24"/>
        <v>0</v>
      </c>
      <c r="AF112" s="85">
        <f t="shared" si="25"/>
        <v>0</v>
      </c>
      <c r="AG112" s="85">
        <f t="shared" si="26"/>
        <v>0</v>
      </c>
      <c r="AH112" s="85">
        <f t="shared" si="27"/>
        <v>0</v>
      </c>
      <c r="AI112" s="85">
        <f t="shared" si="28"/>
        <v>0</v>
      </c>
      <c r="AJ112" s="85">
        <f t="shared" si="29"/>
        <v>0</v>
      </c>
      <c r="AK112" s="85">
        <f t="shared" si="30"/>
        <v>0</v>
      </c>
      <c r="AL112" s="75" t="str">
        <f t="shared" si="31"/>
        <v>-</v>
      </c>
      <c r="AM112" s="85">
        <f t="shared" si="32"/>
        <v>0</v>
      </c>
      <c r="AN112" s="85">
        <f t="shared" si="33"/>
        <v>0</v>
      </c>
      <c r="AO112" s="85">
        <f t="shared" si="34"/>
        <v>0</v>
      </c>
    </row>
    <row r="113" spans="1:41" s="26" customFormat="1" ht="12.75">
      <c r="A113" s="71">
        <v>401940</v>
      </c>
      <c r="B113" s="38">
        <v>10224</v>
      </c>
      <c r="C113" s="39" t="s">
        <v>1155</v>
      </c>
      <c r="D113" s="39" t="s">
        <v>1156</v>
      </c>
      <c r="E113" s="39" t="s">
        <v>1157</v>
      </c>
      <c r="F113" s="40">
        <v>86503</v>
      </c>
      <c r="G113" s="72">
        <v>587</v>
      </c>
      <c r="H113" s="73">
        <v>9286749630</v>
      </c>
      <c r="I113" s="74" t="s">
        <v>1050</v>
      </c>
      <c r="J113" s="75" t="s">
        <v>883</v>
      </c>
      <c r="K113" s="39"/>
      <c r="L113" s="76" t="s">
        <v>884</v>
      </c>
      <c r="M113" s="77">
        <v>3812</v>
      </c>
      <c r="N113" s="76" t="s">
        <v>884</v>
      </c>
      <c r="O113" s="78" t="s">
        <v>884</v>
      </c>
      <c r="P113" s="41">
        <v>45.88500563697858</v>
      </c>
      <c r="Q113" s="79" t="str">
        <f t="shared" si="18"/>
        <v>YES</v>
      </c>
      <c r="R113" s="75" t="s">
        <v>883</v>
      </c>
      <c r="S113" s="75" t="s">
        <v>884</v>
      </c>
      <c r="T113" s="75"/>
      <c r="U113" s="80"/>
      <c r="V113" s="81">
        <v>391834</v>
      </c>
      <c r="W113" s="82">
        <v>48679</v>
      </c>
      <c r="X113" s="82">
        <v>69899</v>
      </c>
      <c r="Y113" s="83">
        <v>33948</v>
      </c>
      <c r="Z113" s="84">
        <f t="shared" si="19"/>
        <v>1</v>
      </c>
      <c r="AA113" s="85">
        <f t="shared" si="20"/>
        <v>1</v>
      </c>
      <c r="AB113" s="85">
        <f t="shared" si="21"/>
        <v>0</v>
      </c>
      <c r="AC113" s="85">
        <f t="shared" si="22"/>
        <v>0</v>
      </c>
      <c r="AD113" s="75" t="str">
        <f t="shared" si="23"/>
        <v>SRSA</v>
      </c>
      <c r="AE113" s="85">
        <f t="shared" si="24"/>
        <v>0</v>
      </c>
      <c r="AF113" s="85">
        <f t="shared" si="25"/>
        <v>0</v>
      </c>
      <c r="AG113" s="85">
        <f t="shared" si="26"/>
        <v>0</v>
      </c>
      <c r="AH113" s="85">
        <f t="shared" si="27"/>
        <v>0</v>
      </c>
      <c r="AI113" s="85">
        <f t="shared" si="28"/>
        <v>1</v>
      </c>
      <c r="AJ113" s="85">
        <f t="shared" si="29"/>
        <v>1</v>
      </c>
      <c r="AK113" s="85" t="str">
        <f t="shared" si="30"/>
        <v>Initial</v>
      </c>
      <c r="AL113" s="75" t="str">
        <f t="shared" si="31"/>
        <v>-</v>
      </c>
      <c r="AM113" s="85" t="str">
        <f t="shared" si="32"/>
        <v>SRSA</v>
      </c>
      <c r="AN113" s="85">
        <f t="shared" si="33"/>
        <v>0</v>
      </c>
      <c r="AO113" s="85">
        <f t="shared" si="34"/>
        <v>0</v>
      </c>
    </row>
    <row r="114" spans="1:41" s="26" customFormat="1" ht="12.75">
      <c r="A114" s="71">
        <v>400003</v>
      </c>
      <c r="B114" s="38">
        <v>130251</v>
      </c>
      <c r="C114" s="39" t="s">
        <v>1158</v>
      </c>
      <c r="D114" s="39" t="s">
        <v>1159</v>
      </c>
      <c r="E114" s="39" t="s">
        <v>1160</v>
      </c>
      <c r="F114" s="40">
        <v>86323</v>
      </c>
      <c r="G114" s="72">
        <v>225</v>
      </c>
      <c r="H114" s="86">
        <v>9286362458</v>
      </c>
      <c r="I114" s="74">
        <v>4</v>
      </c>
      <c r="J114" s="75" t="s">
        <v>883</v>
      </c>
      <c r="K114" s="39"/>
      <c r="L114" s="76" t="s">
        <v>884</v>
      </c>
      <c r="M114" s="77">
        <v>2478.9313</v>
      </c>
      <c r="N114" s="76" t="s">
        <v>883</v>
      </c>
      <c r="O114" s="78" t="s">
        <v>883</v>
      </c>
      <c r="P114" s="41">
        <v>21.27473806752037</v>
      </c>
      <c r="Q114" s="79" t="str">
        <f t="shared" si="18"/>
        <v>YES</v>
      </c>
      <c r="R114" s="75" t="s">
        <v>884</v>
      </c>
      <c r="S114" s="75" t="s">
        <v>883</v>
      </c>
      <c r="T114" s="75"/>
      <c r="U114" s="80"/>
      <c r="V114" s="81"/>
      <c r="W114" s="82"/>
      <c r="X114" s="82"/>
      <c r="Y114" s="83"/>
      <c r="Z114" s="84">
        <f t="shared" si="19"/>
        <v>1</v>
      </c>
      <c r="AA114" s="85">
        <f t="shared" si="20"/>
        <v>0</v>
      </c>
      <c r="AB114" s="85">
        <f t="shared" si="21"/>
        <v>0</v>
      </c>
      <c r="AC114" s="85">
        <f t="shared" si="22"/>
        <v>0</v>
      </c>
      <c r="AD114" s="75" t="str">
        <f t="shared" si="23"/>
        <v>-</v>
      </c>
      <c r="AE114" s="85">
        <f t="shared" si="24"/>
        <v>0</v>
      </c>
      <c r="AF114" s="85">
        <f t="shared" si="25"/>
        <v>0</v>
      </c>
      <c r="AG114" s="85">
        <f t="shared" si="26"/>
        <v>0</v>
      </c>
      <c r="AH114" s="85">
        <f t="shared" si="27"/>
        <v>0</v>
      </c>
      <c r="AI114" s="85">
        <f t="shared" si="28"/>
        <v>0</v>
      </c>
      <c r="AJ114" s="85">
        <f t="shared" si="29"/>
        <v>1</v>
      </c>
      <c r="AK114" s="85">
        <f t="shared" si="30"/>
        <v>0</v>
      </c>
      <c r="AL114" s="75" t="str">
        <f t="shared" si="31"/>
        <v>-</v>
      </c>
      <c r="AM114" s="85">
        <f t="shared" si="32"/>
        <v>0</v>
      </c>
      <c r="AN114" s="85">
        <f t="shared" si="33"/>
        <v>0</v>
      </c>
      <c r="AO114" s="85">
        <f t="shared" si="34"/>
        <v>0</v>
      </c>
    </row>
    <row r="115" spans="1:41" s="26" customFormat="1" ht="12.75">
      <c r="A115" s="71">
        <v>400004</v>
      </c>
      <c r="B115" s="38">
        <v>130403</v>
      </c>
      <c r="C115" s="39" t="s">
        <v>1161</v>
      </c>
      <c r="D115" s="39" t="s">
        <v>1162</v>
      </c>
      <c r="E115" s="39" t="s">
        <v>1163</v>
      </c>
      <c r="F115" s="40">
        <v>86324</v>
      </c>
      <c r="G115" s="72">
        <v>248</v>
      </c>
      <c r="H115" s="86">
        <v>9286345035</v>
      </c>
      <c r="I115" s="74">
        <v>4</v>
      </c>
      <c r="J115" s="75" t="s">
        <v>883</v>
      </c>
      <c r="K115" s="39"/>
      <c r="L115" s="76" t="s">
        <v>884</v>
      </c>
      <c r="M115" s="77">
        <v>365.35</v>
      </c>
      <c r="N115" s="76" t="s">
        <v>883</v>
      </c>
      <c r="O115" s="78" t="s">
        <v>884</v>
      </c>
      <c r="P115" s="41" t="s">
        <v>889</v>
      </c>
      <c r="Q115" s="79" t="str">
        <f t="shared" si="18"/>
        <v>M</v>
      </c>
      <c r="R115" s="75" t="s">
        <v>883</v>
      </c>
      <c r="S115" s="75" t="s">
        <v>883</v>
      </c>
      <c r="T115" s="75"/>
      <c r="U115" s="80"/>
      <c r="V115" s="81">
        <v>17798</v>
      </c>
      <c r="W115" s="82">
        <v>1980</v>
      </c>
      <c r="X115" s="82">
        <v>2729</v>
      </c>
      <c r="Y115" s="83">
        <v>2747</v>
      </c>
      <c r="Z115" s="84">
        <f t="shared" si="19"/>
        <v>1</v>
      </c>
      <c r="AA115" s="85">
        <f t="shared" si="20"/>
        <v>1</v>
      </c>
      <c r="AB115" s="85">
        <f t="shared" si="21"/>
        <v>0</v>
      </c>
      <c r="AC115" s="85">
        <f t="shared" si="22"/>
        <v>0</v>
      </c>
      <c r="AD115" s="75" t="str">
        <f t="shared" si="23"/>
        <v>SRSA</v>
      </c>
      <c r="AE115" s="85">
        <f t="shared" si="24"/>
        <v>0</v>
      </c>
      <c r="AF115" s="85">
        <f t="shared" si="25"/>
        <v>0</v>
      </c>
      <c r="AG115" s="85">
        <f t="shared" si="26"/>
        <v>0</v>
      </c>
      <c r="AH115" s="85">
        <f t="shared" si="27"/>
        <v>0</v>
      </c>
      <c r="AI115" s="85">
        <f t="shared" si="28"/>
        <v>0</v>
      </c>
      <c r="AJ115" s="85">
        <f t="shared" si="29"/>
        <v>0</v>
      </c>
      <c r="AK115" s="85">
        <f t="shared" si="30"/>
        <v>0</v>
      </c>
      <c r="AL115" s="75" t="str">
        <f t="shared" si="31"/>
        <v>-</v>
      </c>
      <c r="AM115" s="85">
        <f t="shared" si="32"/>
        <v>0</v>
      </c>
      <c r="AN115" s="85">
        <f t="shared" si="33"/>
        <v>0</v>
      </c>
      <c r="AO115" s="85">
        <f t="shared" si="34"/>
        <v>0</v>
      </c>
    </row>
    <row r="116" spans="1:41" s="26" customFormat="1" ht="12.75">
      <c r="A116" s="71">
        <v>400137</v>
      </c>
      <c r="B116" s="38">
        <v>78777</v>
      </c>
      <c r="C116" s="39" t="s">
        <v>1164</v>
      </c>
      <c r="D116" s="39" t="s">
        <v>1165</v>
      </c>
      <c r="E116" s="39" t="s">
        <v>944</v>
      </c>
      <c r="F116" s="40">
        <v>85224</v>
      </c>
      <c r="G116" s="72" t="s">
        <v>882</v>
      </c>
      <c r="H116" s="73">
        <v>4803779280</v>
      </c>
      <c r="I116" s="74">
        <v>8</v>
      </c>
      <c r="J116" s="75" t="s">
        <v>884</v>
      </c>
      <c r="K116" s="39"/>
      <c r="L116" s="76" t="s">
        <v>883</v>
      </c>
      <c r="M116" s="77">
        <v>29.25</v>
      </c>
      <c r="N116" s="76" t="s">
        <v>883</v>
      </c>
      <c r="O116" s="78" t="s">
        <v>884</v>
      </c>
      <c r="P116" s="41" t="s">
        <v>889</v>
      </c>
      <c r="Q116" s="79" t="str">
        <f t="shared" si="18"/>
        <v>M</v>
      </c>
      <c r="R116" s="75" t="s">
        <v>883</v>
      </c>
      <c r="S116" s="75" t="s">
        <v>884</v>
      </c>
      <c r="T116" s="75"/>
      <c r="U116" s="80"/>
      <c r="V116" s="81">
        <v>1964</v>
      </c>
      <c r="W116" s="82">
        <v>180</v>
      </c>
      <c r="X116" s="82">
        <v>295</v>
      </c>
      <c r="Y116" s="83">
        <v>230</v>
      </c>
      <c r="Z116" s="84">
        <f t="shared" si="19"/>
        <v>1</v>
      </c>
      <c r="AA116" s="85">
        <f t="shared" si="20"/>
        <v>1</v>
      </c>
      <c r="AB116" s="85">
        <f t="shared" si="21"/>
        <v>0</v>
      </c>
      <c r="AC116" s="85">
        <f t="shared" si="22"/>
        <v>0</v>
      </c>
      <c r="AD116" s="75" t="str">
        <f t="shared" si="23"/>
        <v>SRSA</v>
      </c>
      <c r="AE116" s="85">
        <f t="shared" si="24"/>
        <v>0</v>
      </c>
      <c r="AF116" s="85">
        <f t="shared" si="25"/>
        <v>0</v>
      </c>
      <c r="AG116" s="85">
        <f t="shared" si="26"/>
        <v>0</v>
      </c>
      <c r="AH116" s="85">
        <f t="shared" si="27"/>
        <v>0</v>
      </c>
      <c r="AI116" s="85">
        <f t="shared" si="28"/>
        <v>1</v>
      </c>
      <c r="AJ116" s="85">
        <f t="shared" si="29"/>
        <v>0</v>
      </c>
      <c r="AK116" s="85">
        <f t="shared" si="30"/>
        <v>0</v>
      </c>
      <c r="AL116" s="75" t="str">
        <f t="shared" si="31"/>
        <v>-</v>
      </c>
      <c r="AM116" s="85">
        <f t="shared" si="32"/>
        <v>0</v>
      </c>
      <c r="AN116" s="85">
        <f t="shared" si="33"/>
        <v>0</v>
      </c>
      <c r="AO116" s="85">
        <f t="shared" si="34"/>
        <v>0</v>
      </c>
    </row>
    <row r="117" spans="1:41" s="26" customFormat="1" ht="12.75">
      <c r="A117" s="71">
        <v>402110</v>
      </c>
      <c r="B117" s="38">
        <v>60203</v>
      </c>
      <c r="C117" s="39" t="s">
        <v>1166</v>
      </c>
      <c r="D117" s="39" t="s">
        <v>1167</v>
      </c>
      <c r="E117" s="39" t="s">
        <v>1168</v>
      </c>
      <c r="F117" s="40">
        <v>85533</v>
      </c>
      <c r="G117" s="72">
        <v>1567</v>
      </c>
      <c r="H117" s="73">
        <v>9288652752</v>
      </c>
      <c r="I117" s="74">
        <v>6</v>
      </c>
      <c r="J117" s="75" t="s">
        <v>883</v>
      </c>
      <c r="K117" s="39"/>
      <c r="L117" s="76" t="s">
        <v>884</v>
      </c>
      <c r="M117" s="77">
        <v>171.55</v>
      </c>
      <c r="N117" s="76" t="s">
        <v>884</v>
      </c>
      <c r="O117" s="78" t="s">
        <v>884</v>
      </c>
      <c r="P117" s="41">
        <v>10.681818181818182</v>
      </c>
      <c r="Q117" s="79" t="str">
        <f t="shared" si="18"/>
        <v>NO</v>
      </c>
      <c r="R117" s="75" t="s">
        <v>883</v>
      </c>
      <c r="S117" s="75" t="s">
        <v>884</v>
      </c>
      <c r="T117" s="75"/>
      <c r="U117" s="80"/>
      <c r="V117" s="81">
        <v>12156</v>
      </c>
      <c r="W117" s="82">
        <v>1028</v>
      </c>
      <c r="X117" s="82">
        <v>1769</v>
      </c>
      <c r="Y117" s="83">
        <v>1593</v>
      </c>
      <c r="Z117" s="84">
        <f t="shared" si="19"/>
        <v>1</v>
      </c>
      <c r="AA117" s="85">
        <f t="shared" si="20"/>
        <v>1</v>
      </c>
      <c r="AB117" s="85">
        <f t="shared" si="21"/>
        <v>0</v>
      </c>
      <c r="AC117" s="85">
        <f t="shared" si="22"/>
        <v>0</v>
      </c>
      <c r="AD117" s="75" t="str">
        <f t="shared" si="23"/>
        <v>SRSA</v>
      </c>
      <c r="AE117" s="85">
        <f t="shared" si="24"/>
        <v>0</v>
      </c>
      <c r="AF117" s="85">
        <f t="shared" si="25"/>
        <v>0</v>
      </c>
      <c r="AG117" s="85">
        <f t="shared" si="26"/>
        <v>0</v>
      </c>
      <c r="AH117" s="85">
        <f t="shared" si="27"/>
        <v>0</v>
      </c>
      <c r="AI117" s="85">
        <f t="shared" si="28"/>
        <v>1</v>
      </c>
      <c r="AJ117" s="85">
        <f t="shared" si="29"/>
        <v>0</v>
      </c>
      <c r="AK117" s="85">
        <f t="shared" si="30"/>
        <v>0</v>
      </c>
      <c r="AL117" s="75" t="str">
        <f t="shared" si="31"/>
        <v>-</v>
      </c>
      <c r="AM117" s="85">
        <f t="shared" si="32"/>
        <v>0</v>
      </c>
      <c r="AN117" s="85">
        <f t="shared" si="33"/>
        <v>0</v>
      </c>
      <c r="AO117" s="85">
        <f t="shared" si="34"/>
        <v>0</v>
      </c>
    </row>
    <row r="118" spans="1:41" s="26" customFormat="1" ht="12.75">
      <c r="A118" s="71">
        <v>400316</v>
      </c>
      <c r="B118" s="38">
        <v>40801</v>
      </c>
      <c r="C118" s="39" t="s">
        <v>1169</v>
      </c>
      <c r="D118" s="39" t="s">
        <v>1170</v>
      </c>
      <c r="E118" s="39" t="s">
        <v>1171</v>
      </c>
      <c r="F118" s="40">
        <v>85501</v>
      </c>
      <c r="G118" s="72" t="s">
        <v>882</v>
      </c>
      <c r="H118" s="73">
        <v>9284252546</v>
      </c>
      <c r="I118" s="74" t="s">
        <v>1172</v>
      </c>
      <c r="J118" s="75" t="s">
        <v>883</v>
      </c>
      <c r="K118" s="39"/>
      <c r="L118" s="76" t="s">
        <v>883</v>
      </c>
      <c r="M118" s="77">
        <v>135.9811</v>
      </c>
      <c r="N118" s="76" t="s">
        <v>883</v>
      </c>
      <c r="O118" s="78" t="s">
        <v>883</v>
      </c>
      <c r="P118" s="41" t="s">
        <v>889</v>
      </c>
      <c r="Q118" s="79" t="str">
        <f t="shared" si="18"/>
        <v>M</v>
      </c>
      <c r="R118" s="75" t="s">
        <v>883</v>
      </c>
      <c r="S118" s="75" t="s">
        <v>883</v>
      </c>
      <c r="T118" s="75"/>
      <c r="U118" s="80"/>
      <c r="V118" s="81"/>
      <c r="W118" s="82"/>
      <c r="X118" s="82"/>
      <c r="Y118" s="83"/>
      <c r="Z118" s="84">
        <f t="shared" si="19"/>
        <v>0</v>
      </c>
      <c r="AA118" s="85">
        <f t="shared" si="20"/>
        <v>1</v>
      </c>
      <c r="AB118" s="85">
        <f t="shared" si="21"/>
        <v>0</v>
      </c>
      <c r="AC118" s="85">
        <f t="shared" si="22"/>
        <v>0</v>
      </c>
      <c r="AD118" s="75" t="str">
        <f t="shared" si="23"/>
        <v>-</v>
      </c>
      <c r="AE118" s="85">
        <f t="shared" si="24"/>
        <v>0</v>
      </c>
      <c r="AF118" s="85">
        <f t="shared" si="25"/>
        <v>0</v>
      </c>
      <c r="AG118" s="85">
        <f t="shared" si="26"/>
        <v>0</v>
      </c>
      <c r="AH118" s="85">
        <f t="shared" si="27"/>
        <v>0</v>
      </c>
      <c r="AI118" s="85">
        <f t="shared" si="28"/>
        <v>0</v>
      </c>
      <c r="AJ118" s="85">
        <f t="shared" si="29"/>
        <v>0</v>
      </c>
      <c r="AK118" s="85">
        <f t="shared" si="30"/>
        <v>0</v>
      </c>
      <c r="AL118" s="75" t="str">
        <f t="shared" si="31"/>
        <v>-</v>
      </c>
      <c r="AM118" s="85">
        <f t="shared" si="32"/>
        <v>0</v>
      </c>
      <c r="AN118" s="85">
        <f t="shared" si="33"/>
        <v>0</v>
      </c>
      <c r="AO118" s="85">
        <f t="shared" si="34"/>
        <v>0</v>
      </c>
    </row>
    <row r="119" spans="1:41" s="26" customFormat="1" ht="12.75">
      <c r="A119" s="71">
        <v>402130</v>
      </c>
      <c r="B119" s="38">
        <v>20326</v>
      </c>
      <c r="C119" s="39" t="s">
        <v>1173</v>
      </c>
      <c r="D119" s="39" t="s">
        <v>1174</v>
      </c>
      <c r="E119" s="39" t="s">
        <v>1175</v>
      </c>
      <c r="F119" s="40">
        <v>85606</v>
      </c>
      <c r="G119" s="72">
        <v>88</v>
      </c>
      <c r="H119" s="73">
        <v>5203842540</v>
      </c>
      <c r="I119" s="74">
        <v>7</v>
      </c>
      <c r="J119" s="75" t="s">
        <v>884</v>
      </c>
      <c r="K119" s="39"/>
      <c r="L119" s="76" t="s">
        <v>883</v>
      </c>
      <c r="M119" s="77">
        <v>8.4188</v>
      </c>
      <c r="N119" s="76" t="s">
        <v>883</v>
      </c>
      <c r="O119" s="78" t="s">
        <v>884</v>
      </c>
      <c r="P119" s="41">
        <v>18.91891891891892</v>
      </c>
      <c r="Q119" s="79" t="str">
        <f t="shared" si="18"/>
        <v>NO</v>
      </c>
      <c r="R119" s="75" t="s">
        <v>883</v>
      </c>
      <c r="S119" s="75" t="s">
        <v>884</v>
      </c>
      <c r="T119" s="75"/>
      <c r="U119" s="80"/>
      <c r="V119" s="81">
        <v>1632</v>
      </c>
      <c r="W119" s="82">
        <v>193</v>
      </c>
      <c r="X119" s="82">
        <v>485</v>
      </c>
      <c r="Y119" s="83">
        <v>400</v>
      </c>
      <c r="Z119" s="84">
        <f t="shared" si="19"/>
        <v>1</v>
      </c>
      <c r="AA119" s="85">
        <f t="shared" si="20"/>
        <v>1</v>
      </c>
      <c r="AB119" s="85">
        <f t="shared" si="21"/>
        <v>0</v>
      </c>
      <c r="AC119" s="85">
        <f t="shared" si="22"/>
        <v>0</v>
      </c>
      <c r="AD119" s="75" t="str">
        <f t="shared" si="23"/>
        <v>SRSA</v>
      </c>
      <c r="AE119" s="85">
        <f t="shared" si="24"/>
        <v>0</v>
      </c>
      <c r="AF119" s="85">
        <f t="shared" si="25"/>
        <v>0</v>
      </c>
      <c r="AG119" s="85">
        <f t="shared" si="26"/>
        <v>0</v>
      </c>
      <c r="AH119" s="85">
        <f t="shared" si="27"/>
        <v>0</v>
      </c>
      <c r="AI119" s="85">
        <f t="shared" si="28"/>
        <v>1</v>
      </c>
      <c r="AJ119" s="85">
        <f t="shared" si="29"/>
        <v>0</v>
      </c>
      <c r="AK119" s="85">
        <f t="shared" si="30"/>
        <v>0</v>
      </c>
      <c r="AL119" s="75" t="str">
        <f t="shared" si="31"/>
        <v>-</v>
      </c>
      <c r="AM119" s="85">
        <f t="shared" si="32"/>
        <v>0</v>
      </c>
      <c r="AN119" s="85">
        <f t="shared" si="33"/>
        <v>0</v>
      </c>
      <c r="AO119" s="85">
        <f t="shared" si="34"/>
        <v>0</v>
      </c>
    </row>
    <row r="120" spans="1:41" s="26" customFormat="1" ht="12.75">
      <c r="A120" s="71">
        <v>400016</v>
      </c>
      <c r="B120" s="38">
        <v>28750</v>
      </c>
      <c r="C120" s="39" t="s">
        <v>1176</v>
      </c>
      <c r="D120" s="39" t="s">
        <v>1177</v>
      </c>
      <c r="E120" s="39" t="s">
        <v>1178</v>
      </c>
      <c r="F120" s="40">
        <v>85635</v>
      </c>
      <c r="G120" s="72">
        <v>2534</v>
      </c>
      <c r="H120" s="86">
        <v>5204584200</v>
      </c>
      <c r="I120" s="74" t="s">
        <v>1179</v>
      </c>
      <c r="J120" s="75" t="s">
        <v>883</v>
      </c>
      <c r="K120" s="39"/>
      <c r="L120" s="76" t="s">
        <v>883</v>
      </c>
      <c r="M120" s="77">
        <v>500.5625</v>
      </c>
      <c r="N120" s="76" t="s">
        <v>883</v>
      </c>
      <c r="O120" s="78" t="s">
        <v>883</v>
      </c>
      <c r="P120" s="41" t="s">
        <v>889</v>
      </c>
      <c r="Q120" s="79" t="str">
        <f t="shared" si="18"/>
        <v>M</v>
      </c>
      <c r="R120" s="75" t="s">
        <v>883</v>
      </c>
      <c r="S120" s="75" t="s">
        <v>883</v>
      </c>
      <c r="T120" s="75"/>
      <c r="U120" s="80"/>
      <c r="V120" s="81"/>
      <c r="W120" s="82"/>
      <c r="X120" s="82"/>
      <c r="Y120" s="83"/>
      <c r="Z120" s="84">
        <f t="shared" si="19"/>
        <v>0</v>
      </c>
      <c r="AA120" s="85">
        <f t="shared" si="20"/>
        <v>1</v>
      </c>
      <c r="AB120" s="85">
        <f t="shared" si="21"/>
        <v>0</v>
      </c>
      <c r="AC120" s="85">
        <f t="shared" si="22"/>
        <v>0</v>
      </c>
      <c r="AD120" s="75" t="str">
        <f t="shared" si="23"/>
        <v>-</v>
      </c>
      <c r="AE120" s="85">
        <f t="shared" si="24"/>
        <v>0</v>
      </c>
      <c r="AF120" s="85">
        <f t="shared" si="25"/>
        <v>0</v>
      </c>
      <c r="AG120" s="85">
        <f t="shared" si="26"/>
        <v>0</v>
      </c>
      <c r="AH120" s="85">
        <f t="shared" si="27"/>
        <v>0</v>
      </c>
      <c r="AI120" s="85">
        <f t="shared" si="28"/>
        <v>0</v>
      </c>
      <c r="AJ120" s="85">
        <f t="shared" si="29"/>
        <v>0</v>
      </c>
      <c r="AK120" s="85">
        <f t="shared" si="30"/>
        <v>0</v>
      </c>
      <c r="AL120" s="75" t="str">
        <f t="shared" si="31"/>
        <v>-</v>
      </c>
      <c r="AM120" s="85">
        <f t="shared" si="32"/>
        <v>0</v>
      </c>
      <c r="AN120" s="85">
        <f t="shared" si="33"/>
        <v>0</v>
      </c>
      <c r="AO120" s="85">
        <f t="shared" si="34"/>
        <v>0</v>
      </c>
    </row>
    <row r="121" spans="1:41" s="26" customFormat="1" ht="12.75">
      <c r="A121" s="71">
        <v>400345</v>
      </c>
      <c r="B121" s="38">
        <v>20801</v>
      </c>
      <c r="C121" s="39" t="s">
        <v>1180</v>
      </c>
      <c r="D121" s="39" t="s">
        <v>1181</v>
      </c>
      <c r="E121" s="39" t="s">
        <v>1182</v>
      </c>
      <c r="F121" s="40">
        <v>85610</v>
      </c>
      <c r="G121" s="72" t="s">
        <v>882</v>
      </c>
      <c r="H121" s="73">
        <v>5206421463</v>
      </c>
      <c r="I121" s="74">
        <v>7</v>
      </c>
      <c r="J121" s="75" t="s">
        <v>884</v>
      </c>
      <c r="K121" s="39"/>
      <c r="L121" s="76" t="s">
        <v>896</v>
      </c>
      <c r="M121" s="77">
        <v>283.5815</v>
      </c>
      <c r="N121" s="76" t="s">
        <v>883</v>
      </c>
      <c r="O121" s="78" t="s">
        <v>884</v>
      </c>
      <c r="P121" s="41" t="s">
        <v>889</v>
      </c>
      <c r="Q121" s="79" t="str">
        <f t="shared" si="18"/>
        <v>M</v>
      </c>
      <c r="R121" s="75" t="s">
        <v>885</v>
      </c>
      <c r="S121" s="75" t="s">
        <v>884</v>
      </c>
      <c r="T121" s="75"/>
      <c r="U121" s="80"/>
      <c r="V121" s="81">
        <v>0</v>
      </c>
      <c r="W121" s="82">
        <v>0</v>
      </c>
      <c r="X121" s="82">
        <v>0</v>
      </c>
      <c r="Y121" s="83">
        <v>0</v>
      </c>
      <c r="Z121" s="84">
        <f t="shared" si="19"/>
        <v>1</v>
      </c>
      <c r="AA121" s="85">
        <f t="shared" si="20"/>
        <v>1</v>
      </c>
      <c r="AB121" s="85">
        <f t="shared" si="21"/>
        <v>0</v>
      </c>
      <c r="AC121" s="85">
        <f t="shared" si="22"/>
        <v>0</v>
      </c>
      <c r="AD121" s="75" t="str">
        <f t="shared" si="23"/>
        <v>SRSA</v>
      </c>
      <c r="AE121" s="85">
        <f t="shared" si="24"/>
        <v>0</v>
      </c>
      <c r="AF121" s="85">
        <f t="shared" si="25"/>
        <v>0</v>
      </c>
      <c r="AG121" s="85">
        <f t="shared" si="26"/>
        <v>0</v>
      </c>
      <c r="AH121" s="85">
        <f t="shared" si="27"/>
        <v>0</v>
      </c>
      <c r="AI121" s="85">
        <f t="shared" si="28"/>
        <v>1</v>
      </c>
      <c r="AJ121" s="85">
        <f t="shared" si="29"/>
        <v>0</v>
      </c>
      <c r="AK121" s="85">
        <f t="shared" si="30"/>
        <v>0</v>
      </c>
      <c r="AL121" s="75" t="str">
        <f t="shared" si="31"/>
        <v>-</v>
      </c>
      <c r="AM121" s="85">
        <f t="shared" si="32"/>
        <v>0</v>
      </c>
      <c r="AN121" s="85">
        <f t="shared" si="33"/>
        <v>0</v>
      </c>
      <c r="AO121" s="85">
        <f t="shared" si="34"/>
        <v>0</v>
      </c>
    </row>
    <row r="122" spans="1:41" s="26" customFormat="1" ht="12.75">
      <c r="A122" s="71">
        <v>400163</v>
      </c>
      <c r="B122" s="38">
        <v>30199</v>
      </c>
      <c r="C122" s="39" t="s">
        <v>1183</v>
      </c>
      <c r="D122" s="39" t="s">
        <v>1184</v>
      </c>
      <c r="E122" s="39" t="s">
        <v>1185</v>
      </c>
      <c r="F122" s="40">
        <v>86001</v>
      </c>
      <c r="G122" s="72" t="s">
        <v>882</v>
      </c>
      <c r="H122" s="73">
        <v>9287796591</v>
      </c>
      <c r="I122" s="74" t="s">
        <v>1186</v>
      </c>
      <c r="J122" s="75" t="s">
        <v>883</v>
      </c>
      <c r="K122" s="39"/>
      <c r="L122" s="76" t="s">
        <v>883</v>
      </c>
      <c r="M122" s="77">
        <v>45.7438</v>
      </c>
      <c r="N122" s="76" t="s">
        <v>884</v>
      </c>
      <c r="O122" s="78" t="s">
        <v>883</v>
      </c>
      <c r="P122" s="41" t="s">
        <v>889</v>
      </c>
      <c r="Q122" s="79" t="str">
        <f t="shared" si="18"/>
        <v>M</v>
      </c>
      <c r="R122" s="75" t="s">
        <v>883</v>
      </c>
      <c r="S122" s="75" t="s">
        <v>883</v>
      </c>
      <c r="T122" s="75"/>
      <c r="U122" s="80"/>
      <c r="V122" s="81"/>
      <c r="W122" s="82"/>
      <c r="X122" s="82"/>
      <c r="Y122" s="83"/>
      <c r="Z122" s="84">
        <f t="shared" si="19"/>
        <v>0</v>
      </c>
      <c r="AA122" s="85">
        <f t="shared" si="20"/>
        <v>1</v>
      </c>
      <c r="AB122" s="85">
        <f t="shared" si="21"/>
        <v>0</v>
      </c>
      <c r="AC122" s="85">
        <f t="shared" si="22"/>
        <v>0</v>
      </c>
      <c r="AD122" s="75" t="str">
        <f t="shared" si="23"/>
        <v>-</v>
      </c>
      <c r="AE122" s="85">
        <f t="shared" si="24"/>
        <v>0</v>
      </c>
      <c r="AF122" s="85">
        <f t="shared" si="25"/>
        <v>0</v>
      </c>
      <c r="AG122" s="85">
        <f t="shared" si="26"/>
        <v>0</v>
      </c>
      <c r="AH122" s="85">
        <f t="shared" si="27"/>
        <v>0</v>
      </c>
      <c r="AI122" s="85">
        <f t="shared" si="28"/>
        <v>0</v>
      </c>
      <c r="AJ122" s="85">
        <f t="shared" si="29"/>
        <v>0</v>
      </c>
      <c r="AK122" s="85">
        <f t="shared" si="30"/>
        <v>0</v>
      </c>
      <c r="AL122" s="75" t="str">
        <f t="shared" si="31"/>
        <v>-</v>
      </c>
      <c r="AM122" s="85">
        <f t="shared" si="32"/>
        <v>0</v>
      </c>
      <c r="AN122" s="85">
        <f t="shared" si="33"/>
        <v>0</v>
      </c>
      <c r="AO122" s="85">
        <f t="shared" si="34"/>
        <v>0</v>
      </c>
    </row>
    <row r="123" spans="1:41" s="26" customFormat="1" ht="12.75">
      <c r="A123" s="71">
        <v>400021</v>
      </c>
      <c r="B123" s="38">
        <v>80214</v>
      </c>
      <c r="C123" s="39" t="s">
        <v>1187</v>
      </c>
      <c r="D123" s="39" t="s">
        <v>1188</v>
      </c>
      <c r="E123" s="39" t="s">
        <v>1189</v>
      </c>
      <c r="F123" s="40">
        <v>86021</v>
      </c>
      <c r="G123" s="72">
        <v>309</v>
      </c>
      <c r="H123" s="73">
        <v>9288759000</v>
      </c>
      <c r="I123" s="74">
        <v>6</v>
      </c>
      <c r="J123" s="75" t="s">
        <v>883</v>
      </c>
      <c r="K123" s="39"/>
      <c r="L123" s="76" t="s">
        <v>884</v>
      </c>
      <c r="M123" s="77">
        <v>310.3061</v>
      </c>
      <c r="N123" s="76" t="s">
        <v>883</v>
      </c>
      <c r="O123" s="78" t="s">
        <v>884</v>
      </c>
      <c r="P123" s="41">
        <v>44.5353594389246</v>
      </c>
      <c r="Q123" s="79" t="str">
        <f t="shared" si="18"/>
        <v>YES</v>
      </c>
      <c r="R123" s="75" t="s">
        <v>883</v>
      </c>
      <c r="S123" s="75" t="s">
        <v>884</v>
      </c>
      <c r="T123" s="75"/>
      <c r="U123" s="80"/>
      <c r="V123" s="81">
        <v>79939</v>
      </c>
      <c r="W123" s="82">
        <v>16775</v>
      </c>
      <c r="X123" s="82">
        <v>15321</v>
      </c>
      <c r="Y123" s="83">
        <v>2520</v>
      </c>
      <c r="Z123" s="84">
        <f t="shared" si="19"/>
        <v>1</v>
      </c>
      <c r="AA123" s="85">
        <f t="shared" si="20"/>
        <v>1</v>
      </c>
      <c r="AB123" s="85">
        <f t="shared" si="21"/>
        <v>0</v>
      </c>
      <c r="AC123" s="85">
        <f t="shared" si="22"/>
        <v>0</v>
      </c>
      <c r="AD123" s="75" t="str">
        <f t="shared" si="23"/>
        <v>SRSA</v>
      </c>
      <c r="AE123" s="85">
        <f t="shared" si="24"/>
        <v>0</v>
      </c>
      <c r="AF123" s="85">
        <f t="shared" si="25"/>
        <v>0</v>
      </c>
      <c r="AG123" s="85">
        <f t="shared" si="26"/>
        <v>0</v>
      </c>
      <c r="AH123" s="85">
        <f t="shared" si="27"/>
        <v>0</v>
      </c>
      <c r="AI123" s="85">
        <f t="shared" si="28"/>
        <v>1</v>
      </c>
      <c r="AJ123" s="85">
        <f t="shared" si="29"/>
        <v>1</v>
      </c>
      <c r="AK123" s="85" t="str">
        <f t="shared" si="30"/>
        <v>Initial</v>
      </c>
      <c r="AL123" s="75" t="str">
        <f t="shared" si="31"/>
        <v>-</v>
      </c>
      <c r="AM123" s="85" t="str">
        <f t="shared" si="32"/>
        <v>SRSA</v>
      </c>
      <c r="AN123" s="85">
        <f t="shared" si="33"/>
        <v>0</v>
      </c>
      <c r="AO123" s="85">
        <f t="shared" si="34"/>
        <v>0</v>
      </c>
    </row>
    <row r="124" spans="1:41" s="26" customFormat="1" ht="12.75">
      <c r="A124" s="71">
        <v>400082</v>
      </c>
      <c r="B124" s="38">
        <v>80502</v>
      </c>
      <c r="C124" s="39" t="s">
        <v>1190</v>
      </c>
      <c r="D124" s="39" t="s">
        <v>1191</v>
      </c>
      <c r="E124" s="39" t="s">
        <v>1077</v>
      </c>
      <c r="F124" s="40">
        <v>86439</v>
      </c>
      <c r="G124" s="72">
        <v>1479</v>
      </c>
      <c r="H124" s="73">
        <v>9287681665</v>
      </c>
      <c r="I124" s="74" t="s">
        <v>1078</v>
      </c>
      <c r="J124" s="75" t="s">
        <v>883</v>
      </c>
      <c r="K124" s="39"/>
      <c r="L124" s="76" t="s">
        <v>884</v>
      </c>
      <c r="M124" s="77">
        <v>2086.8188</v>
      </c>
      <c r="N124" s="76" t="s">
        <v>883</v>
      </c>
      <c r="O124" s="78" t="s">
        <v>883</v>
      </c>
      <c r="P124" s="41">
        <v>19.047619047619047</v>
      </c>
      <c r="Q124" s="79" t="str">
        <f t="shared" si="18"/>
        <v>NO</v>
      </c>
      <c r="R124" s="75" t="s">
        <v>883</v>
      </c>
      <c r="S124" s="75" t="s">
        <v>883</v>
      </c>
      <c r="T124" s="75"/>
      <c r="U124" s="80"/>
      <c r="V124" s="81"/>
      <c r="W124" s="82"/>
      <c r="X124" s="82"/>
      <c r="Y124" s="83"/>
      <c r="Z124" s="84">
        <f t="shared" si="19"/>
        <v>1</v>
      </c>
      <c r="AA124" s="85">
        <f t="shared" si="20"/>
        <v>0</v>
      </c>
      <c r="AB124" s="85">
        <f t="shared" si="21"/>
        <v>0</v>
      </c>
      <c r="AC124" s="85">
        <f t="shared" si="22"/>
        <v>0</v>
      </c>
      <c r="AD124" s="75" t="str">
        <f t="shared" si="23"/>
        <v>-</v>
      </c>
      <c r="AE124" s="85">
        <f t="shared" si="24"/>
        <v>0</v>
      </c>
      <c r="AF124" s="85">
        <f t="shared" si="25"/>
        <v>0</v>
      </c>
      <c r="AG124" s="85">
        <f t="shared" si="26"/>
        <v>0</v>
      </c>
      <c r="AH124" s="85">
        <f t="shared" si="27"/>
        <v>0</v>
      </c>
      <c r="AI124" s="85">
        <f t="shared" si="28"/>
        <v>0</v>
      </c>
      <c r="AJ124" s="85">
        <f t="shared" si="29"/>
        <v>0</v>
      </c>
      <c r="AK124" s="85">
        <f t="shared" si="30"/>
        <v>0</v>
      </c>
      <c r="AL124" s="75" t="str">
        <f t="shared" si="31"/>
        <v>-</v>
      </c>
      <c r="AM124" s="85">
        <f t="shared" si="32"/>
        <v>0</v>
      </c>
      <c r="AN124" s="85">
        <f t="shared" si="33"/>
        <v>0</v>
      </c>
      <c r="AO124" s="85">
        <f t="shared" si="34"/>
        <v>0</v>
      </c>
    </row>
    <row r="125" spans="1:41" s="26" customFormat="1" ht="12.75">
      <c r="A125" s="71">
        <v>400330</v>
      </c>
      <c r="B125" s="38">
        <v>108788</v>
      </c>
      <c r="C125" s="39" t="s">
        <v>1192</v>
      </c>
      <c r="D125" s="39" t="s">
        <v>1193</v>
      </c>
      <c r="E125" s="39" t="s">
        <v>899</v>
      </c>
      <c r="F125" s="40">
        <v>85710</v>
      </c>
      <c r="G125" s="72" t="s">
        <v>882</v>
      </c>
      <c r="H125" s="73">
        <v>5202964070</v>
      </c>
      <c r="I125" s="74">
        <v>1</v>
      </c>
      <c r="J125" s="75" t="s">
        <v>883</v>
      </c>
      <c r="K125" s="39"/>
      <c r="L125" s="76" t="s">
        <v>883</v>
      </c>
      <c r="M125" s="77">
        <v>212.95</v>
      </c>
      <c r="N125" s="76" t="s">
        <v>883</v>
      </c>
      <c r="O125" s="78" t="s">
        <v>883</v>
      </c>
      <c r="P125" s="41" t="s">
        <v>889</v>
      </c>
      <c r="Q125" s="79" t="str">
        <f t="shared" si="18"/>
        <v>M</v>
      </c>
      <c r="R125" s="75" t="s">
        <v>883</v>
      </c>
      <c r="S125" s="75" t="s">
        <v>883</v>
      </c>
      <c r="T125" s="75"/>
      <c r="U125" s="80"/>
      <c r="V125" s="81"/>
      <c r="W125" s="82"/>
      <c r="X125" s="82"/>
      <c r="Y125" s="83"/>
      <c r="Z125" s="84">
        <f t="shared" si="19"/>
        <v>0</v>
      </c>
      <c r="AA125" s="85">
        <f t="shared" si="20"/>
        <v>1</v>
      </c>
      <c r="AB125" s="85">
        <f t="shared" si="21"/>
        <v>0</v>
      </c>
      <c r="AC125" s="85">
        <f t="shared" si="22"/>
        <v>0</v>
      </c>
      <c r="AD125" s="75" t="str">
        <f t="shared" si="23"/>
        <v>-</v>
      </c>
      <c r="AE125" s="85">
        <f t="shared" si="24"/>
        <v>0</v>
      </c>
      <c r="AF125" s="85">
        <f t="shared" si="25"/>
        <v>0</v>
      </c>
      <c r="AG125" s="85">
        <f t="shared" si="26"/>
        <v>0</v>
      </c>
      <c r="AH125" s="85">
        <f t="shared" si="27"/>
        <v>0</v>
      </c>
      <c r="AI125" s="85">
        <f t="shared" si="28"/>
        <v>0</v>
      </c>
      <c r="AJ125" s="85">
        <f t="shared" si="29"/>
        <v>0</v>
      </c>
      <c r="AK125" s="85">
        <f t="shared" si="30"/>
        <v>0</v>
      </c>
      <c r="AL125" s="75" t="str">
        <f t="shared" si="31"/>
        <v>-</v>
      </c>
      <c r="AM125" s="85">
        <f t="shared" si="32"/>
        <v>0</v>
      </c>
      <c r="AN125" s="85">
        <f t="shared" si="33"/>
        <v>0</v>
      </c>
      <c r="AO125" s="85">
        <f t="shared" si="34"/>
        <v>0</v>
      </c>
    </row>
    <row r="126" spans="1:41" s="26" customFormat="1" ht="12.75">
      <c r="A126" s="71">
        <v>402190</v>
      </c>
      <c r="B126" s="38">
        <v>10306</v>
      </c>
      <c r="C126" s="39" t="s">
        <v>1194</v>
      </c>
      <c r="D126" s="39" t="s">
        <v>1195</v>
      </c>
      <c r="E126" s="39" t="s">
        <v>1196</v>
      </c>
      <c r="F126" s="40">
        <v>85924</v>
      </c>
      <c r="G126" s="72">
        <v>200</v>
      </c>
      <c r="H126" s="73">
        <v>9283374665</v>
      </c>
      <c r="I126" s="74">
        <v>7</v>
      </c>
      <c r="J126" s="75" t="s">
        <v>884</v>
      </c>
      <c r="K126" s="39"/>
      <c r="L126" s="76" t="s">
        <v>884</v>
      </c>
      <c r="M126" s="77">
        <v>199.4937</v>
      </c>
      <c r="N126" s="76" t="s">
        <v>884</v>
      </c>
      <c r="O126" s="78" t="s">
        <v>884</v>
      </c>
      <c r="P126" s="41">
        <v>18.575851393188856</v>
      </c>
      <c r="Q126" s="79" t="str">
        <f t="shared" si="18"/>
        <v>NO</v>
      </c>
      <c r="R126" s="75" t="s">
        <v>883</v>
      </c>
      <c r="S126" s="75" t="s">
        <v>884</v>
      </c>
      <c r="T126" s="75"/>
      <c r="U126" s="80"/>
      <c r="V126" s="81">
        <v>11663</v>
      </c>
      <c r="W126" s="82">
        <v>1401</v>
      </c>
      <c r="X126" s="82">
        <v>1749</v>
      </c>
      <c r="Y126" s="83">
        <v>1716</v>
      </c>
      <c r="Z126" s="84">
        <f t="shared" si="19"/>
        <v>1</v>
      </c>
      <c r="AA126" s="85">
        <f t="shared" si="20"/>
        <v>1</v>
      </c>
      <c r="AB126" s="85">
        <f t="shared" si="21"/>
        <v>0</v>
      </c>
      <c r="AC126" s="85">
        <f t="shared" si="22"/>
        <v>0</v>
      </c>
      <c r="AD126" s="75" t="str">
        <f t="shared" si="23"/>
        <v>SRSA</v>
      </c>
      <c r="AE126" s="85">
        <f t="shared" si="24"/>
        <v>0</v>
      </c>
      <c r="AF126" s="85">
        <f t="shared" si="25"/>
        <v>0</v>
      </c>
      <c r="AG126" s="85">
        <f t="shared" si="26"/>
        <v>0</v>
      </c>
      <c r="AH126" s="85">
        <f t="shared" si="27"/>
        <v>0</v>
      </c>
      <c r="AI126" s="85">
        <f t="shared" si="28"/>
        <v>1</v>
      </c>
      <c r="AJ126" s="85">
        <f t="shared" si="29"/>
        <v>0</v>
      </c>
      <c r="AK126" s="85">
        <f t="shared" si="30"/>
        <v>0</v>
      </c>
      <c r="AL126" s="75" t="str">
        <f t="shared" si="31"/>
        <v>-</v>
      </c>
      <c r="AM126" s="85">
        <f t="shared" si="32"/>
        <v>0</v>
      </c>
      <c r="AN126" s="85">
        <f t="shared" si="33"/>
        <v>0</v>
      </c>
      <c r="AO126" s="85">
        <f t="shared" si="34"/>
        <v>0</v>
      </c>
    </row>
    <row r="127" spans="1:41" s="26" customFormat="1" ht="12.75">
      <c r="A127" s="71">
        <v>402220</v>
      </c>
      <c r="B127" s="38">
        <v>130317</v>
      </c>
      <c r="C127" s="39" t="s">
        <v>1197</v>
      </c>
      <c r="D127" s="39" t="s">
        <v>936</v>
      </c>
      <c r="E127" s="39" t="s">
        <v>1198</v>
      </c>
      <c r="F127" s="40">
        <v>85332</v>
      </c>
      <c r="G127" s="72">
        <v>68</v>
      </c>
      <c r="H127" s="73">
        <v>9284279850</v>
      </c>
      <c r="I127" s="74">
        <v>8</v>
      </c>
      <c r="J127" s="75" t="s">
        <v>884</v>
      </c>
      <c r="K127" s="39"/>
      <c r="L127" s="76" t="s">
        <v>883</v>
      </c>
      <c r="M127" s="77">
        <v>106.1</v>
      </c>
      <c r="N127" s="76" t="s">
        <v>883</v>
      </c>
      <c r="O127" s="78" t="s">
        <v>884</v>
      </c>
      <c r="P127" s="41">
        <v>15.254237288135593</v>
      </c>
      <c r="Q127" s="79" t="str">
        <f t="shared" si="18"/>
        <v>NO</v>
      </c>
      <c r="R127" s="75" t="s">
        <v>883</v>
      </c>
      <c r="S127" s="75" t="s">
        <v>884</v>
      </c>
      <c r="T127" s="75"/>
      <c r="U127" s="80"/>
      <c r="V127" s="81">
        <v>9189</v>
      </c>
      <c r="W127" s="82">
        <v>812</v>
      </c>
      <c r="X127" s="82">
        <v>1611</v>
      </c>
      <c r="Y127" s="83">
        <v>1392</v>
      </c>
      <c r="Z127" s="84">
        <f t="shared" si="19"/>
        <v>1</v>
      </c>
      <c r="AA127" s="85">
        <f t="shared" si="20"/>
        <v>1</v>
      </c>
      <c r="AB127" s="85">
        <f t="shared" si="21"/>
        <v>0</v>
      </c>
      <c r="AC127" s="85">
        <f t="shared" si="22"/>
        <v>0</v>
      </c>
      <c r="AD127" s="75" t="str">
        <f t="shared" si="23"/>
        <v>SRSA</v>
      </c>
      <c r="AE127" s="85">
        <f t="shared" si="24"/>
        <v>0</v>
      </c>
      <c r="AF127" s="85">
        <f t="shared" si="25"/>
        <v>0</v>
      </c>
      <c r="AG127" s="85">
        <f t="shared" si="26"/>
        <v>0</v>
      </c>
      <c r="AH127" s="85">
        <f t="shared" si="27"/>
        <v>0</v>
      </c>
      <c r="AI127" s="85">
        <f t="shared" si="28"/>
        <v>1</v>
      </c>
      <c r="AJ127" s="85">
        <f t="shared" si="29"/>
        <v>0</v>
      </c>
      <c r="AK127" s="85">
        <f t="shared" si="30"/>
        <v>0</v>
      </c>
      <c r="AL127" s="75" t="str">
        <f t="shared" si="31"/>
        <v>-</v>
      </c>
      <c r="AM127" s="85">
        <f t="shared" si="32"/>
        <v>0</v>
      </c>
      <c r="AN127" s="85">
        <f t="shared" si="33"/>
        <v>0</v>
      </c>
      <c r="AO127" s="85">
        <f t="shared" si="34"/>
        <v>0</v>
      </c>
    </row>
    <row r="128" spans="1:41" s="26" customFormat="1" ht="12.75">
      <c r="A128" s="71">
        <v>402250</v>
      </c>
      <c r="B128" s="38">
        <v>100339</v>
      </c>
      <c r="C128" s="39" t="s">
        <v>1199</v>
      </c>
      <c r="D128" s="39" t="s">
        <v>1200</v>
      </c>
      <c r="E128" s="39" t="s">
        <v>1201</v>
      </c>
      <c r="F128" s="40">
        <v>85622</v>
      </c>
      <c r="G128" s="72">
        <v>547</v>
      </c>
      <c r="H128" s="73">
        <v>5206254581</v>
      </c>
      <c r="I128" s="74">
        <v>8</v>
      </c>
      <c r="J128" s="75" t="s">
        <v>884</v>
      </c>
      <c r="K128" s="39"/>
      <c r="L128" s="76" t="s">
        <v>883</v>
      </c>
      <c r="M128" s="77">
        <v>349.5124</v>
      </c>
      <c r="N128" s="76" t="s">
        <v>883</v>
      </c>
      <c r="O128" s="78" t="s">
        <v>884</v>
      </c>
      <c r="P128" s="41">
        <v>1.8867924528301887</v>
      </c>
      <c r="Q128" s="79" t="str">
        <f t="shared" si="18"/>
        <v>NO</v>
      </c>
      <c r="R128" s="75" t="s">
        <v>883</v>
      </c>
      <c r="S128" s="75" t="s">
        <v>884</v>
      </c>
      <c r="T128" s="75"/>
      <c r="U128" s="80"/>
      <c r="V128" s="81">
        <v>7990</v>
      </c>
      <c r="W128" s="82">
        <v>1234</v>
      </c>
      <c r="X128" s="82">
        <v>1978</v>
      </c>
      <c r="Y128" s="83">
        <v>2213</v>
      </c>
      <c r="Z128" s="84">
        <f t="shared" si="19"/>
        <v>1</v>
      </c>
      <c r="AA128" s="85">
        <f t="shared" si="20"/>
        <v>1</v>
      </c>
      <c r="AB128" s="85">
        <f t="shared" si="21"/>
        <v>0</v>
      </c>
      <c r="AC128" s="85">
        <f t="shared" si="22"/>
        <v>0</v>
      </c>
      <c r="AD128" s="75" t="str">
        <f t="shared" si="23"/>
        <v>SRSA</v>
      </c>
      <c r="AE128" s="85">
        <f t="shared" si="24"/>
        <v>0</v>
      </c>
      <c r="AF128" s="85">
        <f t="shared" si="25"/>
        <v>0</v>
      </c>
      <c r="AG128" s="85">
        <f t="shared" si="26"/>
        <v>0</v>
      </c>
      <c r="AH128" s="85">
        <f t="shared" si="27"/>
        <v>0</v>
      </c>
      <c r="AI128" s="85">
        <f t="shared" si="28"/>
        <v>1</v>
      </c>
      <c r="AJ128" s="85">
        <f t="shared" si="29"/>
        <v>0</v>
      </c>
      <c r="AK128" s="85">
        <f t="shared" si="30"/>
        <v>0</v>
      </c>
      <c r="AL128" s="75" t="str">
        <f t="shared" si="31"/>
        <v>-</v>
      </c>
      <c r="AM128" s="85">
        <f t="shared" si="32"/>
        <v>0</v>
      </c>
      <c r="AN128" s="85">
        <f t="shared" si="33"/>
        <v>0</v>
      </c>
      <c r="AO128" s="85">
        <f t="shared" si="34"/>
        <v>0</v>
      </c>
    </row>
    <row r="129" spans="1:41" s="26" customFormat="1" ht="12.75">
      <c r="A129" s="71">
        <v>402320</v>
      </c>
      <c r="B129" s="38">
        <v>110221</v>
      </c>
      <c r="C129" s="39" t="s">
        <v>1202</v>
      </c>
      <c r="D129" s="39" t="s">
        <v>1203</v>
      </c>
      <c r="E129" s="39" t="s">
        <v>1142</v>
      </c>
      <c r="F129" s="40">
        <v>85228</v>
      </c>
      <c r="G129" s="72">
        <v>4109</v>
      </c>
      <c r="H129" s="73">
        <v>5207232045</v>
      </c>
      <c r="I129" s="74" t="s">
        <v>925</v>
      </c>
      <c r="J129" s="75" t="s">
        <v>883</v>
      </c>
      <c r="K129" s="39"/>
      <c r="L129" s="76" t="s">
        <v>883</v>
      </c>
      <c r="M129" s="77">
        <v>2732.1501</v>
      </c>
      <c r="N129" s="76" t="s">
        <v>883</v>
      </c>
      <c r="O129" s="78" t="s">
        <v>883</v>
      </c>
      <c r="P129" s="41">
        <v>25.502645502645503</v>
      </c>
      <c r="Q129" s="79" t="str">
        <f t="shared" si="18"/>
        <v>YES</v>
      </c>
      <c r="R129" s="75" t="s">
        <v>883</v>
      </c>
      <c r="S129" s="75" t="s">
        <v>883</v>
      </c>
      <c r="T129" s="75"/>
      <c r="U129" s="80"/>
      <c r="V129" s="81"/>
      <c r="W129" s="82"/>
      <c r="X129" s="82"/>
      <c r="Y129" s="83"/>
      <c r="Z129" s="84">
        <f t="shared" si="19"/>
        <v>0</v>
      </c>
      <c r="AA129" s="85">
        <f t="shared" si="20"/>
        <v>0</v>
      </c>
      <c r="AB129" s="85">
        <f t="shared" si="21"/>
        <v>0</v>
      </c>
      <c r="AC129" s="85">
        <f t="shared" si="22"/>
        <v>0</v>
      </c>
      <c r="AD129" s="75" t="str">
        <f t="shared" si="23"/>
        <v>-</v>
      </c>
      <c r="AE129" s="85">
        <f t="shared" si="24"/>
        <v>0</v>
      </c>
      <c r="AF129" s="85">
        <f t="shared" si="25"/>
        <v>0</v>
      </c>
      <c r="AG129" s="85">
        <f t="shared" si="26"/>
        <v>0</v>
      </c>
      <c r="AH129" s="85">
        <f t="shared" si="27"/>
        <v>0</v>
      </c>
      <c r="AI129" s="85">
        <f t="shared" si="28"/>
        <v>0</v>
      </c>
      <c r="AJ129" s="85">
        <f t="shared" si="29"/>
        <v>1</v>
      </c>
      <c r="AK129" s="85">
        <f t="shared" si="30"/>
        <v>0</v>
      </c>
      <c r="AL129" s="75" t="str">
        <f t="shared" si="31"/>
        <v>-</v>
      </c>
      <c r="AM129" s="85">
        <f t="shared" si="32"/>
        <v>0</v>
      </c>
      <c r="AN129" s="85">
        <f t="shared" si="33"/>
        <v>0</v>
      </c>
      <c r="AO129" s="85">
        <f t="shared" si="34"/>
        <v>0</v>
      </c>
    </row>
    <row r="130" spans="1:41" s="26" customFormat="1" ht="12.75">
      <c r="A130" s="71">
        <v>400376</v>
      </c>
      <c r="B130" s="38">
        <v>78975</v>
      </c>
      <c r="C130" s="39" t="s">
        <v>1204</v>
      </c>
      <c r="D130" s="39" t="s">
        <v>1205</v>
      </c>
      <c r="E130" s="39" t="s">
        <v>892</v>
      </c>
      <c r="F130" s="40">
        <v>85051</v>
      </c>
      <c r="G130" s="72" t="s">
        <v>882</v>
      </c>
      <c r="H130" s="73">
        <v>6025477961</v>
      </c>
      <c r="I130" s="74">
        <v>1</v>
      </c>
      <c r="J130" s="75" t="s">
        <v>883</v>
      </c>
      <c r="K130" s="39"/>
      <c r="L130" s="76" t="s">
        <v>883</v>
      </c>
      <c r="M130" s="77">
        <v>164.7625</v>
      </c>
      <c r="N130" s="76" t="s">
        <v>883</v>
      </c>
      <c r="O130" s="78" t="s">
        <v>883</v>
      </c>
      <c r="P130" s="41" t="s">
        <v>889</v>
      </c>
      <c r="Q130" s="79" t="str">
        <f t="shared" si="18"/>
        <v>M</v>
      </c>
      <c r="R130" s="75" t="s">
        <v>885</v>
      </c>
      <c r="S130" s="75" t="s">
        <v>883</v>
      </c>
      <c r="T130" s="75"/>
      <c r="U130" s="80"/>
      <c r="V130" s="81"/>
      <c r="W130" s="82"/>
      <c r="X130" s="82"/>
      <c r="Y130" s="83"/>
      <c r="Z130" s="84">
        <f t="shared" si="19"/>
        <v>0</v>
      </c>
      <c r="AA130" s="85">
        <f t="shared" si="20"/>
        <v>1</v>
      </c>
      <c r="AB130" s="85">
        <f t="shared" si="21"/>
        <v>0</v>
      </c>
      <c r="AC130" s="85">
        <f t="shared" si="22"/>
        <v>0</v>
      </c>
      <c r="AD130" s="75" t="str">
        <f t="shared" si="23"/>
        <v>-</v>
      </c>
      <c r="AE130" s="85">
        <f t="shared" si="24"/>
        <v>0</v>
      </c>
      <c r="AF130" s="85">
        <f t="shared" si="25"/>
        <v>0</v>
      </c>
      <c r="AG130" s="85">
        <f t="shared" si="26"/>
        <v>0</v>
      </c>
      <c r="AH130" s="85">
        <f t="shared" si="27"/>
        <v>0</v>
      </c>
      <c r="AI130" s="85">
        <f t="shared" si="28"/>
        <v>0</v>
      </c>
      <c r="AJ130" s="85">
        <f t="shared" si="29"/>
        <v>0</v>
      </c>
      <c r="AK130" s="85">
        <f t="shared" si="30"/>
        <v>0</v>
      </c>
      <c r="AL130" s="75" t="str">
        <f t="shared" si="31"/>
        <v>-</v>
      </c>
      <c r="AM130" s="85">
        <f t="shared" si="32"/>
        <v>0</v>
      </c>
      <c r="AN130" s="85">
        <f t="shared" si="33"/>
        <v>0</v>
      </c>
      <c r="AO130" s="85">
        <f t="shared" si="34"/>
        <v>0</v>
      </c>
    </row>
    <row r="131" spans="1:41" s="26" customFormat="1" ht="12.75">
      <c r="A131" s="71">
        <v>402370</v>
      </c>
      <c r="B131" s="38">
        <v>130406</v>
      </c>
      <c r="C131" s="39" t="s">
        <v>1206</v>
      </c>
      <c r="D131" s="39" t="s">
        <v>1207</v>
      </c>
      <c r="E131" s="39" t="s">
        <v>910</v>
      </c>
      <c r="F131" s="40">
        <v>86326</v>
      </c>
      <c r="G131" s="72">
        <v>57</v>
      </c>
      <c r="H131" s="73">
        <v>9286342288</v>
      </c>
      <c r="I131" s="74" t="s">
        <v>1134</v>
      </c>
      <c r="J131" s="75" t="s">
        <v>883</v>
      </c>
      <c r="K131" s="39"/>
      <c r="L131" s="76" t="s">
        <v>884</v>
      </c>
      <c r="M131" s="77">
        <v>2413.85</v>
      </c>
      <c r="N131" s="76" t="s">
        <v>883</v>
      </c>
      <c r="O131" s="78" t="s">
        <v>883</v>
      </c>
      <c r="P131" s="41">
        <v>19.055555555555557</v>
      </c>
      <c r="Q131" s="79" t="str">
        <f t="shared" si="18"/>
        <v>NO</v>
      </c>
      <c r="R131" s="75" t="s">
        <v>883</v>
      </c>
      <c r="S131" s="75" t="s">
        <v>883</v>
      </c>
      <c r="T131" s="75"/>
      <c r="U131" s="80"/>
      <c r="V131" s="81"/>
      <c r="W131" s="82"/>
      <c r="X131" s="82"/>
      <c r="Y131" s="83"/>
      <c r="Z131" s="84">
        <f t="shared" si="19"/>
        <v>1</v>
      </c>
      <c r="AA131" s="85">
        <f t="shared" si="20"/>
        <v>0</v>
      </c>
      <c r="AB131" s="85">
        <f t="shared" si="21"/>
        <v>0</v>
      </c>
      <c r="AC131" s="85">
        <f t="shared" si="22"/>
        <v>0</v>
      </c>
      <c r="AD131" s="75" t="str">
        <f t="shared" si="23"/>
        <v>-</v>
      </c>
      <c r="AE131" s="85">
        <f t="shared" si="24"/>
        <v>0</v>
      </c>
      <c r="AF131" s="85">
        <f t="shared" si="25"/>
        <v>0</v>
      </c>
      <c r="AG131" s="85">
        <f t="shared" si="26"/>
        <v>0</v>
      </c>
      <c r="AH131" s="85">
        <f t="shared" si="27"/>
        <v>0</v>
      </c>
      <c r="AI131" s="85">
        <f t="shared" si="28"/>
        <v>0</v>
      </c>
      <c r="AJ131" s="85">
        <f t="shared" si="29"/>
        <v>0</v>
      </c>
      <c r="AK131" s="85">
        <f t="shared" si="30"/>
        <v>0</v>
      </c>
      <c r="AL131" s="75" t="str">
        <f t="shared" si="31"/>
        <v>-</v>
      </c>
      <c r="AM131" s="85">
        <f t="shared" si="32"/>
        <v>0</v>
      </c>
      <c r="AN131" s="85">
        <f t="shared" si="33"/>
        <v>0</v>
      </c>
      <c r="AO131" s="85">
        <f t="shared" si="34"/>
        <v>0</v>
      </c>
    </row>
    <row r="132" spans="1:41" s="26" customFormat="1" ht="12.75">
      <c r="A132" s="71">
        <v>402400</v>
      </c>
      <c r="B132" s="38">
        <v>140413</v>
      </c>
      <c r="C132" s="39" t="s">
        <v>1208</v>
      </c>
      <c r="D132" s="39" t="s">
        <v>1209</v>
      </c>
      <c r="E132" s="39" t="s">
        <v>1017</v>
      </c>
      <c r="F132" s="40">
        <v>85364</v>
      </c>
      <c r="G132" s="72">
        <v>4099</v>
      </c>
      <c r="H132" s="73">
        <v>9283733400</v>
      </c>
      <c r="I132" s="74">
        <v>2</v>
      </c>
      <c r="J132" s="75" t="s">
        <v>883</v>
      </c>
      <c r="K132" s="39"/>
      <c r="L132" s="76" t="s">
        <v>883</v>
      </c>
      <c r="M132" s="77">
        <v>5535.0688</v>
      </c>
      <c r="N132" s="76" t="s">
        <v>883</v>
      </c>
      <c r="O132" s="78" t="s">
        <v>883</v>
      </c>
      <c r="P132" s="41">
        <v>26.28333590257438</v>
      </c>
      <c r="Q132" s="79" t="str">
        <f t="shared" si="18"/>
        <v>YES</v>
      </c>
      <c r="R132" s="75" t="s">
        <v>883</v>
      </c>
      <c r="S132" s="75" t="s">
        <v>883</v>
      </c>
      <c r="T132" s="75"/>
      <c r="U132" s="80"/>
      <c r="V132" s="81"/>
      <c r="W132" s="82"/>
      <c r="X132" s="82"/>
      <c r="Y132" s="83"/>
      <c r="Z132" s="84">
        <f t="shared" si="19"/>
        <v>0</v>
      </c>
      <c r="AA132" s="85">
        <f t="shared" si="20"/>
        <v>0</v>
      </c>
      <c r="AB132" s="85">
        <f t="shared" si="21"/>
        <v>0</v>
      </c>
      <c r="AC132" s="85">
        <f t="shared" si="22"/>
        <v>0</v>
      </c>
      <c r="AD132" s="75" t="str">
        <f t="shared" si="23"/>
        <v>-</v>
      </c>
      <c r="AE132" s="85">
        <f t="shared" si="24"/>
        <v>0</v>
      </c>
      <c r="AF132" s="85">
        <f t="shared" si="25"/>
        <v>0</v>
      </c>
      <c r="AG132" s="85">
        <f t="shared" si="26"/>
        <v>0</v>
      </c>
      <c r="AH132" s="85">
        <f t="shared" si="27"/>
        <v>0</v>
      </c>
      <c r="AI132" s="85">
        <f t="shared" si="28"/>
        <v>0</v>
      </c>
      <c r="AJ132" s="85">
        <f t="shared" si="29"/>
        <v>1</v>
      </c>
      <c r="AK132" s="85">
        <f t="shared" si="30"/>
        <v>0</v>
      </c>
      <c r="AL132" s="75" t="str">
        <f t="shared" si="31"/>
        <v>-</v>
      </c>
      <c r="AM132" s="85">
        <f t="shared" si="32"/>
        <v>0</v>
      </c>
      <c r="AN132" s="85">
        <f t="shared" si="33"/>
        <v>0</v>
      </c>
      <c r="AO132" s="85">
        <f t="shared" si="34"/>
        <v>0</v>
      </c>
    </row>
    <row r="133" spans="1:41" s="26" customFormat="1" ht="12.75">
      <c r="A133" s="71">
        <v>402430</v>
      </c>
      <c r="B133" s="38">
        <v>70414</v>
      </c>
      <c r="C133" s="39" t="s">
        <v>1210</v>
      </c>
      <c r="D133" s="39" t="s">
        <v>1211</v>
      </c>
      <c r="E133" s="39" t="s">
        <v>892</v>
      </c>
      <c r="F133" s="40">
        <v>85016</v>
      </c>
      <c r="G133" s="72">
        <v>7498</v>
      </c>
      <c r="H133" s="73">
        <v>6023816000</v>
      </c>
      <c r="I133" s="74">
        <v>1</v>
      </c>
      <c r="J133" s="75" t="s">
        <v>883</v>
      </c>
      <c r="K133" s="39"/>
      <c r="L133" s="76" t="s">
        <v>883</v>
      </c>
      <c r="M133" s="77">
        <v>7953.2</v>
      </c>
      <c r="N133" s="76" t="s">
        <v>883</v>
      </c>
      <c r="O133" s="78" t="s">
        <v>883</v>
      </c>
      <c r="P133" s="41">
        <v>34.27877526238182</v>
      </c>
      <c r="Q133" s="79" t="str">
        <f aca="true" t="shared" si="35" ref="Q133:Q196">IF(ISNUMBER(P133),IF(P133&gt;=20,"YES","NO"),"M")</f>
        <v>YES</v>
      </c>
      <c r="R133" s="75" t="s">
        <v>883</v>
      </c>
      <c r="S133" s="75" t="s">
        <v>883</v>
      </c>
      <c r="T133" s="75"/>
      <c r="U133" s="80"/>
      <c r="V133" s="81"/>
      <c r="W133" s="82"/>
      <c r="X133" s="82"/>
      <c r="Y133" s="83"/>
      <c r="Z133" s="84">
        <f t="shared" si="19"/>
        <v>0</v>
      </c>
      <c r="AA133" s="85">
        <f t="shared" si="20"/>
        <v>0</v>
      </c>
      <c r="AB133" s="85">
        <f t="shared" si="21"/>
        <v>0</v>
      </c>
      <c r="AC133" s="85">
        <f t="shared" si="22"/>
        <v>0</v>
      </c>
      <c r="AD133" s="75" t="str">
        <f t="shared" si="23"/>
        <v>-</v>
      </c>
      <c r="AE133" s="85">
        <f t="shared" si="24"/>
        <v>0</v>
      </c>
      <c r="AF133" s="85">
        <f t="shared" si="25"/>
        <v>0</v>
      </c>
      <c r="AG133" s="85">
        <f t="shared" si="26"/>
        <v>0</v>
      </c>
      <c r="AH133" s="85">
        <f t="shared" si="27"/>
        <v>0</v>
      </c>
      <c r="AI133" s="85">
        <f t="shared" si="28"/>
        <v>0</v>
      </c>
      <c r="AJ133" s="85">
        <f t="shared" si="29"/>
        <v>1</v>
      </c>
      <c r="AK133" s="85">
        <f t="shared" si="30"/>
        <v>0</v>
      </c>
      <c r="AL133" s="75" t="str">
        <f t="shared" si="31"/>
        <v>-</v>
      </c>
      <c r="AM133" s="85">
        <f t="shared" si="32"/>
        <v>0</v>
      </c>
      <c r="AN133" s="85">
        <f t="shared" si="33"/>
        <v>0</v>
      </c>
      <c r="AO133" s="85">
        <f t="shared" si="34"/>
        <v>0</v>
      </c>
    </row>
    <row r="134" spans="1:41" s="26" customFormat="1" ht="12.75">
      <c r="A134" s="71">
        <v>400323</v>
      </c>
      <c r="B134" s="38">
        <v>78921</v>
      </c>
      <c r="C134" s="39" t="s">
        <v>1212</v>
      </c>
      <c r="D134" s="39" t="s">
        <v>1213</v>
      </c>
      <c r="E134" s="39" t="s">
        <v>1214</v>
      </c>
      <c r="F134" s="40">
        <v>85340</v>
      </c>
      <c r="G134" s="72" t="s">
        <v>882</v>
      </c>
      <c r="H134" s="73">
        <v>6235359300</v>
      </c>
      <c r="I134" s="74">
        <v>8</v>
      </c>
      <c r="J134" s="75" t="s">
        <v>884</v>
      </c>
      <c r="K134" s="39"/>
      <c r="L134" s="76" t="s">
        <v>896</v>
      </c>
      <c r="M134" s="77">
        <v>149.7</v>
      </c>
      <c r="N134" s="76" t="s">
        <v>883</v>
      </c>
      <c r="O134" s="78" t="s">
        <v>884</v>
      </c>
      <c r="P134" s="41" t="s">
        <v>889</v>
      </c>
      <c r="Q134" s="79" t="str">
        <f t="shared" si="35"/>
        <v>M</v>
      </c>
      <c r="R134" s="75" t="s">
        <v>883</v>
      </c>
      <c r="S134" s="75" t="s">
        <v>884</v>
      </c>
      <c r="T134" s="75"/>
      <c r="U134" s="80"/>
      <c r="V134" s="81">
        <v>8141</v>
      </c>
      <c r="W134" s="82">
        <v>926</v>
      </c>
      <c r="X134" s="82">
        <v>859</v>
      </c>
      <c r="Y134" s="83">
        <v>831</v>
      </c>
      <c r="Z134" s="84">
        <f aca="true" t="shared" si="36" ref="Z134:Z197">IF(OR(J134="YES",L134="YES"),1,0)</f>
        <v>1</v>
      </c>
      <c r="AA134" s="85">
        <f aca="true" t="shared" si="37" ref="AA134:AA197">IF(OR(AND(ISNUMBER(M134),AND(M134&gt;0,M134&lt;600)),AND(M134&gt;0,N134="YES")),1,0)</f>
        <v>1</v>
      </c>
      <c r="AB134" s="85">
        <f aca="true" t="shared" si="38" ref="AB134:AB197">IF(AND(OR(J134="YES",L134="YES"),(Z134=0)),"Trouble",0)</f>
        <v>0</v>
      </c>
      <c r="AC134" s="85">
        <f aca="true" t="shared" si="39" ref="AC134:AC197">IF(AND(OR(AND(ISNUMBER(M134),AND(M134&gt;0,M134&lt;600)),AND(M134&gt;0,N134="YES")),(AA134=0)),"Trouble",0)</f>
        <v>0</v>
      </c>
      <c r="AD134" s="75" t="str">
        <f aca="true" t="shared" si="40" ref="AD134:AD197">IF(AND(Z134=1,AA134=1),"SRSA","-")</f>
        <v>SRSA</v>
      </c>
      <c r="AE134" s="85">
        <f aca="true" t="shared" si="41" ref="AE134:AE197">IF(AND(AD134="-",O134="YES"),"Trouble",0)</f>
        <v>0</v>
      </c>
      <c r="AF134" s="85">
        <f aca="true" t="shared" si="42" ref="AF134:AF197">IF(AND(AND(J134="NO",L134&lt;&gt;"YES"),(O134="YES")),"Trouble",0)</f>
        <v>0</v>
      </c>
      <c r="AG134" s="85">
        <f aca="true" t="shared" si="43" ref="AG134:AG197">IF(OR(AND(OR(AND(ISNUMBER(M134),AND(M134&gt;0,M134&lt;600)),AND(AND(M134&gt;0,N134="YES"),ISNUMBER(M134))),(O134="YES")),O134&lt;&gt;"YES"),0,"Trouble")</f>
        <v>0</v>
      </c>
      <c r="AH134" s="85">
        <f aca="true" t="shared" si="44" ref="AH134:AH197">IF(AND(AD134="SRSA",O134&lt;&gt;"YES"),"Trouble",0)</f>
        <v>0</v>
      </c>
      <c r="AI134" s="85">
        <f aca="true" t="shared" si="45" ref="AI134:AI197">IF(S134="YES",1,0)</f>
        <v>1</v>
      </c>
      <c r="AJ134" s="85">
        <f aca="true" t="shared" si="46" ref="AJ134:AJ197">IF(AND(ISNUMBER(P134),P134&gt;=20),1,0)</f>
        <v>0</v>
      </c>
      <c r="AK134" s="85">
        <f aca="true" t="shared" si="47" ref="AK134:AK197">IF(AND(AI134=1,AJ134=1),"Initial",0)</f>
        <v>0</v>
      </c>
      <c r="AL134" s="75" t="str">
        <f aca="true" t="shared" si="48" ref="AL134:AL197">IF(AND(AND(AK134="Initial",AM134=0),ISNUMBER(M134)),"RLIS","-")</f>
        <v>-</v>
      </c>
      <c r="AM134" s="85">
        <f aca="true" t="shared" si="49" ref="AM134:AM197">IF(AND(AD134="SRSA",AK134="Initial"),"SRSA",0)</f>
        <v>0</v>
      </c>
      <c r="AN134" s="85">
        <f aca="true" t="shared" si="50" ref="AN134:AN197">IF(AND(AL134="-",U134="YES"),"Trouble",0)</f>
        <v>0</v>
      </c>
      <c r="AO134" s="85">
        <f aca="true" t="shared" si="51" ref="AO134:AO197">IF(AND(U134&lt;&gt;"YES",AL134="RLIS"),"Trouble",0)</f>
        <v>0</v>
      </c>
    </row>
    <row r="135" spans="1:41" s="26" customFormat="1" ht="12.75">
      <c r="A135" s="71">
        <v>402460</v>
      </c>
      <c r="B135" s="38">
        <v>130341</v>
      </c>
      <c r="C135" s="39" t="s">
        <v>1215</v>
      </c>
      <c r="D135" s="39" t="s">
        <v>1216</v>
      </c>
      <c r="E135" s="39" t="s">
        <v>1217</v>
      </c>
      <c r="F135" s="40">
        <v>86343</v>
      </c>
      <c r="G135" s="72">
        <v>188</v>
      </c>
      <c r="H135" s="73">
        <v>9286325207</v>
      </c>
      <c r="I135" s="74">
        <v>4</v>
      </c>
      <c r="J135" s="75" t="s">
        <v>883</v>
      </c>
      <c r="K135" s="39"/>
      <c r="L135" s="76" t="s">
        <v>883</v>
      </c>
      <c r="M135" s="77">
        <v>6.1</v>
      </c>
      <c r="N135" s="76" t="s">
        <v>883</v>
      </c>
      <c r="O135" s="78" t="s">
        <v>883</v>
      </c>
      <c r="P135" s="41">
        <v>15.384615384615385</v>
      </c>
      <c r="Q135" s="79" t="str">
        <f t="shared" si="35"/>
        <v>NO</v>
      </c>
      <c r="R135" s="75" t="s">
        <v>883</v>
      </c>
      <c r="S135" s="75" t="s">
        <v>883</v>
      </c>
      <c r="T135" s="75"/>
      <c r="U135" s="80"/>
      <c r="V135" s="81"/>
      <c r="W135" s="82"/>
      <c r="X135" s="82"/>
      <c r="Y135" s="83"/>
      <c r="Z135" s="84">
        <f t="shared" si="36"/>
        <v>0</v>
      </c>
      <c r="AA135" s="85">
        <f t="shared" si="37"/>
        <v>1</v>
      </c>
      <c r="AB135" s="85">
        <f t="shared" si="38"/>
        <v>0</v>
      </c>
      <c r="AC135" s="85">
        <f t="shared" si="39"/>
        <v>0</v>
      </c>
      <c r="AD135" s="75" t="str">
        <f t="shared" si="40"/>
        <v>-</v>
      </c>
      <c r="AE135" s="85">
        <f t="shared" si="41"/>
        <v>0</v>
      </c>
      <c r="AF135" s="85">
        <f t="shared" si="42"/>
        <v>0</v>
      </c>
      <c r="AG135" s="85">
        <f t="shared" si="43"/>
        <v>0</v>
      </c>
      <c r="AH135" s="85">
        <f t="shared" si="44"/>
        <v>0</v>
      </c>
      <c r="AI135" s="85">
        <f t="shared" si="45"/>
        <v>0</v>
      </c>
      <c r="AJ135" s="85">
        <f t="shared" si="46"/>
        <v>0</v>
      </c>
      <c r="AK135" s="85">
        <f t="shared" si="47"/>
        <v>0</v>
      </c>
      <c r="AL135" s="75" t="str">
        <f t="shared" si="48"/>
        <v>-</v>
      </c>
      <c r="AM135" s="85">
        <f t="shared" si="49"/>
        <v>0</v>
      </c>
      <c r="AN135" s="85">
        <f t="shared" si="50"/>
        <v>0</v>
      </c>
      <c r="AO135" s="85">
        <f t="shared" si="51"/>
        <v>0</v>
      </c>
    </row>
    <row r="136" spans="1:41" s="26" customFormat="1" ht="12.75">
      <c r="A136" s="71">
        <v>400138</v>
      </c>
      <c r="B136" s="38">
        <v>78702</v>
      </c>
      <c r="C136" s="39" t="s">
        <v>1218</v>
      </c>
      <c r="D136" s="39" t="s">
        <v>1219</v>
      </c>
      <c r="E136" s="39" t="s">
        <v>984</v>
      </c>
      <c r="F136" s="40">
        <v>85284</v>
      </c>
      <c r="G136" s="72" t="s">
        <v>882</v>
      </c>
      <c r="H136" s="73">
        <v>4804130829</v>
      </c>
      <c r="I136" s="74">
        <v>2</v>
      </c>
      <c r="J136" s="75" t="s">
        <v>883</v>
      </c>
      <c r="K136" s="39"/>
      <c r="L136" s="76" t="s">
        <v>883</v>
      </c>
      <c r="M136" s="77">
        <v>164.125</v>
      </c>
      <c r="N136" s="76" t="s">
        <v>883</v>
      </c>
      <c r="O136" s="78" t="s">
        <v>883</v>
      </c>
      <c r="P136" s="41" t="s">
        <v>889</v>
      </c>
      <c r="Q136" s="79" t="str">
        <f t="shared" si="35"/>
        <v>M</v>
      </c>
      <c r="R136" s="75" t="s">
        <v>883</v>
      </c>
      <c r="S136" s="75" t="s">
        <v>883</v>
      </c>
      <c r="T136" s="75"/>
      <c r="U136" s="80"/>
      <c r="V136" s="81"/>
      <c r="W136" s="82"/>
      <c r="X136" s="82"/>
      <c r="Y136" s="83"/>
      <c r="Z136" s="84">
        <f t="shared" si="36"/>
        <v>0</v>
      </c>
      <c r="AA136" s="85">
        <f t="shared" si="37"/>
        <v>1</v>
      </c>
      <c r="AB136" s="85">
        <f t="shared" si="38"/>
        <v>0</v>
      </c>
      <c r="AC136" s="85">
        <f t="shared" si="39"/>
        <v>0</v>
      </c>
      <c r="AD136" s="75" t="str">
        <f t="shared" si="40"/>
        <v>-</v>
      </c>
      <c r="AE136" s="85">
        <f t="shared" si="41"/>
        <v>0</v>
      </c>
      <c r="AF136" s="85">
        <f t="shared" si="42"/>
        <v>0</v>
      </c>
      <c r="AG136" s="85">
        <f t="shared" si="43"/>
        <v>0</v>
      </c>
      <c r="AH136" s="85">
        <f t="shared" si="44"/>
        <v>0</v>
      </c>
      <c r="AI136" s="85">
        <f t="shared" si="45"/>
        <v>0</v>
      </c>
      <c r="AJ136" s="85">
        <f t="shared" si="46"/>
        <v>0</v>
      </c>
      <c r="AK136" s="85">
        <f t="shared" si="47"/>
        <v>0</v>
      </c>
      <c r="AL136" s="75" t="str">
        <f t="shared" si="48"/>
        <v>-</v>
      </c>
      <c r="AM136" s="85">
        <f t="shared" si="49"/>
        <v>0</v>
      </c>
      <c r="AN136" s="85">
        <f t="shared" si="50"/>
        <v>0</v>
      </c>
      <c r="AO136" s="85">
        <f t="shared" si="51"/>
        <v>0</v>
      </c>
    </row>
    <row r="137" spans="1:41" s="26" customFormat="1" ht="12.75">
      <c r="A137" s="71">
        <v>400223</v>
      </c>
      <c r="B137" s="38">
        <v>108666</v>
      </c>
      <c r="C137" s="39" t="s">
        <v>1220</v>
      </c>
      <c r="D137" s="39" t="s">
        <v>1221</v>
      </c>
      <c r="E137" s="39" t="s">
        <v>899</v>
      </c>
      <c r="F137" s="40">
        <v>85741</v>
      </c>
      <c r="G137" s="72" t="s">
        <v>882</v>
      </c>
      <c r="H137" s="73">
        <v>5207979836</v>
      </c>
      <c r="I137" s="74">
        <v>3</v>
      </c>
      <c r="J137" s="75" t="s">
        <v>883</v>
      </c>
      <c r="K137" s="39"/>
      <c r="L137" s="76" t="s">
        <v>883</v>
      </c>
      <c r="M137" s="77">
        <v>270.275</v>
      </c>
      <c r="N137" s="76" t="s">
        <v>883</v>
      </c>
      <c r="O137" s="78" t="s">
        <v>883</v>
      </c>
      <c r="P137" s="41" t="s">
        <v>889</v>
      </c>
      <c r="Q137" s="79" t="str">
        <f t="shared" si="35"/>
        <v>M</v>
      </c>
      <c r="R137" s="75" t="s">
        <v>883</v>
      </c>
      <c r="S137" s="75" t="s">
        <v>883</v>
      </c>
      <c r="T137" s="75"/>
      <c r="U137" s="80"/>
      <c r="V137" s="81"/>
      <c r="W137" s="82"/>
      <c r="X137" s="82"/>
      <c r="Y137" s="83"/>
      <c r="Z137" s="84">
        <f t="shared" si="36"/>
        <v>0</v>
      </c>
      <c r="AA137" s="85">
        <f t="shared" si="37"/>
        <v>1</v>
      </c>
      <c r="AB137" s="85">
        <f t="shared" si="38"/>
        <v>0</v>
      </c>
      <c r="AC137" s="85">
        <f t="shared" si="39"/>
        <v>0</v>
      </c>
      <c r="AD137" s="75" t="str">
        <f t="shared" si="40"/>
        <v>-</v>
      </c>
      <c r="AE137" s="85">
        <f t="shared" si="41"/>
        <v>0</v>
      </c>
      <c r="AF137" s="85">
        <f t="shared" si="42"/>
        <v>0</v>
      </c>
      <c r="AG137" s="85">
        <f t="shared" si="43"/>
        <v>0</v>
      </c>
      <c r="AH137" s="85">
        <f t="shared" si="44"/>
        <v>0</v>
      </c>
      <c r="AI137" s="85">
        <f t="shared" si="45"/>
        <v>0</v>
      </c>
      <c r="AJ137" s="85">
        <f t="shared" si="46"/>
        <v>0</v>
      </c>
      <c r="AK137" s="85">
        <f t="shared" si="47"/>
        <v>0</v>
      </c>
      <c r="AL137" s="75" t="str">
        <f t="shared" si="48"/>
        <v>-</v>
      </c>
      <c r="AM137" s="85">
        <f t="shared" si="49"/>
        <v>0</v>
      </c>
      <c r="AN137" s="85">
        <f t="shared" si="50"/>
        <v>0</v>
      </c>
      <c r="AO137" s="85">
        <f t="shared" si="51"/>
        <v>0</v>
      </c>
    </row>
    <row r="138" spans="1:41" s="26" customFormat="1" ht="12.75">
      <c r="A138" s="71">
        <v>400139</v>
      </c>
      <c r="B138" s="38">
        <v>108664</v>
      </c>
      <c r="C138" s="39" t="s">
        <v>1222</v>
      </c>
      <c r="D138" s="39" t="s">
        <v>1223</v>
      </c>
      <c r="E138" s="39" t="s">
        <v>899</v>
      </c>
      <c r="F138" s="40">
        <v>85734</v>
      </c>
      <c r="G138" s="72">
        <v>1039</v>
      </c>
      <c r="H138" s="73">
        <v>5207228130</v>
      </c>
      <c r="I138" s="74">
        <v>1</v>
      </c>
      <c r="J138" s="75" t="s">
        <v>883</v>
      </c>
      <c r="K138" s="39"/>
      <c r="L138" s="76" t="s">
        <v>883</v>
      </c>
      <c r="M138" s="77">
        <v>208.15</v>
      </c>
      <c r="N138" s="76" t="s">
        <v>883</v>
      </c>
      <c r="O138" s="78" t="s">
        <v>883</v>
      </c>
      <c r="P138" s="41" t="s">
        <v>889</v>
      </c>
      <c r="Q138" s="79" t="str">
        <f t="shared" si="35"/>
        <v>M</v>
      </c>
      <c r="R138" s="75" t="s">
        <v>883</v>
      </c>
      <c r="S138" s="75" t="s">
        <v>883</v>
      </c>
      <c r="T138" s="75"/>
      <c r="U138" s="80"/>
      <c r="V138" s="81"/>
      <c r="W138" s="82"/>
      <c r="X138" s="82"/>
      <c r="Y138" s="83"/>
      <c r="Z138" s="84">
        <f t="shared" si="36"/>
        <v>0</v>
      </c>
      <c r="AA138" s="85">
        <f t="shared" si="37"/>
        <v>1</v>
      </c>
      <c r="AB138" s="85">
        <f t="shared" si="38"/>
        <v>0</v>
      </c>
      <c r="AC138" s="85">
        <f t="shared" si="39"/>
        <v>0</v>
      </c>
      <c r="AD138" s="75" t="str">
        <f t="shared" si="40"/>
        <v>-</v>
      </c>
      <c r="AE138" s="85">
        <f t="shared" si="41"/>
        <v>0</v>
      </c>
      <c r="AF138" s="85">
        <f t="shared" si="42"/>
        <v>0</v>
      </c>
      <c r="AG138" s="85">
        <f t="shared" si="43"/>
        <v>0</v>
      </c>
      <c r="AH138" s="85">
        <f t="shared" si="44"/>
        <v>0</v>
      </c>
      <c r="AI138" s="85">
        <f t="shared" si="45"/>
        <v>0</v>
      </c>
      <c r="AJ138" s="85">
        <f t="shared" si="46"/>
        <v>0</v>
      </c>
      <c r="AK138" s="85">
        <f t="shared" si="47"/>
        <v>0</v>
      </c>
      <c r="AL138" s="75" t="str">
        <f t="shared" si="48"/>
        <v>-</v>
      </c>
      <c r="AM138" s="85">
        <f t="shared" si="49"/>
        <v>0</v>
      </c>
      <c r="AN138" s="85">
        <f t="shared" si="50"/>
        <v>0</v>
      </c>
      <c r="AO138" s="85">
        <f t="shared" si="51"/>
        <v>0</v>
      </c>
    </row>
    <row r="139" spans="1:41" s="26" customFormat="1" ht="12.75">
      <c r="A139" s="71">
        <v>400105</v>
      </c>
      <c r="B139" s="38">
        <v>78704</v>
      </c>
      <c r="C139" s="39" t="s">
        <v>1224</v>
      </c>
      <c r="D139" s="39" t="s">
        <v>1225</v>
      </c>
      <c r="E139" s="39" t="s">
        <v>1040</v>
      </c>
      <c r="F139" s="40">
        <v>85299</v>
      </c>
      <c r="G139" s="72" t="s">
        <v>882</v>
      </c>
      <c r="H139" s="73">
        <v>4803258950</v>
      </c>
      <c r="I139" s="74">
        <v>3</v>
      </c>
      <c r="J139" s="75" t="s">
        <v>883</v>
      </c>
      <c r="K139" s="39"/>
      <c r="L139" s="76" t="s">
        <v>883</v>
      </c>
      <c r="M139" s="77">
        <v>98.6125</v>
      </c>
      <c r="N139" s="76" t="s">
        <v>883</v>
      </c>
      <c r="O139" s="78" t="s">
        <v>883</v>
      </c>
      <c r="P139" s="41" t="s">
        <v>889</v>
      </c>
      <c r="Q139" s="79" t="str">
        <f t="shared" si="35"/>
        <v>M</v>
      </c>
      <c r="R139" s="75" t="s">
        <v>883</v>
      </c>
      <c r="S139" s="75" t="s">
        <v>883</v>
      </c>
      <c r="T139" s="75"/>
      <c r="U139" s="80"/>
      <c r="V139" s="81"/>
      <c r="W139" s="82"/>
      <c r="X139" s="82"/>
      <c r="Y139" s="83"/>
      <c r="Z139" s="84">
        <f t="shared" si="36"/>
        <v>0</v>
      </c>
      <c r="AA139" s="85">
        <f t="shared" si="37"/>
        <v>1</v>
      </c>
      <c r="AB139" s="85">
        <f t="shared" si="38"/>
        <v>0</v>
      </c>
      <c r="AC139" s="85">
        <f t="shared" si="39"/>
        <v>0</v>
      </c>
      <c r="AD139" s="75" t="str">
        <f t="shared" si="40"/>
        <v>-</v>
      </c>
      <c r="AE139" s="85">
        <f t="shared" si="41"/>
        <v>0</v>
      </c>
      <c r="AF139" s="85">
        <f t="shared" si="42"/>
        <v>0</v>
      </c>
      <c r="AG139" s="85">
        <f t="shared" si="43"/>
        <v>0</v>
      </c>
      <c r="AH139" s="85">
        <f t="shared" si="44"/>
        <v>0</v>
      </c>
      <c r="AI139" s="85">
        <f t="shared" si="45"/>
        <v>0</v>
      </c>
      <c r="AJ139" s="85">
        <f t="shared" si="46"/>
        <v>0</v>
      </c>
      <c r="AK139" s="85">
        <f t="shared" si="47"/>
        <v>0</v>
      </c>
      <c r="AL139" s="75" t="str">
        <f t="shared" si="48"/>
        <v>-</v>
      </c>
      <c r="AM139" s="85">
        <f t="shared" si="49"/>
        <v>0</v>
      </c>
      <c r="AN139" s="85">
        <f t="shared" si="50"/>
        <v>0</v>
      </c>
      <c r="AO139" s="85">
        <f t="shared" si="51"/>
        <v>0</v>
      </c>
    </row>
    <row r="140" spans="1:41" s="26" customFormat="1" ht="12.75">
      <c r="A140" s="71">
        <v>400278</v>
      </c>
      <c r="B140" s="38">
        <v>78934</v>
      </c>
      <c r="C140" s="39" t="s">
        <v>1226</v>
      </c>
      <c r="D140" s="39" t="s">
        <v>1227</v>
      </c>
      <c r="E140" s="39" t="s">
        <v>892</v>
      </c>
      <c r="F140" s="40">
        <v>85027</v>
      </c>
      <c r="G140" s="72" t="s">
        <v>882</v>
      </c>
      <c r="H140" s="73">
        <v>6234454915</v>
      </c>
      <c r="I140" s="74">
        <v>1</v>
      </c>
      <c r="J140" s="75" t="s">
        <v>883</v>
      </c>
      <c r="K140" s="39"/>
      <c r="L140" s="76" t="s">
        <v>883</v>
      </c>
      <c r="M140" s="77">
        <v>82.2624</v>
      </c>
      <c r="N140" s="76" t="s">
        <v>883</v>
      </c>
      <c r="O140" s="78" t="s">
        <v>883</v>
      </c>
      <c r="P140" s="41" t="s">
        <v>889</v>
      </c>
      <c r="Q140" s="79" t="str">
        <f t="shared" si="35"/>
        <v>M</v>
      </c>
      <c r="R140" s="75" t="s">
        <v>883</v>
      </c>
      <c r="S140" s="75" t="s">
        <v>883</v>
      </c>
      <c r="T140" s="75"/>
      <c r="U140" s="80"/>
      <c r="V140" s="81"/>
      <c r="W140" s="82"/>
      <c r="X140" s="82"/>
      <c r="Y140" s="83"/>
      <c r="Z140" s="84">
        <f t="shared" si="36"/>
        <v>0</v>
      </c>
      <c r="AA140" s="85">
        <f t="shared" si="37"/>
        <v>1</v>
      </c>
      <c r="AB140" s="85">
        <f t="shared" si="38"/>
        <v>0</v>
      </c>
      <c r="AC140" s="85">
        <f t="shared" si="39"/>
        <v>0</v>
      </c>
      <c r="AD140" s="75" t="str">
        <f t="shared" si="40"/>
        <v>-</v>
      </c>
      <c r="AE140" s="85">
        <f t="shared" si="41"/>
        <v>0</v>
      </c>
      <c r="AF140" s="85">
        <f t="shared" si="42"/>
        <v>0</v>
      </c>
      <c r="AG140" s="85">
        <f t="shared" si="43"/>
        <v>0</v>
      </c>
      <c r="AH140" s="85">
        <f t="shared" si="44"/>
        <v>0</v>
      </c>
      <c r="AI140" s="85">
        <f t="shared" si="45"/>
        <v>0</v>
      </c>
      <c r="AJ140" s="85">
        <f t="shared" si="46"/>
        <v>0</v>
      </c>
      <c r="AK140" s="85">
        <f t="shared" si="47"/>
        <v>0</v>
      </c>
      <c r="AL140" s="75" t="str">
        <f t="shared" si="48"/>
        <v>-</v>
      </c>
      <c r="AM140" s="85">
        <f t="shared" si="49"/>
        <v>0</v>
      </c>
      <c r="AN140" s="85">
        <f t="shared" si="50"/>
        <v>0</v>
      </c>
      <c r="AO140" s="85">
        <f t="shared" si="51"/>
        <v>0</v>
      </c>
    </row>
    <row r="141" spans="1:41" s="26" customFormat="1" ht="12.75">
      <c r="A141" s="71">
        <v>407750</v>
      </c>
      <c r="B141" s="38">
        <v>70297</v>
      </c>
      <c r="C141" s="39" t="s">
        <v>1228</v>
      </c>
      <c r="D141" s="39" t="s">
        <v>1229</v>
      </c>
      <c r="E141" s="39" t="s">
        <v>892</v>
      </c>
      <c r="F141" s="40">
        <v>85027</v>
      </c>
      <c r="G141" s="72">
        <v>3699</v>
      </c>
      <c r="H141" s="73">
        <v>6234455000</v>
      </c>
      <c r="I141" s="74" t="s">
        <v>956</v>
      </c>
      <c r="J141" s="75" t="s">
        <v>883</v>
      </c>
      <c r="K141" s="39"/>
      <c r="L141" s="76" t="s">
        <v>883</v>
      </c>
      <c r="M141" s="77">
        <v>29927.4497</v>
      </c>
      <c r="N141" s="76" t="s">
        <v>883</v>
      </c>
      <c r="O141" s="78" t="s">
        <v>883</v>
      </c>
      <c r="P141" s="41">
        <v>5.544639043143955</v>
      </c>
      <c r="Q141" s="79" t="str">
        <f t="shared" si="35"/>
        <v>NO</v>
      </c>
      <c r="R141" s="75" t="s">
        <v>883</v>
      </c>
      <c r="S141" s="75" t="s">
        <v>883</v>
      </c>
      <c r="T141" s="75"/>
      <c r="U141" s="80"/>
      <c r="V141" s="81"/>
      <c r="W141" s="82"/>
      <c r="X141" s="82"/>
      <c r="Y141" s="83"/>
      <c r="Z141" s="84">
        <f t="shared" si="36"/>
        <v>0</v>
      </c>
      <c r="AA141" s="85">
        <f t="shared" si="37"/>
        <v>0</v>
      </c>
      <c r="AB141" s="85">
        <f t="shared" si="38"/>
        <v>0</v>
      </c>
      <c r="AC141" s="85">
        <f t="shared" si="39"/>
        <v>0</v>
      </c>
      <c r="AD141" s="75" t="str">
        <f t="shared" si="40"/>
        <v>-</v>
      </c>
      <c r="AE141" s="85">
        <f t="shared" si="41"/>
        <v>0</v>
      </c>
      <c r="AF141" s="85">
        <f t="shared" si="42"/>
        <v>0</v>
      </c>
      <c r="AG141" s="85">
        <f t="shared" si="43"/>
        <v>0</v>
      </c>
      <c r="AH141" s="85">
        <f t="shared" si="44"/>
        <v>0</v>
      </c>
      <c r="AI141" s="85">
        <f t="shared" si="45"/>
        <v>0</v>
      </c>
      <c r="AJ141" s="85">
        <f t="shared" si="46"/>
        <v>0</v>
      </c>
      <c r="AK141" s="85">
        <f t="shared" si="47"/>
        <v>0</v>
      </c>
      <c r="AL141" s="75" t="str">
        <f t="shared" si="48"/>
        <v>-</v>
      </c>
      <c r="AM141" s="85">
        <f t="shared" si="49"/>
        <v>0</v>
      </c>
      <c r="AN141" s="85">
        <f t="shared" si="50"/>
        <v>0</v>
      </c>
      <c r="AO141" s="85">
        <f t="shared" si="51"/>
        <v>0</v>
      </c>
    </row>
    <row r="142" spans="1:41" s="26" customFormat="1" ht="12.75">
      <c r="A142" s="71">
        <v>400384</v>
      </c>
      <c r="B142" s="38">
        <v>78947</v>
      </c>
      <c r="C142" s="39" t="s">
        <v>1230</v>
      </c>
      <c r="D142" s="39" t="s">
        <v>970</v>
      </c>
      <c r="E142" s="39" t="s">
        <v>892</v>
      </c>
      <c r="F142" s="40">
        <v>85014</v>
      </c>
      <c r="G142" s="72" t="s">
        <v>882</v>
      </c>
      <c r="H142" s="73">
        <v>6029532933</v>
      </c>
      <c r="I142" s="74">
        <v>3</v>
      </c>
      <c r="J142" s="75" t="s">
        <v>883</v>
      </c>
      <c r="K142" s="39"/>
      <c r="L142" s="76" t="s">
        <v>883</v>
      </c>
      <c r="M142" s="77">
        <v>375.8564</v>
      </c>
      <c r="N142" s="76" t="s">
        <v>883</v>
      </c>
      <c r="O142" s="78" t="s">
        <v>883</v>
      </c>
      <c r="P142" s="41" t="s">
        <v>889</v>
      </c>
      <c r="Q142" s="79" t="str">
        <f t="shared" si="35"/>
        <v>M</v>
      </c>
      <c r="R142" s="75" t="s">
        <v>885</v>
      </c>
      <c r="S142" s="75" t="s">
        <v>883</v>
      </c>
      <c r="T142" s="75"/>
      <c r="U142" s="80"/>
      <c r="V142" s="81"/>
      <c r="W142" s="82"/>
      <c r="X142" s="82"/>
      <c r="Y142" s="83"/>
      <c r="Z142" s="84">
        <f t="shared" si="36"/>
        <v>0</v>
      </c>
      <c r="AA142" s="85">
        <f t="shared" si="37"/>
        <v>1</v>
      </c>
      <c r="AB142" s="85">
        <f t="shared" si="38"/>
        <v>0</v>
      </c>
      <c r="AC142" s="85">
        <f t="shared" si="39"/>
        <v>0</v>
      </c>
      <c r="AD142" s="75" t="str">
        <f t="shared" si="40"/>
        <v>-</v>
      </c>
      <c r="AE142" s="85">
        <f t="shared" si="41"/>
        <v>0</v>
      </c>
      <c r="AF142" s="85">
        <f t="shared" si="42"/>
        <v>0</v>
      </c>
      <c r="AG142" s="85">
        <f t="shared" si="43"/>
        <v>0</v>
      </c>
      <c r="AH142" s="85">
        <f t="shared" si="44"/>
        <v>0</v>
      </c>
      <c r="AI142" s="85">
        <f t="shared" si="45"/>
        <v>0</v>
      </c>
      <c r="AJ142" s="85">
        <f t="shared" si="46"/>
        <v>0</v>
      </c>
      <c r="AK142" s="85">
        <f t="shared" si="47"/>
        <v>0</v>
      </c>
      <c r="AL142" s="75" t="str">
        <f t="shared" si="48"/>
        <v>-</v>
      </c>
      <c r="AM142" s="85">
        <f t="shared" si="49"/>
        <v>0</v>
      </c>
      <c r="AN142" s="85">
        <f t="shared" si="50"/>
        <v>0</v>
      </c>
      <c r="AO142" s="85">
        <f t="shared" si="51"/>
        <v>0</v>
      </c>
    </row>
    <row r="143" spans="1:41" s="26" customFormat="1" ht="12.75">
      <c r="A143" s="71">
        <v>400322</v>
      </c>
      <c r="B143" s="38">
        <v>108787</v>
      </c>
      <c r="C143" s="39" t="s">
        <v>1231</v>
      </c>
      <c r="D143" s="39" t="s">
        <v>1232</v>
      </c>
      <c r="E143" s="39" t="s">
        <v>899</v>
      </c>
      <c r="F143" s="40">
        <v>85705</v>
      </c>
      <c r="G143" s="72" t="s">
        <v>882</v>
      </c>
      <c r="H143" s="73">
        <v>5207974884</v>
      </c>
      <c r="I143" s="74">
        <v>1</v>
      </c>
      <c r="J143" s="75" t="s">
        <v>883</v>
      </c>
      <c r="K143" s="39"/>
      <c r="L143" s="76" t="s">
        <v>883</v>
      </c>
      <c r="M143" s="77">
        <v>168.4626</v>
      </c>
      <c r="N143" s="76" t="s">
        <v>883</v>
      </c>
      <c r="O143" s="78" t="s">
        <v>883</v>
      </c>
      <c r="P143" s="41" t="s">
        <v>889</v>
      </c>
      <c r="Q143" s="79" t="str">
        <f t="shared" si="35"/>
        <v>M</v>
      </c>
      <c r="R143" s="75" t="s">
        <v>883</v>
      </c>
      <c r="S143" s="75" t="s">
        <v>883</v>
      </c>
      <c r="T143" s="75"/>
      <c r="U143" s="80"/>
      <c r="V143" s="81"/>
      <c r="W143" s="82"/>
      <c r="X143" s="82"/>
      <c r="Y143" s="83"/>
      <c r="Z143" s="84">
        <f t="shared" si="36"/>
        <v>0</v>
      </c>
      <c r="AA143" s="85">
        <f t="shared" si="37"/>
        <v>1</v>
      </c>
      <c r="AB143" s="85">
        <f t="shared" si="38"/>
        <v>0</v>
      </c>
      <c r="AC143" s="85">
        <f t="shared" si="39"/>
        <v>0</v>
      </c>
      <c r="AD143" s="75" t="str">
        <f t="shared" si="40"/>
        <v>-</v>
      </c>
      <c r="AE143" s="85">
        <f t="shared" si="41"/>
        <v>0</v>
      </c>
      <c r="AF143" s="85">
        <f t="shared" si="42"/>
        <v>0</v>
      </c>
      <c r="AG143" s="85">
        <f t="shared" si="43"/>
        <v>0</v>
      </c>
      <c r="AH143" s="85">
        <f t="shared" si="44"/>
        <v>0</v>
      </c>
      <c r="AI143" s="85">
        <f t="shared" si="45"/>
        <v>0</v>
      </c>
      <c r="AJ143" s="85">
        <f t="shared" si="46"/>
        <v>0</v>
      </c>
      <c r="AK143" s="85">
        <f t="shared" si="47"/>
        <v>0</v>
      </c>
      <c r="AL143" s="75" t="str">
        <f t="shared" si="48"/>
        <v>-</v>
      </c>
      <c r="AM143" s="85">
        <f t="shared" si="49"/>
        <v>0</v>
      </c>
      <c r="AN143" s="85">
        <f t="shared" si="50"/>
        <v>0</v>
      </c>
      <c r="AO143" s="85">
        <f t="shared" si="51"/>
        <v>0</v>
      </c>
    </row>
    <row r="144" spans="1:41" s="26" customFormat="1" ht="12.75">
      <c r="A144" s="71">
        <v>400206</v>
      </c>
      <c r="B144" s="38">
        <v>108771</v>
      </c>
      <c r="C144" s="39" t="s">
        <v>1233</v>
      </c>
      <c r="D144" s="39" t="s">
        <v>1234</v>
      </c>
      <c r="E144" s="39" t="s">
        <v>899</v>
      </c>
      <c r="F144" s="40">
        <v>85748</v>
      </c>
      <c r="G144" s="72" t="s">
        <v>882</v>
      </c>
      <c r="H144" s="73">
        <v>5205469966</v>
      </c>
      <c r="I144" s="74">
        <v>1</v>
      </c>
      <c r="J144" s="75" t="s">
        <v>883</v>
      </c>
      <c r="K144" s="39"/>
      <c r="L144" s="76" t="s">
        <v>883</v>
      </c>
      <c r="M144" s="77">
        <v>266.5</v>
      </c>
      <c r="N144" s="76" t="s">
        <v>883</v>
      </c>
      <c r="O144" s="78" t="s">
        <v>883</v>
      </c>
      <c r="P144" s="41" t="s">
        <v>889</v>
      </c>
      <c r="Q144" s="79" t="str">
        <f t="shared" si="35"/>
        <v>M</v>
      </c>
      <c r="R144" s="75" t="s">
        <v>883</v>
      </c>
      <c r="S144" s="75" t="s">
        <v>883</v>
      </c>
      <c r="T144" s="75"/>
      <c r="U144" s="80"/>
      <c r="V144" s="81"/>
      <c r="W144" s="82"/>
      <c r="X144" s="82"/>
      <c r="Y144" s="83"/>
      <c r="Z144" s="84">
        <f t="shared" si="36"/>
        <v>0</v>
      </c>
      <c r="AA144" s="85">
        <f t="shared" si="37"/>
        <v>1</v>
      </c>
      <c r="AB144" s="85">
        <f t="shared" si="38"/>
        <v>0</v>
      </c>
      <c r="AC144" s="85">
        <f t="shared" si="39"/>
        <v>0</v>
      </c>
      <c r="AD144" s="75" t="str">
        <f t="shared" si="40"/>
        <v>-</v>
      </c>
      <c r="AE144" s="85">
        <f t="shared" si="41"/>
        <v>0</v>
      </c>
      <c r="AF144" s="85">
        <f t="shared" si="42"/>
        <v>0</v>
      </c>
      <c r="AG144" s="85">
        <f t="shared" si="43"/>
        <v>0</v>
      </c>
      <c r="AH144" s="85">
        <f t="shared" si="44"/>
        <v>0</v>
      </c>
      <c r="AI144" s="85">
        <f t="shared" si="45"/>
        <v>0</v>
      </c>
      <c r="AJ144" s="85">
        <f t="shared" si="46"/>
        <v>0</v>
      </c>
      <c r="AK144" s="85">
        <f t="shared" si="47"/>
        <v>0</v>
      </c>
      <c r="AL144" s="75" t="str">
        <f t="shared" si="48"/>
        <v>-</v>
      </c>
      <c r="AM144" s="85">
        <f t="shared" si="49"/>
        <v>0</v>
      </c>
      <c r="AN144" s="85">
        <f t="shared" si="50"/>
        <v>0</v>
      </c>
      <c r="AO144" s="85">
        <f t="shared" si="51"/>
        <v>0</v>
      </c>
    </row>
    <row r="145" spans="1:41" s="26" customFormat="1" ht="12.75">
      <c r="A145" s="71">
        <v>400250</v>
      </c>
      <c r="B145" s="38">
        <v>88757</v>
      </c>
      <c r="C145" s="39" t="s">
        <v>1235</v>
      </c>
      <c r="D145" s="39" t="s">
        <v>1236</v>
      </c>
      <c r="E145" s="39" t="s">
        <v>1237</v>
      </c>
      <c r="F145" s="40">
        <v>86406</v>
      </c>
      <c r="G145" s="72" t="s">
        <v>882</v>
      </c>
      <c r="H145" s="73">
        <v>9284533383</v>
      </c>
      <c r="I145" s="74">
        <v>5</v>
      </c>
      <c r="J145" s="75" t="s">
        <v>883</v>
      </c>
      <c r="K145" s="39"/>
      <c r="L145" s="76" t="s">
        <v>883</v>
      </c>
      <c r="M145" s="77">
        <v>204.85</v>
      </c>
      <c r="N145" s="76" t="s">
        <v>883</v>
      </c>
      <c r="O145" s="78" t="s">
        <v>883</v>
      </c>
      <c r="P145" s="41" t="s">
        <v>889</v>
      </c>
      <c r="Q145" s="79" t="str">
        <f t="shared" si="35"/>
        <v>M</v>
      </c>
      <c r="R145" s="75" t="s">
        <v>883</v>
      </c>
      <c r="S145" s="75" t="s">
        <v>883</v>
      </c>
      <c r="T145" s="75"/>
      <c r="U145" s="80"/>
      <c r="V145" s="81"/>
      <c r="W145" s="82"/>
      <c r="X145" s="82"/>
      <c r="Y145" s="83"/>
      <c r="Z145" s="84">
        <f t="shared" si="36"/>
        <v>0</v>
      </c>
      <c r="AA145" s="85">
        <f t="shared" si="37"/>
        <v>1</v>
      </c>
      <c r="AB145" s="85">
        <f t="shared" si="38"/>
        <v>0</v>
      </c>
      <c r="AC145" s="85">
        <f t="shared" si="39"/>
        <v>0</v>
      </c>
      <c r="AD145" s="75" t="str">
        <f t="shared" si="40"/>
        <v>-</v>
      </c>
      <c r="AE145" s="85">
        <f t="shared" si="41"/>
        <v>0</v>
      </c>
      <c r="AF145" s="85">
        <f t="shared" si="42"/>
        <v>0</v>
      </c>
      <c r="AG145" s="85">
        <f t="shared" si="43"/>
        <v>0</v>
      </c>
      <c r="AH145" s="85">
        <f t="shared" si="44"/>
        <v>0</v>
      </c>
      <c r="AI145" s="85">
        <f t="shared" si="45"/>
        <v>0</v>
      </c>
      <c r="AJ145" s="85">
        <f t="shared" si="46"/>
        <v>0</v>
      </c>
      <c r="AK145" s="85">
        <f t="shared" si="47"/>
        <v>0</v>
      </c>
      <c r="AL145" s="75" t="str">
        <f t="shared" si="48"/>
        <v>-</v>
      </c>
      <c r="AM145" s="85">
        <f t="shared" si="49"/>
        <v>0</v>
      </c>
      <c r="AN145" s="85">
        <f t="shared" si="50"/>
        <v>0</v>
      </c>
      <c r="AO145" s="85">
        <f t="shared" si="51"/>
        <v>0</v>
      </c>
    </row>
    <row r="146" spans="1:41" s="26" customFormat="1" ht="12.75">
      <c r="A146" s="71">
        <v>400339</v>
      </c>
      <c r="B146" s="38">
        <v>48701</v>
      </c>
      <c r="C146" s="39" t="s">
        <v>1238</v>
      </c>
      <c r="D146" s="39" t="s">
        <v>1239</v>
      </c>
      <c r="E146" s="39" t="s">
        <v>1171</v>
      </c>
      <c r="F146" s="40">
        <v>85501</v>
      </c>
      <c r="G146" s="72" t="s">
        <v>882</v>
      </c>
      <c r="H146" s="73">
        <v>9284250925</v>
      </c>
      <c r="I146" s="74">
        <v>6</v>
      </c>
      <c r="J146" s="75" t="s">
        <v>883</v>
      </c>
      <c r="K146" s="39"/>
      <c r="L146" s="76" t="s">
        <v>883</v>
      </c>
      <c r="M146" s="77">
        <v>229.3999</v>
      </c>
      <c r="N146" s="76" t="s">
        <v>883</v>
      </c>
      <c r="O146" s="78" t="s">
        <v>883</v>
      </c>
      <c r="P146" s="41">
        <v>43.08</v>
      </c>
      <c r="Q146" s="79" t="str">
        <f t="shared" si="35"/>
        <v>YES</v>
      </c>
      <c r="R146" s="75" t="s">
        <v>883</v>
      </c>
      <c r="S146" s="75" t="s">
        <v>884</v>
      </c>
      <c r="T146" s="75"/>
      <c r="U146" s="80"/>
      <c r="V146" s="81"/>
      <c r="W146" s="82"/>
      <c r="X146" s="82"/>
      <c r="Y146" s="83"/>
      <c r="Z146" s="84">
        <f t="shared" si="36"/>
        <v>0</v>
      </c>
      <c r="AA146" s="85">
        <f t="shared" si="37"/>
        <v>1</v>
      </c>
      <c r="AB146" s="85">
        <f t="shared" si="38"/>
        <v>0</v>
      </c>
      <c r="AC146" s="85">
        <f t="shared" si="39"/>
        <v>0</v>
      </c>
      <c r="AD146" s="75" t="str">
        <f t="shared" si="40"/>
        <v>-</v>
      </c>
      <c r="AE146" s="85">
        <f t="shared" si="41"/>
        <v>0</v>
      </c>
      <c r="AF146" s="85">
        <f t="shared" si="42"/>
        <v>0</v>
      </c>
      <c r="AG146" s="85">
        <f t="shared" si="43"/>
        <v>0</v>
      </c>
      <c r="AH146" s="85">
        <f t="shared" si="44"/>
        <v>0</v>
      </c>
      <c r="AI146" s="85">
        <f t="shared" si="45"/>
        <v>1</v>
      </c>
      <c r="AJ146" s="85">
        <f t="shared" si="46"/>
        <v>1</v>
      </c>
      <c r="AK146" s="85" t="str">
        <f t="shared" si="47"/>
        <v>Initial</v>
      </c>
      <c r="AL146" s="75" t="str">
        <f t="shared" si="48"/>
        <v>RLIS</v>
      </c>
      <c r="AM146" s="85">
        <f t="shared" si="49"/>
        <v>0</v>
      </c>
      <c r="AN146" s="85">
        <f t="shared" si="50"/>
        <v>0</v>
      </c>
      <c r="AO146" s="85" t="str">
        <f t="shared" si="51"/>
        <v>Trouble</v>
      </c>
    </row>
    <row r="147" spans="1:41" s="26" customFormat="1" ht="12.75">
      <c r="A147" s="71">
        <v>400314</v>
      </c>
      <c r="B147" s="38">
        <v>98651</v>
      </c>
      <c r="C147" s="39" t="s">
        <v>1240</v>
      </c>
      <c r="D147" s="39" t="s">
        <v>1241</v>
      </c>
      <c r="E147" s="39" t="s">
        <v>1242</v>
      </c>
      <c r="F147" s="40">
        <v>86047</v>
      </c>
      <c r="G147" s="72" t="s">
        <v>882</v>
      </c>
      <c r="H147" s="73">
        <v>9286573272</v>
      </c>
      <c r="I147" s="74">
        <v>6</v>
      </c>
      <c r="J147" s="75" t="s">
        <v>883</v>
      </c>
      <c r="K147" s="39"/>
      <c r="L147" s="76" t="s">
        <v>883</v>
      </c>
      <c r="M147" s="77">
        <v>22.6313</v>
      </c>
      <c r="N147" s="76" t="s">
        <v>883</v>
      </c>
      <c r="O147" s="78" t="s">
        <v>883</v>
      </c>
      <c r="P147" s="41" t="s">
        <v>889</v>
      </c>
      <c r="Q147" s="79" t="str">
        <f t="shared" si="35"/>
        <v>M</v>
      </c>
      <c r="R147" s="75" t="s">
        <v>883</v>
      </c>
      <c r="S147" s="75" t="s">
        <v>884</v>
      </c>
      <c r="T147" s="75"/>
      <c r="U147" s="80"/>
      <c r="V147" s="81"/>
      <c r="W147" s="82"/>
      <c r="X147" s="82"/>
      <c r="Y147" s="83"/>
      <c r="Z147" s="84">
        <f t="shared" si="36"/>
        <v>0</v>
      </c>
      <c r="AA147" s="85">
        <f t="shared" si="37"/>
        <v>1</v>
      </c>
      <c r="AB147" s="85">
        <f t="shared" si="38"/>
        <v>0</v>
      </c>
      <c r="AC147" s="85">
        <f t="shared" si="39"/>
        <v>0</v>
      </c>
      <c r="AD147" s="75" t="str">
        <f t="shared" si="40"/>
        <v>-</v>
      </c>
      <c r="AE147" s="85">
        <f t="shared" si="41"/>
        <v>0</v>
      </c>
      <c r="AF147" s="85">
        <f t="shared" si="42"/>
        <v>0</v>
      </c>
      <c r="AG147" s="85">
        <f t="shared" si="43"/>
        <v>0</v>
      </c>
      <c r="AH147" s="85">
        <f t="shared" si="44"/>
        <v>0</v>
      </c>
      <c r="AI147" s="85">
        <f t="shared" si="45"/>
        <v>1</v>
      </c>
      <c r="AJ147" s="85">
        <f t="shared" si="46"/>
        <v>0</v>
      </c>
      <c r="AK147" s="85">
        <f t="shared" si="47"/>
        <v>0</v>
      </c>
      <c r="AL147" s="75" t="str">
        <f t="shared" si="48"/>
        <v>-</v>
      </c>
      <c r="AM147" s="85">
        <f t="shared" si="49"/>
        <v>0</v>
      </c>
      <c r="AN147" s="85">
        <f t="shared" si="50"/>
        <v>0</v>
      </c>
      <c r="AO147" s="85">
        <f t="shared" si="51"/>
        <v>0</v>
      </c>
    </row>
    <row r="148" spans="1:41" s="26" customFormat="1" ht="12.75">
      <c r="A148" s="71">
        <v>400141</v>
      </c>
      <c r="B148" s="38">
        <v>58651</v>
      </c>
      <c r="C148" s="39" t="s">
        <v>1243</v>
      </c>
      <c r="D148" s="39" t="s">
        <v>1244</v>
      </c>
      <c r="E148" s="39" t="s">
        <v>1245</v>
      </c>
      <c r="F148" s="40">
        <v>85543</v>
      </c>
      <c r="G148" s="72" t="s">
        <v>882</v>
      </c>
      <c r="H148" s="73">
        <v>9284852498</v>
      </c>
      <c r="I148" s="74">
        <v>7</v>
      </c>
      <c r="J148" s="75" t="s">
        <v>884</v>
      </c>
      <c r="K148" s="39"/>
      <c r="L148" s="76" t="s">
        <v>896</v>
      </c>
      <c r="M148" s="77">
        <v>81.4625</v>
      </c>
      <c r="N148" s="76" t="s">
        <v>884</v>
      </c>
      <c r="O148" s="78" t="s">
        <v>884</v>
      </c>
      <c r="P148" s="41" t="s">
        <v>889</v>
      </c>
      <c r="Q148" s="79" t="str">
        <f t="shared" si="35"/>
        <v>M</v>
      </c>
      <c r="R148" s="75" t="s">
        <v>883</v>
      </c>
      <c r="S148" s="75" t="s">
        <v>884</v>
      </c>
      <c r="T148" s="75"/>
      <c r="U148" s="80"/>
      <c r="V148" s="81">
        <v>4454</v>
      </c>
      <c r="W148" s="82">
        <v>514</v>
      </c>
      <c r="X148" s="82">
        <v>614</v>
      </c>
      <c r="Y148" s="83">
        <v>555</v>
      </c>
      <c r="Z148" s="84">
        <f t="shared" si="36"/>
        <v>1</v>
      </c>
      <c r="AA148" s="85">
        <f t="shared" si="37"/>
        <v>1</v>
      </c>
      <c r="AB148" s="85">
        <f t="shared" si="38"/>
        <v>0</v>
      </c>
      <c r="AC148" s="85">
        <f t="shared" si="39"/>
        <v>0</v>
      </c>
      <c r="AD148" s="75" t="str">
        <f t="shared" si="40"/>
        <v>SRSA</v>
      </c>
      <c r="AE148" s="85">
        <f t="shared" si="41"/>
        <v>0</v>
      </c>
      <c r="AF148" s="85">
        <f t="shared" si="42"/>
        <v>0</v>
      </c>
      <c r="AG148" s="85">
        <f t="shared" si="43"/>
        <v>0</v>
      </c>
      <c r="AH148" s="85">
        <f t="shared" si="44"/>
        <v>0</v>
      </c>
      <c r="AI148" s="85">
        <f t="shared" si="45"/>
        <v>1</v>
      </c>
      <c r="AJ148" s="85">
        <f t="shared" si="46"/>
        <v>0</v>
      </c>
      <c r="AK148" s="85">
        <f t="shared" si="47"/>
        <v>0</v>
      </c>
      <c r="AL148" s="75" t="str">
        <f t="shared" si="48"/>
        <v>-</v>
      </c>
      <c r="AM148" s="85">
        <f t="shared" si="49"/>
        <v>0</v>
      </c>
      <c r="AN148" s="85">
        <f t="shared" si="50"/>
        <v>0</v>
      </c>
      <c r="AO148" s="85">
        <f t="shared" si="51"/>
        <v>0</v>
      </c>
    </row>
    <row r="149" spans="1:41" s="26" customFormat="1" ht="12.75">
      <c r="A149" s="71">
        <v>402490</v>
      </c>
      <c r="B149" s="38">
        <v>20345</v>
      </c>
      <c r="C149" s="39" t="s">
        <v>1246</v>
      </c>
      <c r="D149" s="39" t="s">
        <v>1247</v>
      </c>
      <c r="E149" s="39" t="s">
        <v>1248</v>
      </c>
      <c r="F149" s="40">
        <v>85617</v>
      </c>
      <c r="G149" s="72">
        <v>9710</v>
      </c>
      <c r="H149" s="73">
        <v>5203643041</v>
      </c>
      <c r="I149" s="74">
        <v>7</v>
      </c>
      <c r="J149" s="75" t="s">
        <v>884</v>
      </c>
      <c r="K149" s="39"/>
      <c r="L149" s="76" t="s">
        <v>884</v>
      </c>
      <c r="M149" s="77">
        <v>70.475</v>
      </c>
      <c r="N149" s="76" t="s">
        <v>883</v>
      </c>
      <c r="O149" s="78" t="s">
        <v>884</v>
      </c>
      <c r="P149" s="41">
        <v>19.54022988505747</v>
      </c>
      <c r="Q149" s="79" t="str">
        <f t="shared" si="35"/>
        <v>NO</v>
      </c>
      <c r="R149" s="75" t="s">
        <v>883</v>
      </c>
      <c r="S149" s="75" t="s">
        <v>884</v>
      </c>
      <c r="T149" s="75"/>
      <c r="U149" s="80"/>
      <c r="V149" s="81">
        <v>4467</v>
      </c>
      <c r="W149" s="82">
        <v>514</v>
      </c>
      <c r="X149" s="82">
        <v>692</v>
      </c>
      <c r="Y149" s="83">
        <v>800</v>
      </c>
      <c r="Z149" s="84">
        <f t="shared" si="36"/>
        <v>1</v>
      </c>
      <c r="AA149" s="85">
        <f t="shared" si="37"/>
        <v>1</v>
      </c>
      <c r="AB149" s="85">
        <f t="shared" si="38"/>
        <v>0</v>
      </c>
      <c r="AC149" s="85">
        <f t="shared" si="39"/>
        <v>0</v>
      </c>
      <c r="AD149" s="75" t="str">
        <f t="shared" si="40"/>
        <v>SRSA</v>
      </c>
      <c r="AE149" s="85">
        <f t="shared" si="41"/>
        <v>0</v>
      </c>
      <c r="AF149" s="85">
        <f t="shared" si="42"/>
        <v>0</v>
      </c>
      <c r="AG149" s="85">
        <f t="shared" si="43"/>
        <v>0</v>
      </c>
      <c r="AH149" s="85">
        <f t="shared" si="44"/>
        <v>0</v>
      </c>
      <c r="AI149" s="85">
        <f t="shared" si="45"/>
        <v>1</v>
      </c>
      <c r="AJ149" s="85">
        <f t="shared" si="46"/>
        <v>0</v>
      </c>
      <c r="AK149" s="85">
        <f t="shared" si="47"/>
        <v>0</v>
      </c>
      <c r="AL149" s="75" t="str">
        <f t="shared" si="48"/>
        <v>-</v>
      </c>
      <c r="AM149" s="85">
        <f t="shared" si="49"/>
        <v>0</v>
      </c>
      <c r="AN149" s="85">
        <f t="shared" si="50"/>
        <v>0</v>
      </c>
      <c r="AO149" s="85">
        <f t="shared" si="51"/>
        <v>0</v>
      </c>
    </row>
    <row r="150" spans="1:41" s="26" customFormat="1" ht="12.75">
      <c r="A150" s="71">
        <v>402530</v>
      </c>
      <c r="B150" s="38">
        <v>20227</v>
      </c>
      <c r="C150" s="39" t="s">
        <v>1249</v>
      </c>
      <c r="D150" s="39" t="s">
        <v>1250</v>
      </c>
      <c r="E150" s="39" t="s">
        <v>1251</v>
      </c>
      <c r="F150" s="40">
        <v>85607</v>
      </c>
      <c r="G150" s="72" t="s">
        <v>882</v>
      </c>
      <c r="H150" s="73">
        <v>5203642447</v>
      </c>
      <c r="I150" s="74" t="s">
        <v>1050</v>
      </c>
      <c r="J150" s="75" t="s">
        <v>883</v>
      </c>
      <c r="K150" s="39"/>
      <c r="L150" s="76" t="s">
        <v>884</v>
      </c>
      <c r="M150" s="77">
        <v>3852.3189</v>
      </c>
      <c r="N150" s="76" t="s">
        <v>883</v>
      </c>
      <c r="O150" s="78" t="s">
        <v>883</v>
      </c>
      <c r="P150" s="41">
        <v>44.67516447368421</v>
      </c>
      <c r="Q150" s="79" t="str">
        <f t="shared" si="35"/>
        <v>YES</v>
      </c>
      <c r="R150" s="75" t="s">
        <v>883</v>
      </c>
      <c r="S150" s="75" t="s">
        <v>884</v>
      </c>
      <c r="T150" s="75"/>
      <c r="U150" s="80" t="s">
        <v>884</v>
      </c>
      <c r="V150" s="81"/>
      <c r="W150" s="82"/>
      <c r="X150" s="82"/>
      <c r="Y150" s="83"/>
      <c r="Z150" s="84">
        <f t="shared" si="36"/>
        <v>1</v>
      </c>
      <c r="AA150" s="85">
        <f t="shared" si="37"/>
        <v>0</v>
      </c>
      <c r="AB150" s="85">
        <f t="shared" si="38"/>
        <v>0</v>
      </c>
      <c r="AC150" s="85">
        <f t="shared" si="39"/>
        <v>0</v>
      </c>
      <c r="AD150" s="75" t="str">
        <f t="shared" si="40"/>
        <v>-</v>
      </c>
      <c r="AE150" s="85">
        <f t="shared" si="41"/>
        <v>0</v>
      </c>
      <c r="AF150" s="85">
        <f t="shared" si="42"/>
        <v>0</v>
      </c>
      <c r="AG150" s="85">
        <f t="shared" si="43"/>
        <v>0</v>
      </c>
      <c r="AH150" s="85">
        <f t="shared" si="44"/>
        <v>0</v>
      </c>
      <c r="AI150" s="85">
        <f t="shared" si="45"/>
        <v>1</v>
      </c>
      <c r="AJ150" s="85">
        <f t="shared" si="46"/>
        <v>1</v>
      </c>
      <c r="AK150" s="85" t="str">
        <f t="shared" si="47"/>
        <v>Initial</v>
      </c>
      <c r="AL150" s="75" t="str">
        <f t="shared" si="48"/>
        <v>RLIS</v>
      </c>
      <c r="AM150" s="85">
        <f t="shared" si="49"/>
        <v>0</v>
      </c>
      <c r="AN150" s="85">
        <f t="shared" si="50"/>
        <v>0</v>
      </c>
      <c r="AO150" s="85">
        <f t="shared" si="51"/>
        <v>0</v>
      </c>
    </row>
    <row r="151" spans="1:41" s="26" customFormat="1" ht="12.75">
      <c r="A151" s="71">
        <v>400304</v>
      </c>
      <c r="B151" s="38">
        <v>78978</v>
      </c>
      <c r="C151" s="39" t="s">
        <v>1252</v>
      </c>
      <c r="D151" s="39" t="s">
        <v>1253</v>
      </c>
      <c r="E151" s="39" t="s">
        <v>1254</v>
      </c>
      <c r="F151" s="40">
        <v>85345</v>
      </c>
      <c r="G151" s="72" t="s">
        <v>882</v>
      </c>
      <c r="H151" s="73">
        <v>6232041566</v>
      </c>
      <c r="I151" s="74">
        <v>1</v>
      </c>
      <c r="J151" s="75" t="s">
        <v>883</v>
      </c>
      <c r="K151" s="39"/>
      <c r="L151" s="76" t="s">
        <v>883</v>
      </c>
      <c r="M151" s="77">
        <v>248.2125</v>
      </c>
      <c r="N151" s="76" t="s">
        <v>883</v>
      </c>
      <c r="O151" s="78" t="s">
        <v>883</v>
      </c>
      <c r="P151" s="41" t="s">
        <v>889</v>
      </c>
      <c r="Q151" s="79" t="str">
        <f t="shared" si="35"/>
        <v>M</v>
      </c>
      <c r="R151" s="75" t="s">
        <v>885</v>
      </c>
      <c r="S151" s="75" t="s">
        <v>883</v>
      </c>
      <c r="T151" s="75"/>
      <c r="U151" s="80"/>
      <c r="V151" s="81"/>
      <c r="W151" s="82"/>
      <c r="X151" s="82"/>
      <c r="Y151" s="83"/>
      <c r="Z151" s="84">
        <f t="shared" si="36"/>
        <v>0</v>
      </c>
      <c r="AA151" s="85">
        <f t="shared" si="37"/>
        <v>1</v>
      </c>
      <c r="AB151" s="85">
        <f t="shared" si="38"/>
        <v>0</v>
      </c>
      <c r="AC151" s="85">
        <f t="shared" si="39"/>
        <v>0</v>
      </c>
      <c r="AD151" s="75" t="str">
        <f t="shared" si="40"/>
        <v>-</v>
      </c>
      <c r="AE151" s="85">
        <f t="shared" si="41"/>
        <v>0</v>
      </c>
      <c r="AF151" s="85">
        <f t="shared" si="42"/>
        <v>0</v>
      </c>
      <c r="AG151" s="85">
        <f t="shared" si="43"/>
        <v>0</v>
      </c>
      <c r="AH151" s="85">
        <f t="shared" si="44"/>
        <v>0</v>
      </c>
      <c r="AI151" s="85">
        <f t="shared" si="45"/>
        <v>0</v>
      </c>
      <c r="AJ151" s="85">
        <f t="shared" si="46"/>
        <v>0</v>
      </c>
      <c r="AK151" s="85">
        <f t="shared" si="47"/>
        <v>0</v>
      </c>
      <c r="AL151" s="75" t="str">
        <f t="shared" si="48"/>
        <v>-</v>
      </c>
      <c r="AM151" s="85">
        <f t="shared" si="49"/>
        <v>0</v>
      </c>
      <c r="AN151" s="85">
        <f t="shared" si="50"/>
        <v>0</v>
      </c>
      <c r="AO151" s="85">
        <f t="shared" si="51"/>
        <v>0</v>
      </c>
    </row>
    <row r="152" spans="1:41" s="26" customFormat="1" ht="12.75">
      <c r="A152" s="71">
        <v>400039</v>
      </c>
      <c r="B152" s="38">
        <v>78632</v>
      </c>
      <c r="C152" s="39" t="s">
        <v>1255</v>
      </c>
      <c r="D152" s="39" t="s">
        <v>1256</v>
      </c>
      <c r="E152" s="39" t="s">
        <v>892</v>
      </c>
      <c r="F152" s="40">
        <v>85021</v>
      </c>
      <c r="G152" s="72">
        <v>1910</v>
      </c>
      <c r="H152" s="73">
        <v>6029444322</v>
      </c>
      <c r="I152" s="74">
        <v>1</v>
      </c>
      <c r="J152" s="75" t="s">
        <v>883</v>
      </c>
      <c r="K152" s="39"/>
      <c r="L152" s="76" t="s">
        <v>883</v>
      </c>
      <c r="M152" s="77">
        <v>116.6</v>
      </c>
      <c r="N152" s="76" t="s">
        <v>883</v>
      </c>
      <c r="O152" s="78" t="s">
        <v>883</v>
      </c>
      <c r="P152" s="41" t="s">
        <v>889</v>
      </c>
      <c r="Q152" s="79" t="str">
        <f t="shared" si="35"/>
        <v>M</v>
      </c>
      <c r="R152" s="75" t="s">
        <v>883</v>
      </c>
      <c r="S152" s="75" t="s">
        <v>883</v>
      </c>
      <c r="T152" s="75"/>
      <c r="U152" s="80"/>
      <c r="V152" s="81"/>
      <c r="W152" s="82"/>
      <c r="X152" s="82"/>
      <c r="Y152" s="83"/>
      <c r="Z152" s="84">
        <f t="shared" si="36"/>
        <v>0</v>
      </c>
      <c r="AA152" s="85">
        <f t="shared" si="37"/>
        <v>1</v>
      </c>
      <c r="AB152" s="85">
        <f t="shared" si="38"/>
        <v>0</v>
      </c>
      <c r="AC152" s="85">
        <f t="shared" si="39"/>
        <v>0</v>
      </c>
      <c r="AD152" s="75" t="str">
        <f t="shared" si="40"/>
        <v>-</v>
      </c>
      <c r="AE152" s="85">
        <f t="shared" si="41"/>
        <v>0</v>
      </c>
      <c r="AF152" s="85">
        <f t="shared" si="42"/>
        <v>0</v>
      </c>
      <c r="AG152" s="85">
        <f t="shared" si="43"/>
        <v>0</v>
      </c>
      <c r="AH152" s="85">
        <f t="shared" si="44"/>
        <v>0</v>
      </c>
      <c r="AI152" s="85">
        <f t="shared" si="45"/>
        <v>0</v>
      </c>
      <c r="AJ152" s="85">
        <f t="shared" si="46"/>
        <v>0</v>
      </c>
      <c r="AK152" s="85">
        <f t="shared" si="47"/>
        <v>0</v>
      </c>
      <c r="AL152" s="75" t="str">
        <f t="shared" si="48"/>
        <v>-</v>
      </c>
      <c r="AM152" s="85">
        <f t="shared" si="49"/>
        <v>0</v>
      </c>
      <c r="AN152" s="85">
        <f t="shared" si="50"/>
        <v>0</v>
      </c>
      <c r="AO152" s="85">
        <f t="shared" si="51"/>
        <v>0</v>
      </c>
    </row>
    <row r="153" spans="1:41" s="26" customFormat="1" ht="12.75">
      <c r="A153" s="71">
        <v>402600</v>
      </c>
      <c r="B153" s="38">
        <v>60202</v>
      </c>
      <c r="C153" s="39" t="s">
        <v>1257</v>
      </c>
      <c r="D153" s="39" t="s">
        <v>1258</v>
      </c>
      <c r="E153" s="39" t="s">
        <v>1259</v>
      </c>
      <c r="F153" s="40">
        <v>85534</v>
      </c>
      <c r="G153" s="72">
        <v>697</v>
      </c>
      <c r="H153" s="73">
        <v>9283592472</v>
      </c>
      <c r="I153" s="74">
        <v>7</v>
      </c>
      <c r="J153" s="75" t="s">
        <v>884</v>
      </c>
      <c r="K153" s="39"/>
      <c r="L153" s="76" t="s">
        <v>884</v>
      </c>
      <c r="M153" s="77">
        <v>409.1437</v>
      </c>
      <c r="N153" s="76" t="s">
        <v>884</v>
      </c>
      <c r="O153" s="78" t="s">
        <v>884</v>
      </c>
      <c r="P153" s="41">
        <v>19.783616692426584</v>
      </c>
      <c r="Q153" s="79" t="str">
        <f t="shared" si="35"/>
        <v>NO</v>
      </c>
      <c r="R153" s="75" t="s">
        <v>884</v>
      </c>
      <c r="S153" s="75" t="s">
        <v>884</v>
      </c>
      <c r="T153" s="75"/>
      <c r="U153" s="80"/>
      <c r="V153" s="81">
        <v>20843</v>
      </c>
      <c r="W153" s="82">
        <v>2429</v>
      </c>
      <c r="X153" s="82">
        <v>3434</v>
      </c>
      <c r="Y153" s="83">
        <v>4148</v>
      </c>
      <c r="Z153" s="84">
        <f t="shared" si="36"/>
        <v>1</v>
      </c>
      <c r="AA153" s="85">
        <f t="shared" si="37"/>
        <v>1</v>
      </c>
      <c r="AB153" s="85">
        <f t="shared" si="38"/>
        <v>0</v>
      </c>
      <c r="AC153" s="85">
        <f t="shared" si="39"/>
        <v>0</v>
      </c>
      <c r="AD153" s="75" t="str">
        <f t="shared" si="40"/>
        <v>SRSA</v>
      </c>
      <c r="AE153" s="85">
        <f t="shared" si="41"/>
        <v>0</v>
      </c>
      <c r="AF153" s="85">
        <f t="shared" si="42"/>
        <v>0</v>
      </c>
      <c r="AG153" s="85">
        <f t="shared" si="43"/>
        <v>0</v>
      </c>
      <c r="AH153" s="85">
        <f t="shared" si="44"/>
        <v>0</v>
      </c>
      <c r="AI153" s="85">
        <f t="shared" si="45"/>
        <v>1</v>
      </c>
      <c r="AJ153" s="85">
        <f t="shared" si="46"/>
        <v>0</v>
      </c>
      <c r="AK153" s="85">
        <f t="shared" si="47"/>
        <v>0</v>
      </c>
      <c r="AL153" s="75" t="str">
        <f t="shared" si="48"/>
        <v>-</v>
      </c>
      <c r="AM153" s="85">
        <f t="shared" si="49"/>
        <v>0</v>
      </c>
      <c r="AN153" s="85">
        <f t="shared" si="50"/>
        <v>0</v>
      </c>
      <c r="AO153" s="85">
        <f t="shared" si="51"/>
        <v>0</v>
      </c>
    </row>
    <row r="154" spans="1:41" s="26" customFormat="1" ht="12.75">
      <c r="A154" s="71">
        <v>402690</v>
      </c>
      <c r="B154" s="38">
        <v>70289</v>
      </c>
      <c r="C154" s="39" t="s">
        <v>1260</v>
      </c>
      <c r="D154" s="39" t="s">
        <v>1261</v>
      </c>
      <c r="E154" s="39" t="s">
        <v>1262</v>
      </c>
      <c r="F154" s="40">
        <v>85335</v>
      </c>
      <c r="G154" s="72" t="s">
        <v>882</v>
      </c>
      <c r="H154" s="73">
        <v>6238767000</v>
      </c>
      <c r="I154" s="74" t="s">
        <v>925</v>
      </c>
      <c r="J154" s="75" t="s">
        <v>883</v>
      </c>
      <c r="K154" s="39"/>
      <c r="L154" s="76" t="s">
        <v>883</v>
      </c>
      <c r="M154" s="77">
        <v>10416.7126</v>
      </c>
      <c r="N154" s="76" t="s">
        <v>883</v>
      </c>
      <c r="O154" s="78" t="s">
        <v>883</v>
      </c>
      <c r="P154" s="41">
        <v>15.1984931903796</v>
      </c>
      <c r="Q154" s="79" t="str">
        <f t="shared" si="35"/>
        <v>NO</v>
      </c>
      <c r="R154" s="75" t="s">
        <v>883</v>
      </c>
      <c r="S154" s="75" t="s">
        <v>883</v>
      </c>
      <c r="T154" s="75"/>
      <c r="U154" s="80"/>
      <c r="V154" s="81"/>
      <c r="W154" s="82"/>
      <c r="X154" s="82"/>
      <c r="Y154" s="83"/>
      <c r="Z154" s="84">
        <f t="shared" si="36"/>
        <v>0</v>
      </c>
      <c r="AA154" s="85">
        <f t="shared" si="37"/>
        <v>0</v>
      </c>
      <c r="AB154" s="85">
        <f t="shared" si="38"/>
        <v>0</v>
      </c>
      <c r="AC154" s="85">
        <f t="shared" si="39"/>
        <v>0</v>
      </c>
      <c r="AD154" s="75" t="str">
        <f t="shared" si="40"/>
        <v>-</v>
      </c>
      <c r="AE154" s="85">
        <f t="shared" si="41"/>
        <v>0</v>
      </c>
      <c r="AF154" s="85">
        <f t="shared" si="42"/>
        <v>0</v>
      </c>
      <c r="AG154" s="85">
        <f t="shared" si="43"/>
        <v>0</v>
      </c>
      <c r="AH154" s="85">
        <f t="shared" si="44"/>
        <v>0</v>
      </c>
      <c r="AI154" s="85">
        <f t="shared" si="45"/>
        <v>0</v>
      </c>
      <c r="AJ154" s="85">
        <f t="shared" si="46"/>
        <v>0</v>
      </c>
      <c r="AK154" s="85">
        <f t="shared" si="47"/>
        <v>0</v>
      </c>
      <c r="AL154" s="75" t="str">
        <f t="shared" si="48"/>
        <v>-</v>
      </c>
      <c r="AM154" s="85">
        <f t="shared" si="49"/>
        <v>0</v>
      </c>
      <c r="AN154" s="85">
        <f t="shared" si="50"/>
        <v>0</v>
      </c>
      <c r="AO154" s="85">
        <f t="shared" si="51"/>
        <v>0</v>
      </c>
    </row>
    <row r="155" spans="1:41" s="26" customFormat="1" ht="12.75">
      <c r="A155" s="71">
        <v>400249</v>
      </c>
      <c r="B155" s="38">
        <v>88756</v>
      </c>
      <c r="C155" s="39" t="s">
        <v>1263</v>
      </c>
      <c r="D155" s="39" t="s">
        <v>1264</v>
      </c>
      <c r="E155" s="39" t="s">
        <v>1265</v>
      </c>
      <c r="F155" s="40">
        <v>86413</v>
      </c>
      <c r="G155" s="72" t="s">
        <v>882</v>
      </c>
      <c r="H155" s="73">
        <v>9285653400</v>
      </c>
      <c r="I155" s="74">
        <v>7</v>
      </c>
      <c r="J155" s="75" t="s">
        <v>884</v>
      </c>
      <c r="K155" s="39"/>
      <c r="L155" s="76" t="s">
        <v>896</v>
      </c>
      <c r="M155" s="77">
        <v>193.975</v>
      </c>
      <c r="N155" s="76" t="s">
        <v>883</v>
      </c>
      <c r="O155" s="78" t="s">
        <v>884</v>
      </c>
      <c r="P155" s="41" t="s">
        <v>889</v>
      </c>
      <c r="Q155" s="79" t="str">
        <f t="shared" si="35"/>
        <v>M</v>
      </c>
      <c r="R155" s="75" t="s">
        <v>883</v>
      </c>
      <c r="S155" s="75" t="s">
        <v>884</v>
      </c>
      <c r="T155" s="75"/>
      <c r="U155" s="80"/>
      <c r="V155" s="81">
        <v>20339</v>
      </c>
      <c r="W155" s="82">
        <v>1877</v>
      </c>
      <c r="X155" s="82">
        <v>2691</v>
      </c>
      <c r="Y155" s="83">
        <v>1627</v>
      </c>
      <c r="Z155" s="84">
        <f t="shared" si="36"/>
        <v>1</v>
      </c>
      <c r="AA155" s="85">
        <f t="shared" si="37"/>
        <v>1</v>
      </c>
      <c r="AB155" s="85">
        <f t="shared" si="38"/>
        <v>0</v>
      </c>
      <c r="AC155" s="85">
        <f t="shared" si="39"/>
        <v>0</v>
      </c>
      <c r="AD155" s="75" t="str">
        <f t="shared" si="40"/>
        <v>SRSA</v>
      </c>
      <c r="AE155" s="85">
        <f t="shared" si="41"/>
        <v>0</v>
      </c>
      <c r="AF155" s="85">
        <f t="shared" si="42"/>
        <v>0</v>
      </c>
      <c r="AG155" s="85">
        <f t="shared" si="43"/>
        <v>0</v>
      </c>
      <c r="AH155" s="85">
        <f t="shared" si="44"/>
        <v>0</v>
      </c>
      <c r="AI155" s="85">
        <f t="shared" si="45"/>
        <v>1</v>
      </c>
      <c r="AJ155" s="85">
        <f t="shared" si="46"/>
        <v>0</v>
      </c>
      <c r="AK155" s="85">
        <f t="shared" si="47"/>
        <v>0</v>
      </c>
      <c r="AL155" s="75" t="str">
        <f t="shared" si="48"/>
        <v>-</v>
      </c>
      <c r="AM155" s="85">
        <f t="shared" si="49"/>
        <v>0</v>
      </c>
      <c r="AN155" s="85">
        <f t="shared" si="50"/>
        <v>0</v>
      </c>
      <c r="AO155" s="85">
        <f t="shared" si="51"/>
        <v>0</v>
      </c>
    </row>
    <row r="156" spans="1:41" s="26" customFormat="1" ht="12.75">
      <c r="A156" s="71">
        <v>400142</v>
      </c>
      <c r="B156" s="38">
        <v>158701</v>
      </c>
      <c r="C156" s="39" t="s">
        <v>1266</v>
      </c>
      <c r="D156" s="39" t="s">
        <v>1267</v>
      </c>
      <c r="E156" s="39" t="s">
        <v>1268</v>
      </c>
      <c r="F156" s="40">
        <v>85334</v>
      </c>
      <c r="G156" s="72" t="s">
        <v>882</v>
      </c>
      <c r="H156" s="73">
        <v>9289231159</v>
      </c>
      <c r="I156" s="74">
        <v>7</v>
      </c>
      <c r="J156" s="75" t="s">
        <v>884</v>
      </c>
      <c r="K156" s="39"/>
      <c r="L156" s="76" t="s">
        <v>896</v>
      </c>
      <c r="M156" s="77">
        <v>89.2876</v>
      </c>
      <c r="N156" s="76" t="s">
        <v>884</v>
      </c>
      <c r="O156" s="78" t="s">
        <v>884</v>
      </c>
      <c r="P156" s="41" t="s">
        <v>889</v>
      </c>
      <c r="Q156" s="79" t="str">
        <f t="shared" si="35"/>
        <v>M</v>
      </c>
      <c r="R156" s="75" t="s">
        <v>883</v>
      </c>
      <c r="S156" s="75" t="s">
        <v>884</v>
      </c>
      <c r="T156" s="75"/>
      <c r="U156" s="80"/>
      <c r="V156" s="81">
        <v>0</v>
      </c>
      <c r="W156" s="82">
        <v>0</v>
      </c>
      <c r="X156" s="82">
        <v>242</v>
      </c>
      <c r="Y156" s="83">
        <v>0</v>
      </c>
      <c r="Z156" s="84">
        <f t="shared" si="36"/>
        <v>1</v>
      </c>
      <c r="AA156" s="85">
        <f t="shared" si="37"/>
        <v>1</v>
      </c>
      <c r="AB156" s="85">
        <f t="shared" si="38"/>
        <v>0</v>
      </c>
      <c r="AC156" s="85">
        <f t="shared" si="39"/>
        <v>0</v>
      </c>
      <c r="AD156" s="75" t="str">
        <f t="shared" si="40"/>
        <v>SRSA</v>
      </c>
      <c r="AE156" s="85">
        <f t="shared" si="41"/>
        <v>0</v>
      </c>
      <c r="AF156" s="85">
        <f t="shared" si="42"/>
        <v>0</v>
      </c>
      <c r="AG156" s="85">
        <f t="shared" si="43"/>
        <v>0</v>
      </c>
      <c r="AH156" s="85">
        <f t="shared" si="44"/>
        <v>0</v>
      </c>
      <c r="AI156" s="85">
        <f t="shared" si="45"/>
        <v>1</v>
      </c>
      <c r="AJ156" s="85">
        <f t="shared" si="46"/>
        <v>0</v>
      </c>
      <c r="AK156" s="85">
        <f t="shared" si="47"/>
        <v>0</v>
      </c>
      <c r="AL156" s="75" t="str">
        <f t="shared" si="48"/>
        <v>-</v>
      </c>
      <c r="AM156" s="85">
        <f t="shared" si="49"/>
        <v>0</v>
      </c>
      <c r="AN156" s="85">
        <f t="shared" si="50"/>
        <v>0</v>
      </c>
      <c r="AO156" s="85">
        <f t="shared" si="51"/>
        <v>0</v>
      </c>
    </row>
    <row r="157" spans="1:41" s="26" customFormat="1" ht="12.75">
      <c r="A157" s="71">
        <v>400112</v>
      </c>
      <c r="B157" s="38">
        <v>78725</v>
      </c>
      <c r="C157" s="39" t="s">
        <v>1269</v>
      </c>
      <c r="D157" s="39" t="s">
        <v>1270</v>
      </c>
      <c r="E157" s="39" t="s">
        <v>1040</v>
      </c>
      <c r="F157" s="40">
        <v>85297</v>
      </c>
      <c r="G157" s="72" t="s">
        <v>882</v>
      </c>
      <c r="H157" s="73">
        <v>4809883212</v>
      </c>
      <c r="I157" s="74">
        <v>3</v>
      </c>
      <c r="J157" s="75" t="s">
        <v>883</v>
      </c>
      <c r="K157" s="39"/>
      <c r="L157" s="76" t="s">
        <v>883</v>
      </c>
      <c r="M157" s="77">
        <v>254.05</v>
      </c>
      <c r="N157" s="76" t="s">
        <v>883</v>
      </c>
      <c r="O157" s="78" t="s">
        <v>883</v>
      </c>
      <c r="P157" s="41" t="s">
        <v>889</v>
      </c>
      <c r="Q157" s="79" t="str">
        <f t="shared" si="35"/>
        <v>M</v>
      </c>
      <c r="R157" s="75" t="s">
        <v>883</v>
      </c>
      <c r="S157" s="75" t="s">
        <v>883</v>
      </c>
      <c r="T157" s="75"/>
      <c r="U157" s="80"/>
      <c r="V157" s="81"/>
      <c r="W157" s="82"/>
      <c r="X157" s="82"/>
      <c r="Y157" s="83"/>
      <c r="Z157" s="84">
        <f t="shared" si="36"/>
        <v>0</v>
      </c>
      <c r="AA157" s="85">
        <f t="shared" si="37"/>
        <v>1</v>
      </c>
      <c r="AB157" s="85">
        <f t="shared" si="38"/>
        <v>0</v>
      </c>
      <c r="AC157" s="85">
        <f t="shared" si="39"/>
        <v>0</v>
      </c>
      <c r="AD157" s="75" t="str">
        <f t="shared" si="40"/>
        <v>-</v>
      </c>
      <c r="AE157" s="85">
        <f t="shared" si="41"/>
        <v>0</v>
      </c>
      <c r="AF157" s="85">
        <f t="shared" si="42"/>
        <v>0</v>
      </c>
      <c r="AG157" s="85">
        <f t="shared" si="43"/>
        <v>0</v>
      </c>
      <c r="AH157" s="85">
        <f t="shared" si="44"/>
        <v>0</v>
      </c>
      <c r="AI157" s="85">
        <f t="shared" si="45"/>
        <v>0</v>
      </c>
      <c r="AJ157" s="85">
        <f t="shared" si="46"/>
        <v>0</v>
      </c>
      <c r="AK157" s="85">
        <f t="shared" si="47"/>
        <v>0</v>
      </c>
      <c r="AL157" s="75" t="str">
        <f t="shared" si="48"/>
        <v>-</v>
      </c>
      <c r="AM157" s="85">
        <f t="shared" si="49"/>
        <v>0</v>
      </c>
      <c r="AN157" s="85">
        <f t="shared" si="50"/>
        <v>0</v>
      </c>
      <c r="AO157" s="85">
        <f t="shared" si="51"/>
        <v>0</v>
      </c>
    </row>
    <row r="158" spans="1:41" s="26" customFormat="1" ht="12.75">
      <c r="A158" s="71">
        <v>400189</v>
      </c>
      <c r="B158" s="38">
        <v>78683</v>
      </c>
      <c r="C158" s="39" t="s">
        <v>1271</v>
      </c>
      <c r="D158" s="39" t="s">
        <v>1272</v>
      </c>
      <c r="E158" s="39" t="s">
        <v>1124</v>
      </c>
      <c r="F158" s="40">
        <v>85257</v>
      </c>
      <c r="G158" s="72" t="s">
        <v>882</v>
      </c>
      <c r="H158" s="73">
        <v>4809463071</v>
      </c>
      <c r="I158" s="74">
        <v>1</v>
      </c>
      <c r="J158" s="75" t="s">
        <v>883</v>
      </c>
      <c r="K158" s="39"/>
      <c r="L158" s="76" t="s">
        <v>883</v>
      </c>
      <c r="M158" s="77">
        <v>15.7</v>
      </c>
      <c r="N158" s="76" t="s">
        <v>883</v>
      </c>
      <c r="O158" s="78" t="s">
        <v>883</v>
      </c>
      <c r="P158" s="41" t="s">
        <v>889</v>
      </c>
      <c r="Q158" s="79" t="str">
        <f t="shared" si="35"/>
        <v>M</v>
      </c>
      <c r="R158" s="75" t="s">
        <v>883</v>
      </c>
      <c r="S158" s="75" t="s">
        <v>883</v>
      </c>
      <c r="T158" s="75"/>
      <c r="U158" s="80"/>
      <c r="V158" s="81"/>
      <c r="W158" s="82"/>
      <c r="X158" s="82"/>
      <c r="Y158" s="83"/>
      <c r="Z158" s="84">
        <f t="shared" si="36"/>
        <v>0</v>
      </c>
      <c r="AA158" s="85">
        <f t="shared" si="37"/>
        <v>1</v>
      </c>
      <c r="AB158" s="85">
        <f t="shared" si="38"/>
        <v>0</v>
      </c>
      <c r="AC158" s="85">
        <f t="shared" si="39"/>
        <v>0</v>
      </c>
      <c r="AD158" s="75" t="str">
        <f t="shared" si="40"/>
        <v>-</v>
      </c>
      <c r="AE158" s="85">
        <f t="shared" si="41"/>
        <v>0</v>
      </c>
      <c r="AF158" s="85">
        <f t="shared" si="42"/>
        <v>0</v>
      </c>
      <c r="AG158" s="85">
        <f t="shared" si="43"/>
        <v>0</v>
      </c>
      <c r="AH158" s="85">
        <f t="shared" si="44"/>
        <v>0</v>
      </c>
      <c r="AI158" s="85">
        <f t="shared" si="45"/>
        <v>0</v>
      </c>
      <c r="AJ158" s="85">
        <f t="shared" si="46"/>
        <v>0</v>
      </c>
      <c r="AK158" s="85">
        <f t="shared" si="47"/>
        <v>0</v>
      </c>
      <c r="AL158" s="75" t="str">
        <f t="shared" si="48"/>
        <v>-</v>
      </c>
      <c r="AM158" s="85">
        <f t="shared" si="49"/>
        <v>0</v>
      </c>
      <c r="AN158" s="85">
        <f t="shared" si="50"/>
        <v>0</v>
      </c>
      <c r="AO158" s="85">
        <f t="shared" si="51"/>
        <v>0</v>
      </c>
    </row>
    <row r="159" spans="1:41" s="26" customFormat="1" ht="12.75">
      <c r="A159" s="71">
        <v>409731</v>
      </c>
      <c r="B159" s="38">
        <v>70801</v>
      </c>
      <c r="C159" s="39" t="s">
        <v>1273</v>
      </c>
      <c r="D159" s="39" t="s">
        <v>1274</v>
      </c>
      <c r="E159" s="39" t="s">
        <v>905</v>
      </c>
      <c r="F159" s="40">
        <v>85201</v>
      </c>
      <c r="G159" s="72">
        <v>6910</v>
      </c>
      <c r="H159" s="73">
        <v>4804614094</v>
      </c>
      <c r="I159" s="74" t="s">
        <v>1130</v>
      </c>
      <c r="J159" s="75" t="s">
        <v>883</v>
      </c>
      <c r="K159" s="39"/>
      <c r="L159" s="76" t="s">
        <v>883</v>
      </c>
      <c r="M159" s="77">
        <v>4682.0689</v>
      </c>
      <c r="N159" s="76" t="s">
        <v>883</v>
      </c>
      <c r="O159" s="78" t="s">
        <v>883</v>
      </c>
      <c r="P159" s="41" t="s">
        <v>889</v>
      </c>
      <c r="Q159" s="79" t="str">
        <f t="shared" si="35"/>
        <v>M</v>
      </c>
      <c r="R159" s="75" t="s">
        <v>883</v>
      </c>
      <c r="S159" s="75" t="s">
        <v>883</v>
      </c>
      <c r="T159" s="75"/>
      <c r="U159" s="80"/>
      <c r="V159" s="81"/>
      <c r="W159" s="82"/>
      <c r="X159" s="82"/>
      <c r="Y159" s="83"/>
      <c r="Z159" s="84">
        <f t="shared" si="36"/>
        <v>0</v>
      </c>
      <c r="AA159" s="85">
        <f t="shared" si="37"/>
        <v>0</v>
      </c>
      <c r="AB159" s="85">
        <f t="shared" si="38"/>
        <v>0</v>
      </c>
      <c r="AC159" s="85">
        <f t="shared" si="39"/>
        <v>0</v>
      </c>
      <c r="AD159" s="75" t="str">
        <f t="shared" si="40"/>
        <v>-</v>
      </c>
      <c r="AE159" s="85">
        <f t="shared" si="41"/>
        <v>0</v>
      </c>
      <c r="AF159" s="85">
        <f t="shared" si="42"/>
        <v>0</v>
      </c>
      <c r="AG159" s="85">
        <f t="shared" si="43"/>
        <v>0</v>
      </c>
      <c r="AH159" s="85">
        <f t="shared" si="44"/>
        <v>0</v>
      </c>
      <c r="AI159" s="85">
        <f t="shared" si="45"/>
        <v>0</v>
      </c>
      <c r="AJ159" s="85">
        <f t="shared" si="46"/>
        <v>0</v>
      </c>
      <c r="AK159" s="85">
        <f t="shared" si="47"/>
        <v>0</v>
      </c>
      <c r="AL159" s="75" t="str">
        <f t="shared" si="48"/>
        <v>-</v>
      </c>
      <c r="AM159" s="85">
        <f t="shared" si="49"/>
        <v>0</v>
      </c>
      <c r="AN159" s="85">
        <f t="shared" si="50"/>
        <v>0</v>
      </c>
      <c r="AO159" s="85">
        <f t="shared" si="51"/>
        <v>0</v>
      </c>
    </row>
    <row r="160" spans="1:41" s="26" customFormat="1" ht="12.75">
      <c r="A160" s="71">
        <v>400148</v>
      </c>
      <c r="B160" s="38">
        <v>78778</v>
      </c>
      <c r="C160" s="39" t="s">
        <v>1275</v>
      </c>
      <c r="D160" s="39" t="s">
        <v>1276</v>
      </c>
      <c r="E160" s="39" t="s">
        <v>892</v>
      </c>
      <c r="F160" s="40">
        <v>85009</v>
      </c>
      <c r="G160" s="72" t="s">
        <v>882</v>
      </c>
      <c r="H160" s="73">
        <v>6022586060</v>
      </c>
      <c r="I160" s="74" t="s">
        <v>902</v>
      </c>
      <c r="J160" s="75" t="s">
        <v>883</v>
      </c>
      <c r="K160" s="39"/>
      <c r="L160" s="76" t="s">
        <v>883</v>
      </c>
      <c r="M160" s="77">
        <v>353.525</v>
      </c>
      <c r="N160" s="76" t="s">
        <v>883</v>
      </c>
      <c r="O160" s="78" t="s">
        <v>883</v>
      </c>
      <c r="P160" s="41" t="s">
        <v>889</v>
      </c>
      <c r="Q160" s="79" t="str">
        <f t="shared" si="35"/>
        <v>M</v>
      </c>
      <c r="R160" s="75" t="s">
        <v>883</v>
      </c>
      <c r="S160" s="75" t="s">
        <v>883</v>
      </c>
      <c r="T160" s="75"/>
      <c r="U160" s="80"/>
      <c r="V160" s="81"/>
      <c r="W160" s="82"/>
      <c r="X160" s="82"/>
      <c r="Y160" s="83"/>
      <c r="Z160" s="84">
        <f t="shared" si="36"/>
        <v>0</v>
      </c>
      <c r="AA160" s="85">
        <f t="shared" si="37"/>
        <v>1</v>
      </c>
      <c r="AB160" s="85">
        <f t="shared" si="38"/>
        <v>0</v>
      </c>
      <c r="AC160" s="85">
        <f t="shared" si="39"/>
        <v>0</v>
      </c>
      <c r="AD160" s="75" t="str">
        <f t="shared" si="40"/>
        <v>-</v>
      </c>
      <c r="AE160" s="85">
        <f t="shared" si="41"/>
        <v>0</v>
      </c>
      <c r="AF160" s="85">
        <f t="shared" si="42"/>
        <v>0</v>
      </c>
      <c r="AG160" s="85">
        <f t="shared" si="43"/>
        <v>0</v>
      </c>
      <c r="AH160" s="85">
        <f t="shared" si="44"/>
        <v>0</v>
      </c>
      <c r="AI160" s="85">
        <f t="shared" si="45"/>
        <v>0</v>
      </c>
      <c r="AJ160" s="85">
        <f t="shared" si="46"/>
        <v>0</v>
      </c>
      <c r="AK160" s="85">
        <f t="shared" si="47"/>
        <v>0</v>
      </c>
      <c r="AL160" s="75" t="str">
        <f t="shared" si="48"/>
        <v>-</v>
      </c>
      <c r="AM160" s="85">
        <f t="shared" si="49"/>
        <v>0</v>
      </c>
      <c r="AN160" s="85">
        <f t="shared" si="50"/>
        <v>0</v>
      </c>
      <c r="AO160" s="85">
        <f t="shared" si="51"/>
        <v>0</v>
      </c>
    </row>
    <row r="161" spans="1:41" s="26" customFormat="1" ht="12.75">
      <c r="A161" s="71">
        <v>400261</v>
      </c>
      <c r="B161" s="38">
        <v>108781</v>
      </c>
      <c r="C161" s="39" t="s">
        <v>1277</v>
      </c>
      <c r="D161" s="39" t="s">
        <v>1278</v>
      </c>
      <c r="E161" s="39" t="s">
        <v>899</v>
      </c>
      <c r="F161" s="40">
        <v>85710</v>
      </c>
      <c r="G161" s="72" t="s">
        <v>882</v>
      </c>
      <c r="H161" s="73">
        <v>5207318180</v>
      </c>
      <c r="I161" s="74">
        <v>1</v>
      </c>
      <c r="J161" s="75" t="s">
        <v>883</v>
      </c>
      <c r="K161" s="39"/>
      <c r="L161" s="76" t="s">
        <v>883</v>
      </c>
      <c r="M161" s="77">
        <v>261.925</v>
      </c>
      <c r="N161" s="76" t="s">
        <v>883</v>
      </c>
      <c r="O161" s="78" t="s">
        <v>883</v>
      </c>
      <c r="P161" s="41" t="s">
        <v>889</v>
      </c>
      <c r="Q161" s="79" t="str">
        <f t="shared" si="35"/>
        <v>M</v>
      </c>
      <c r="R161" s="75" t="s">
        <v>883</v>
      </c>
      <c r="S161" s="75" t="s">
        <v>883</v>
      </c>
      <c r="T161" s="75"/>
      <c r="U161" s="80"/>
      <c r="V161" s="81"/>
      <c r="W161" s="82"/>
      <c r="X161" s="82"/>
      <c r="Y161" s="83"/>
      <c r="Z161" s="84">
        <f t="shared" si="36"/>
        <v>0</v>
      </c>
      <c r="AA161" s="85">
        <f t="shared" si="37"/>
        <v>1</v>
      </c>
      <c r="AB161" s="85">
        <f t="shared" si="38"/>
        <v>0</v>
      </c>
      <c r="AC161" s="85">
        <f t="shared" si="39"/>
        <v>0</v>
      </c>
      <c r="AD161" s="75" t="str">
        <f t="shared" si="40"/>
        <v>-</v>
      </c>
      <c r="AE161" s="85">
        <f t="shared" si="41"/>
        <v>0</v>
      </c>
      <c r="AF161" s="85">
        <f t="shared" si="42"/>
        <v>0</v>
      </c>
      <c r="AG161" s="85">
        <f t="shared" si="43"/>
        <v>0</v>
      </c>
      <c r="AH161" s="85">
        <f t="shared" si="44"/>
        <v>0</v>
      </c>
      <c r="AI161" s="85">
        <f t="shared" si="45"/>
        <v>0</v>
      </c>
      <c r="AJ161" s="85">
        <f t="shared" si="46"/>
        <v>0</v>
      </c>
      <c r="AK161" s="85">
        <f t="shared" si="47"/>
        <v>0</v>
      </c>
      <c r="AL161" s="75" t="str">
        <f t="shared" si="48"/>
        <v>-</v>
      </c>
      <c r="AM161" s="85">
        <f t="shared" si="49"/>
        <v>0</v>
      </c>
      <c r="AN161" s="85">
        <f t="shared" si="50"/>
        <v>0</v>
      </c>
      <c r="AO161" s="85">
        <f t="shared" si="51"/>
        <v>0</v>
      </c>
    </row>
    <row r="162" spans="1:41" s="26" customFormat="1" ht="12.75">
      <c r="A162" s="71">
        <v>400073</v>
      </c>
      <c r="B162" s="38">
        <v>78764</v>
      </c>
      <c r="C162" s="39" t="s">
        <v>1279</v>
      </c>
      <c r="D162" s="39" t="s">
        <v>1280</v>
      </c>
      <c r="E162" s="39" t="s">
        <v>944</v>
      </c>
      <c r="F162" s="40">
        <v>85225</v>
      </c>
      <c r="G162" s="72">
        <v>2001</v>
      </c>
      <c r="H162" s="73">
        <v>4808149007</v>
      </c>
      <c r="I162" s="74">
        <v>8</v>
      </c>
      <c r="J162" s="75" t="s">
        <v>884</v>
      </c>
      <c r="K162" s="39"/>
      <c r="L162" s="76" t="s">
        <v>883</v>
      </c>
      <c r="M162" s="77">
        <v>36.5</v>
      </c>
      <c r="N162" s="76" t="s">
        <v>883</v>
      </c>
      <c r="O162" s="78" t="s">
        <v>884</v>
      </c>
      <c r="P162" s="41" t="s">
        <v>889</v>
      </c>
      <c r="Q162" s="79" t="str">
        <f t="shared" si="35"/>
        <v>M</v>
      </c>
      <c r="R162" s="75" t="s">
        <v>883</v>
      </c>
      <c r="S162" s="75" t="s">
        <v>884</v>
      </c>
      <c r="T162" s="75"/>
      <c r="U162" s="80"/>
      <c r="V162" s="81">
        <v>2384</v>
      </c>
      <c r="W162" s="82">
        <v>231</v>
      </c>
      <c r="X162" s="82">
        <v>377</v>
      </c>
      <c r="Y162" s="83">
        <v>523</v>
      </c>
      <c r="Z162" s="84">
        <f t="shared" si="36"/>
        <v>1</v>
      </c>
      <c r="AA162" s="85">
        <f t="shared" si="37"/>
        <v>1</v>
      </c>
      <c r="AB162" s="85">
        <f t="shared" si="38"/>
        <v>0</v>
      </c>
      <c r="AC162" s="85">
        <f t="shared" si="39"/>
        <v>0</v>
      </c>
      <c r="AD162" s="75" t="str">
        <f t="shared" si="40"/>
        <v>SRSA</v>
      </c>
      <c r="AE162" s="85">
        <f t="shared" si="41"/>
        <v>0</v>
      </c>
      <c r="AF162" s="85">
        <f t="shared" si="42"/>
        <v>0</v>
      </c>
      <c r="AG162" s="85">
        <f t="shared" si="43"/>
        <v>0</v>
      </c>
      <c r="AH162" s="85">
        <f t="shared" si="44"/>
        <v>0</v>
      </c>
      <c r="AI162" s="85">
        <f t="shared" si="45"/>
        <v>1</v>
      </c>
      <c r="AJ162" s="85">
        <f t="shared" si="46"/>
        <v>0</v>
      </c>
      <c r="AK162" s="85">
        <f t="shared" si="47"/>
        <v>0</v>
      </c>
      <c r="AL162" s="75" t="str">
        <f t="shared" si="48"/>
        <v>-</v>
      </c>
      <c r="AM162" s="85">
        <f t="shared" si="49"/>
        <v>0</v>
      </c>
      <c r="AN162" s="85">
        <f t="shared" si="50"/>
        <v>0</v>
      </c>
      <c r="AO162" s="85">
        <f t="shared" si="51"/>
        <v>0</v>
      </c>
    </row>
    <row r="163" spans="1:41" s="26" customFormat="1" ht="12.75">
      <c r="A163" s="71">
        <v>400078</v>
      </c>
      <c r="B163" s="38">
        <v>108653</v>
      </c>
      <c r="C163" s="39" t="s">
        <v>1281</v>
      </c>
      <c r="D163" s="39" t="s">
        <v>1282</v>
      </c>
      <c r="E163" s="39" t="s">
        <v>899</v>
      </c>
      <c r="F163" s="40">
        <v>85716</v>
      </c>
      <c r="G163" s="72">
        <v>4153</v>
      </c>
      <c r="H163" s="73">
        <v>5208811389</v>
      </c>
      <c r="I163" s="74" t="s">
        <v>902</v>
      </c>
      <c r="J163" s="75" t="s">
        <v>883</v>
      </c>
      <c r="K163" s="39"/>
      <c r="L163" s="76" t="s">
        <v>883</v>
      </c>
      <c r="M163" s="77">
        <v>146.7751</v>
      </c>
      <c r="N163" s="76" t="s">
        <v>883</v>
      </c>
      <c r="O163" s="78" t="s">
        <v>883</v>
      </c>
      <c r="P163" s="41" t="s">
        <v>889</v>
      </c>
      <c r="Q163" s="79" t="str">
        <f t="shared" si="35"/>
        <v>M</v>
      </c>
      <c r="R163" s="75" t="s">
        <v>883</v>
      </c>
      <c r="S163" s="75" t="s">
        <v>883</v>
      </c>
      <c r="T163" s="75"/>
      <c r="U163" s="80"/>
      <c r="V163" s="81"/>
      <c r="W163" s="82"/>
      <c r="X163" s="82"/>
      <c r="Y163" s="83"/>
      <c r="Z163" s="84">
        <f t="shared" si="36"/>
        <v>0</v>
      </c>
      <c r="AA163" s="85">
        <f t="shared" si="37"/>
        <v>1</v>
      </c>
      <c r="AB163" s="85">
        <f t="shared" si="38"/>
        <v>0</v>
      </c>
      <c r="AC163" s="85">
        <f t="shared" si="39"/>
        <v>0</v>
      </c>
      <c r="AD163" s="75" t="str">
        <f t="shared" si="40"/>
        <v>-</v>
      </c>
      <c r="AE163" s="85">
        <f t="shared" si="41"/>
        <v>0</v>
      </c>
      <c r="AF163" s="85">
        <f t="shared" si="42"/>
        <v>0</v>
      </c>
      <c r="AG163" s="85">
        <f t="shared" si="43"/>
        <v>0</v>
      </c>
      <c r="AH163" s="85">
        <f t="shared" si="44"/>
        <v>0</v>
      </c>
      <c r="AI163" s="85">
        <f t="shared" si="45"/>
        <v>0</v>
      </c>
      <c r="AJ163" s="85">
        <f t="shared" si="46"/>
        <v>0</v>
      </c>
      <c r="AK163" s="85">
        <f t="shared" si="47"/>
        <v>0</v>
      </c>
      <c r="AL163" s="75" t="str">
        <f t="shared" si="48"/>
        <v>-</v>
      </c>
      <c r="AM163" s="85">
        <f t="shared" si="49"/>
        <v>0</v>
      </c>
      <c r="AN163" s="85">
        <f t="shared" si="50"/>
        <v>0</v>
      </c>
      <c r="AO163" s="85">
        <f t="shared" si="51"/>
        <v>0</v>
      </c>
    </row>
    <row r="164" spans="1:41" s="26" customFormat="1" ht="12.75">
      <c r="A164" s="71">
        <v>400055</v>
      </c>
      <c r="B164" s="38">
        <v>78717</v>
      </c>
      <c r="C164" s="39" t="s">
        <v>1283</v>
      </c>
      <c r="D164" s="39" t="s">
        <v>1284</v>
      </c>
      <c r="E164" s="39" t="s">
        <v>1124</v>
      </c>
      <c r="F164" s="40">
        <v>85257</v>
      </c>
      <c r="G164" s="72">
        <v>4196</v>
      </c>
      <c r="H164" s="73">
        <v>4809902475</v>
      </c>
      <c r="I164" s="74" t="s">
        <v>1285</v>
      </c>
      <c r="J164" s="75" t="s">
        <v>883</v>
      </c>
      <c r="K164" s="39"/>
      <c r="L164" s="76" t="s">
        <v>883</v>
      </c>
      <c r="M164" s="77">
        <v>177.15</v>
      </c>
      <c r="N164" s="76" t="s">
        <v>883</v>
      </c>
      <c r="O164" s="78" t="s">
        <v>883</v>
      </c>
      <c r="P164" s="41" t="s">
        <v>889</v>
      </c>
      <c r="Q164" s="79" t="str">
        <f t="shared" si="35"/>
        <v>M</v>
      </c>
      <c r="R164" s="75" t="s">
        <v>883</v>
      </c>
      <c r="S164" s="75" t="s">
        <v>883</v>
      </c>
      <c r="T164" s="75"/>
      <c r="U164" s="80"/>
      <c r="V164" s="81"/>
      <c r="W164" s="82"/>
      <c r="X164" s="82"/>
      <c r="Y164" s="83"/>
      <c r="Z164" s="84">
        <f t="shared" si="36"/>
        <v>0</v>
      </c>
      <c r="AA164" s="85">
        <f t="shared" si="37"/>
        <v>1</v>
      </c>
      <c r="AB164" s="85">
        <f t="shared" si="38"/>
        <v>0</v>
      </c>
      <c r="AC164" s="85">
        <f t="shared" si="39"/>
        <v>0</v>
      </c>
      <c r="AD164" s="75" t="str">
        <f t="shared" si="40"/>
        <v>-</v>
      </c>
      <c r="AE164" s="85">
        <f t="shared" si="41"/>
        <v>0</v>
      </c>
      <c r="AF164" s="85">
        <f t="shared" si="42"/>
        <v>0</v>
      </c>
      <c r="AG164" s="85">
        <f t="shared" si="43"/>
        <v>0</v>
      </c>
      <c r="AH164" s="85">
        <f t="shared" si="44"/>
        <v>0</v>
      </c>
      <c r="AI164" s="85">
        <f t="shared" si="45"/>
        <v>0</v>
      </c>
      <c r="AJ164" s="85">
        <f t="shared" si="46"/>
        <v>0</v>
      </c>
      <c r="AK164" s="85">
        <f t="shared" si="47"/>
        <v>0</v>
      </c>
      <c r="AL164" s="75" t="str">
        <f t="shared" si="48"/>
        <v>-</v>
      </c>
      <c r="AM164" s="85">
        <f t="shared" si="49"/>
        <v>0</v>
      </c>
      <c r="AN164" s="85">
        <f t="shared" si="50"/>
        <v>0</v>
      </c>
      <c r="AO164" s="85">
        <f t="shared" si="51"/>
        <v>0</v>
      </c>
    </row>
    <row r="165" spans="1:41" s="26" customFormat="1" ht="12.75">
      <c r="A165" s="71">
        <v>400040</v>
      </c>
      <c r="B165" s="38">
        <v>78634</v>
      </c>
      <c r="C165" s="39" t="s">
        <v>1286</v>
      </c>
      <c r="D165" s="39" t="s">
        <v>1287</v>
      </c>
      <c r="E165" s="39" t="s">
        <v>1040</v>
      </c>
      <c r="F165" s="40">
        <v>85233</v>
      </c>
      <c r="G165" s="72" t="s">
        <v>882</v>
      </c>
      <c r="H165" s="73">
        <v>4808139537</v>
      </c>
      <c r="I165" s="74">
        <v>3</v>
      </c>
      <c r="J165" s="75" t="s">
        <v>883</v>
      </c>
      <c r="K165" s="39"/>
      <c r="L165" s="76" t="s">
        <v>883</v>
      </c>
      <c r="M165" s="77">
        <v>897.1375</v>
      </c>
      <c r="N165" s="76" t="s">
        <v>883</v>
      </c>
      <c r="O165" s="78" t="s">
        <v>883</v>
      </c>
      <c r="P165" s="41" t="s">
        <v>889</v>
      </c>
      <c r="Q165" s="79" t="str">
        <f t="shared" si="35"/>
        <v>M</v>
      </c>
      <c r="R165" s="75" t="s">
        <v>883</v>
      </c>
      <c r="S165" s="75" t="s">
        <v>883</v>
      </c>
      <c r="T165" s="75"/>
      <c r="U165" s="80"/>
      <c r="V165" s="81"/>
      <c r="W165" s="82"/>
      <c r="X165" s="82"/>
      <c r="Y165" s="83"/>
      <c r="Z165" s="84">
        <f t="shared" si="36"/>
        <v>0</v>
      </c>
      <c r="AA165" s="85">
        <f t="shared" si="37"/>
        <v>0</v>
      </c>
      <c r="AB165" s="85">
        <f t="shared" si="38"/>
        <v>0</v>
      </c>
      <c r="AC165" s="85">
        <f t="shared" si="39"/>
        <v>0</v>
      </c>
      <c r="AD165" s="75" t="str">
        <f t="shared" si="40"/>
        <v>-</v>
      </c>
      <c r="AE165" s="85">
        <f t="shared" si="41"/>
        <v>0</v>
      </c>
      <c r="AF165" s="85">
        <f t="shared" si="42"/>
        <v>0</v>
      </c>
      <c r="AG165" s="85">
        <f t="shared" si="43"/>
        <v>0</v>
      </c>
      <c r="AH165" s="85">
        <f t="shared" si="44"/>
        <v>0</v>
      </c>
      <c r="AI165" s="85">
        <f t="shared" si="45"/>
        <v>0</v>
      </c>
      <c r="AJ165" s="85">
        <f t="shared" si="46"/>
        <v>0</v>
      </c>
      <c r="AK165" s="85">
        <f t="shared" si="47"/>
        <v>0</v>
      </c>
      <c r="AL165" s="75" t="str">
        <f t="shared" si="48"/>
        <v>-</v>
      </c>
      <c r="AM165" s="85">
        <f t="shared" si="49"/>
        <v>0</v>
      </c>
      <c r="AN165" s="85">
        <f t="shared" si="50"/>
        <v>0</v>
      </c>
      <c r="AO165" s="85">
        <f t="shared" si="51"/>
        <v>0</v>
      </c>
    </row>
    <row r="166" spans="1:41" s="26" customFormat="1" ht="12.75">
      <c r="A166" s="71">
        <v>400311</v>
      </c>
      <c r="B166" s="38">
        <v>78911</v>
      </c>
      <c r="C166" s="39" t="s">
        <v>1288</v>
      </c>
      <c r="D166" s="39" t="s">
        <v>1102</v>
      </c>
      <c r="E166" s="39" t="s">
        <v>989</v>
      </c>
      <c r="F166" s="40">
        <v>85308</v>
      </c>
      <c r="G166" s="72" t="s">
        <v>882</v>
      </c>
      <c r="H166" s="73">
        <v>6028433077</v>
      </c>
      <c r="I166" s="74">
        <v>1</v>
      </c>
      <c r="J166" s="75" t="s">
        <v>883</v>
      </c>
      <c r="K166" s="39"/>
      <c r="L166" s="76" t="s">
        <v>883</v>
      </c>
      <c r="M166" s="77">
        <v>108.4062</v>
      </c>
      <c r="N166" s="76" t="s">
        <v>883</v>
      </c>
      <c r="O166" s="78" t="s">
        <v>883</v>
      </c>
      <c r="P166" s="41" t="s">
        <v>889</v>
      </c>
      <c r="Q166" s="79" t="str">
        <f t="shared" si="35"/>
        <v>M</v>
      </c>
      <c r="R166" s="75" t="s">
        <v>883</v>
      </c>
      <c r="S166" s="75" t="s">
        <v>883</v>
      </c>
      <c r="T166" s="75"/>
      <c r="U166" s="80"/>
      <c r="V166" s="81"/>
      <c r="W166" s="82"/>
      <c r="X166" s="82"/>
      <c r="Y166" s="83"/>
      <c r="Z166" s="84">
        <f t="shared" si="36"/>
        <v>0</v>
      </c>
      <c r="AA166" s="85">
        <f t="shared" si="37"/>
        <v>1</v>
      </c>
      <c r="AB166" s="85">
        <f t="shared" si="38"/>
        <v>0</v>
      </c>
      <c r="AC166" s="85">
        <f t="shared" si="39"/>
        <v>0</v>
      </c>
      <c r="AD166" s="75" t="str">
        <f t="shared" si="40"/>
        <v>-</v>
      </c>
      <c r="AE166" s="85">
        <f t="shared" si="41"/>
        <v>0</v>
      </c>
      <c r="AF166" s="85">
        <f t="shared" si="42"/>
        <v>0</v>
      </c>
      <c r="AG166" s="85">
        <f t="shared" si="43"/>
        <v>0</v>
      </c>
      <c r="AH166" s="85">
        <f t="shared" si="44"/>
        <v>0</v>
      </c>
      <c r="AI166" s="85">
        <f t="shared" si="45"/>
        <v>0</v>
      </c>
      <c r="AJ166" s="85">
        <f t="shared" si="46"/>
        <v>0</v>
      </c>
      <c r="AK166" s="85">
        <f t="shared" si="47"/>
        <v>0</v>
      </c>
      <c r="AL166" s="75" t="str">
        <f t="shared" si="48"/>
        <v>-</v>
      </c>
      <c r="AM166" s="85">
        <f t="shared" si="49"/>
        <v>0</v>
      </c>
      <c r="AN166" s="85">
        <f t="shared" si="50"/>
        <v>0</v>
      </c>
      <c r="AO166" s="85">
        <f t="shared" si="51"/>
        <v>0</v>
      </c>
    </row>
    <row r="167" spans="1:41" s="26" customFormat="1" ht="12.75">
      <c r="A167" s="71">
        <v>400296</v>
      </c>
      <c r="B167" s="38">
        <v>108792</v>
      </c>
      <c r="C167" s="39" t="s">
        <v>1289</v>
      </c>
      <c r="D167" s="39" t="s">
        <v>1290</v>
      </c>
      <c r="E167" s="39" t="s">
        <v>899</v>
      </c>
      <c r="F167" s="40">
        <v>85745</v>
      </c>
      <c r="G167" s="72" t="s">
        <v>882</v>
      </c>
      <c r="H167" s="73">
        <v>5208826216</v>
      </c>
      <c r="I167" s="74">
        <v>1</v>
      </c>
      <c r="J167" s="75" t="s">
        <v>883</v>
      </c>
      <c r="K167" s="39"/>
      <c r="L167" s="76" t="s">
        <v>883</v>
      </c>
      <c r="M167" s="77">
        <v>127.65</v>
      </c>
      <c r="N167" s="76" t="s">
        <v>883</v>
      </c>
      <c r="O167" s="78" t="s">
        <v>883</v>
      </c>
      <c r="P167" s="41" t="s">
        <v>889</v>
      </c>
      <c r="Q167" s="79" t="str">
        <f t="shared" si="35"/>
        <v>M</v>
      </c>
      <c r="R167" s="75" t="s">
        <v>883</v>
      </c>
      <c r="S167" s="75" t="s">
        <v>883</v>
      </c>
      <c r="T167" s="75"/>
      <c r="U167" s="80"/>
      <c r="V167" s="81"/>
      <c r="W167" s="82"/>
      <c r="X167" s="82"/>
      <c r="Y167" s="83"/>
      <c r="Z167" s="84">
        <f t="shared" si="36"/>
        <v>0</v>
      </c>
      <c r="AA167" s="85">
        <f t="shared" si="37"/>
        <v>1</v>
      </c>
      <c r="AB167" s="85">
        <f t="shared" si="38"/>
        <v>0</v>
      </c>
      <c r="AC167" s="85">
        <f t="shared" si="39"/>
        <v>0</v>
      </c>
      <c r="AD167" s="75" t="str">
        <f t="shared" si="40"/>
        <v>-</v>
      </c>
      <c r="AE167" s="85">
        <f t="shared" si="41"/>
        <v>0</v>
      </c>
      <c r="AF167" s="85">
        <f t="shared" si="42"/>
        <v>0</v>
      </c>
      <c r="AG167" s="85">
        <f t="shared" si="43"/>
        <v>0</v>
      </c>
      <c r="AH167" s="85">
        <f t="shared" si="44"/>
        <v>0</v>
      </c>
      <c r="AI167" s="85">
        <f t="shared" si="45"/>
        <v>0</v>
      </c>
      <c r="AJ167" s="85">
        <f t="shared" si="46"/>
        <v>0</v>
      </c>
      <c r="AK167" s="85">
        <f t="shared" si="47"/>
        <v>0</v>
      </c>
      <c r="AL167" s="75" t="str">
        <f t="shared" si="48"/>
        <v>-</v>
      </c>
      <c r="AM167" s="85">
        <f t="shared" si="49"/>
        <v>0</v>
      </c>
      <c r="AN167" s="85">
        <f t="shared" si="50"/>
        <v>0</v>
      </c>
      <c r="AO167" s="85">
        <f t="shared" si="51"/>
        <v>0</v>
      </c>
    </row>
    <row r="168" spans="1:41" s="26" customFormat="1" ht="12.75">
      <c r="A168" s="71">
        <v>400149</v>
      </c>
      <c r="B168" s="38">
        <v>78718</v>
      </c>
      <c r="C168" s="39" t="s">
        <v>1291</v>
      </c>
      <c r="D168" s="39" t="s">
        <v>970</v>
      </c>
      <c r="E168" s="39" t="s">
        <v>892</v>
      </c>
      <c r="F168" s="40">
        <v>85014</v>
      </c>
      <c r="G168" s="72" t="s">
        <v>882</v>
      </c>
      <c r="H168" s="73">
        <v>6029532933</v>
      </c>
      <c r="I168" s="74">
        <v>3</v>
      </c>
      <c r="J168" s="75" t="s">
        <v>883</v>
      </c>
      <c r="K168" s="39"/>
      <c r="L168" s="76" t="s">
        <v>883</v>
      </c>
      <c r="M168" s="77">
        <v>171.4687</v>
      </c>
      <c r="N168" s="76" t="s">
        <v>883</v>
      </c>
      <c r="O168" s="78" t="s">
        <v>883</v>
      </c>
      <c r="P168" s="41" t="s">
        <v>889</v>
      </c>
      <c r="Q168" s="79" t="str">
        <f t="shared" si="35"/>
        <v>M</v>
      </c>
      <c r="R168" s="75" t="s">
        <v>883</v>
      </c>
      <c r="S168" s="75" t="s">
        <v>883</v>
      </c>
      <c r="T168" s="75"/>
      <c r="U168" s="80"/>
      <c r="V168" s="81"/>
      <c r="W168" s="82"/>
      <c r="X168" s="82"/>
      <c r="Y168" s="83"/>
      <c r="Z168" s="84">
        <f t="shared" si="36"/>
        <v>0</v>
      </c>
      <c r="AA168" s="85">
        <f t="shared" si="37"/>
        <v>1</v>
      </c>
      <c r="AB168" s="85">
        <f t="shared" si="38"/>
        <v>0</v>
      </c>
      <c r="AC168" s="85">
        <f t="shared" si="39"/>
        <v>0</v>
      </c>
      <c r="AD168" s="75" t="str">
        <f t="shared" si="40"/>
        <v>-</v>
      </c>
      <c r="AE168" s="85">
        <f t="shared" si="41"/>
        <v>0</v>
      </c>
      <c r="AF168" s="85">
        <f t="shared" si="42"/>
        <v>0</v>
      </c>
      <c r="AG168" s="85">
        <f t="shared" si="43"/>
        <v>0</v>
      </c>
      <c r="AH168" s="85">
        <f t="shared" si="44"/>
        <v>0</v>
      </c>
      <c r="AI168" s="85">
        <f t="shared" si="45"/>
        <v>0</v>
      </c>
      <c r="AJ168" s="85">
        <f t="shared" si="46"/>
        <v>0</v>
      </c>
      <c r="AK168" s="85">
        <f t="shared" si="47"/>
        <v>0</v>
      </c>
      <c r="AL168" s="75" t="str">
        <f t="shared" si="48"/>
        <v>-</v>
      </c>
      <c r="AM168" s="85">
        <f t="shared" si="49"/>
        <v>0</v>
      </c>
      <c r="AN168" s="85">
        <f t="shared" si="50"/>
        <v>0</v>
      </c>
      <c r="AO168" s="85">
        <f t="shared" si="51"/>
        <v>0</v>
      </c>
    </row>
    <row r="169" spans="1:41" s="26" customFormat="1" ht="12.75">
      <c r="A169" s="71">
        <v>402760</v>
      </c>
      <c r="B169" s="38">
        <v>20412</v>
      </c>
      <c r="C169" s="39" t="s">
        <v>1292</v>
      </c>
      <c r="D169" s="39" t="s">
        <v>1293</v>
      </c>
      <c r="E169" s="39" t="s">
        <v>1182</v>
      </c>
      <c r="F169" s="40">
        <v>85610</v>
      </c>
      <c r="G169" s="72">
        <v>328</v>
      </c>
      <c r="H169" s="73">
        <v>5206423428</v>
      </c>
      <c r="I169" s="74">
        <v>7</v>
      </c>
      <c r="J169" s="75" t="s">
        <v>884</v>
      </c>
      <c r="K169" s="39"/>
      <c r="L169" s="76" t="s">
        <v>884</v>
      </c>
      <c r="M169" s="77">
        <v>180.85</v>
      </c>
      <c r="N169" s="76" t="s">
        <v>883</v>
      </c>
      <c r="O169" s="78" t="s">
        <v>884</v>
      </c>
      <c r="P169" s="41">
        <v>29.23728813559322</v>
      </c>
      <c r="Q169" s="79" t="str">
        <f t="shared" si="35"/>
        <v>YES</v>
      </c>
      <c r="R169" s="75" t="s">
        <v>883</v>
      </c>
      <c r="S169" s="75" t="s">
        <v>884</v>
      </c>
      <c r="T169" s="75"/>
      <c r="U169" s="80"/>
      <c r="V169" s="81">
        <v>14373</v>
      </c>
      <c r="W169" s="82">
        <v>1915</v>
      </c>
      <c r="X169" s="82">
        <v>2417</v>
      </c>
      <c r="Y169" s="83">
        <v>1508</v>
      </c>
      <c r="Z169" s="84">
        <f t="shared" si="36"/>
        <v>1</v>
      </c>
      <c r="AA169" s="85">
        <f t="shared" si="37"/>
        <v>1</v>
      </c>
      <c r="AB169" s="85">
        <f t="shared" si="38"/>
        <v>0</v>
      </c>
      <c r="AC169" s="85">
        <f t="shared" si="39"/>
        <v>0</v>
      </c>
      <c r="AD169" s="75" t="str">
        <f t="shared" si="40"/>
        <v>SRSA</v>
      </c>
      <c r="AE169" s="85">
        <f t="shared" si="41"/>
        <v>0</v>
      </c>
      <c r="AF169" s="85">
        <f t="shared" si="42"/>
        <v>0</v>
      </c>
      <c r="AG169" s="85">
        <f t="shared" si="43"/>
        <v>0</v>
      </c>
      <c r="AH169" s="85">
        <f t="shared" si="44"/>
        <v>0</v>
      </c>
      <c r="AI169" s="85">
        <f t="shared" si="45"/>
        <v>1</v>
      </c>
      <c r="AJ169" s="85">
        <f t="shared" si="46"/>
        <v>1</v>
      </c>
      <c r="AK169" s="85" t="str">
        <f t="shared" si="47"/>
        <v>Initial</v>
      </c>
      <c r="AL169" s="75" t="str">
        <f t="shared" si="48"/>
        <v>-</v>
      </c>
      <c r="AM169" s="85" t="str">
        <f t="shared" si="49"/>
        <v>SRSA</v>
      </c>
      <c r="AN169" s="85">
        <f t="shared" si="50"/>
        <v>0</v>
      </c>
      <c r="AO169" s="85">
        <f t="shared" si="51"/>
        <v>0</v>
      </c>
    </row>
    <row r="170" spans="1:41" s="26" customFormat="1" ht="12.75">
      <c r="A170" s="71">
        <v>402790</v>
      </c>
      <c r="B170" s="38">
        <v>110411</v>
      </c>
      <c r="C170" s="39" t="s">
        <v>0</v>
      </c>
      <c r="D170" s="39" t="s">
        <v>1</v>
      </c>
      <c r="E170" s="39" t="s">
        <v>2</v>
      </c>
      <c r="F170" s="40">
        <v>85231</v>
      </c>
      <c r="G170" s="72">
        <v>2178</v>
      </c>
      <c r="H170" s="73">
        <v>5204662100</v>
      </c>
      <c r="I170" s="74" t="s">
        <v>925</v>
      </c>
      <c r="J170" s="75" t="s">
        <v>883</v>
      </c>
      <c r="K170" s="39"/>
      <c r="L170" s="76" t="s">
        <v>883</v>
      </c>
      <c r="M170" s="77">
        <v>1134.8187</v>
      </c>
      <c r="N170" s="76" t="s">
        <v>883</v>
      </c>
      <c r="O170" s="78" t="s">
        <v>883</v>
      </c>
      <c r="P170" s="41">
        <v>32.59452411994785</v>
      </c>
      <c r="Q170" s="79" t="str">
        <f t="shared" si="35"/>
        <v>YES</v>
      </c>
      <c r="R170" s="75" t="s">
        <v>883</v>
      </c>
      <c r="S170" s="75" t="s">
        <v>883</v>
      </c>
      <c r="T170" s="75"/>
      <c r="U170" s="80"/>
      <c r="V170" s="81"/>
      <c r="W170" s="82"/>
      <c r="X170" s="82"/>
      <c r="Y170" s="83"/>
      <c r="Z170" s="84">
        <f t="shared" si="36"/>
        <v>0</v>
      </c>
      <c r="AA170" s="85">
        <f t="shared" si="37"/>
        <v>0</v>
      </c>
      <c r="AB170" s="85">
        <f t="shared" si="38"/>
        <v>0</v>
      </c>
      <c r="AC170" s="85">
        <f t="shared" si="39"/>
        <v>0</v>
      </c>
      <c r="AD170" s="75" t="str">
        <f t="shared" si="40"/>
        <v>-</v>
      </c>
      <c r="AE170" s="85">
        <f t="shared" si="41"/>
        <v>0</v>
      </c>
      <c r="AF170" s="85">
        <f t="shared" si="42"/>
        <v>0</v>
      </c>
      <c r="AG170" s="85">
        <f t="shared" si="43"/>
        <v>0</v>
      </c>
      <c r="AH170" s="85">
        <f t="shared" si="44"/>
        <v>0</v>
      </c>
      <c r="AI170" s="85">
        <f t="shared" si="45"/>
        <v>0</v>
      </c>
      <c r="AJ170" s="85">
        <f t="shared" si="46"/>
        <v>1</v>
      </c>
      <c r="AK170" s="85">
        <f t="shared" si="47"/>
        <v>0</v>
      </c>
      <c r="AL170" s="75" t="str">
        <f t="shared" si="48"/>
        <v>-</v>
      </c>
      <c r="AM170" s="85">
        <f t="shared" si="49"/>
        <v>0</v>
      </c>
      <c r="AN170" s="85">
        <f t="shared" si="50"/>
        <v>0</v>
      </c>
      <c r="AO170" s="85">
        <f t="shared" si="51"/>
        <v>0</v>
      </c>
    </row>
    <row r="171" spans="1:41" s="26" customFormat="1" ht="12.75">
      <c r="A171" s="71">
        <v>400143</v>
      </c>
      <c r="B171" s="38">
        <v>78610</v>
      </c>
      <c r="C171" s="39" t="s">
        <v>3</v>
      </c>
      <c r="D171" s="39" t="s">
        <v>4</v>
      </c>
      <c r="E171" s="39" t="s">
        <v>892</v>
      </c>
      <c r="F171" s="40">
        <v>85003</v>
      </c>
      <c r="G171" s="72">
        <v>2431</v>
      </c>
      <c r="H171" s="73">
        <v>6022541844</v>
      </c>
      <c r="I171" s="74">
        <v>1</v>
      </c>
      <c r="J171" s="75" t="s">
        <v>883</v>
      </c>
      <c r="K171" s="39"/>
      <c r="L171" s="76" t="s">
        <v>883</v>
      </c>
      <c r="M171" s="77">
        <v>125.9125</v>
      </c>
      <c r="N171" s="76" t="s">
        <v>883</v>
      </c>
      <c r="O171" s="78" t="s">
        <v>883</v>
      </c>
      <c r="P171" s="41" t="s">
        <v>889</v>
      </c>
      <c r="Q171" s="79" t="str">
        <f t="shared" si="35"/>
        <v>M</v>
      </c>
      <c r="R171" s="75" t="s">
        <v>883</v>
      </c>
      <c r="S171" s="75" t="s">
        <v>883</v>
      </c>
      <c r="T171" s="75"/>
      <c r="U171" s="80"/>
      <c r="V171" s="81"/>
      <c r="W171" s="82"/>
      <c r="X171" s="82"/>
      <c r="Y171" s="83"/>
      <c r="Z171" s="84">
        <f t="shared" si="36"/>
        <v>0</v>
      </c>
      <c r="AA171" s="85">
        <f t="shared" si="37"/>
        <v>1</v>
      </c>
      <c r="AB171" s="85">
        <f t="shared" si="38"/>
        <v>0</v>
      </c>
      <c r="AC171" s="85">
        <f t="shared" si="39"/>
        <v>0</v>
      </c>
      <c r="AD171" s="75" t="str">
        <f t="shared" si="40"/>
        <v>-</v>
      </c>
      <c r="AE171" s="85">
        <f t="shared" si="41"/>
        <v>0</v>
      </c>
      <c r="AF171" s="85">
        <f t="shared" si="42"/>
        <v>0</v>
      </c>
      <c r="AG171" s="85">
        <f t="shared" si="43"/>
        <v>0</v>
      </c>
      <c r="AH171" s="85">
        <f t="shared" si="44"/>
        <v>0</v>
      </c>
      <c r="AI171" s="85">
        <f t="shared" si="45"/>
        <v>0</v>
      </c>
      <c r="AJ171" s="85">
        <f t="shared" si="46"/>
        <v>0</v>
      </c>
      <c r="AK171" s="85">
        <f t="shared" si="47"/>
        <v>0</v>
      </c>
      <c r="AL171" s="75" t="str">
        <f t="shared" si="48"/>
        <v>-</v>
      </c>
      <c r="AM171" s="85">
        <f t="shared" si="49"/>
        <v>0</v>
      </c>
      <c r="AN171" s="85">
        <f t="shared" si="50"/>
        <v>0</v>
      </c>
      <c r="AO171" s="85">
        <f t="shared" si="51"/>
        <v>0</v>
      </c>
    </row>
    <row r="172" spans="1:41" s="26" customFormat="1" ht="12.75">
      <c r="A172" s="71">
        <v>400052</v>
      </c>
      <c r="B172" s="38">
        <v>78711</v>
      </c>
      <c r="C172" s="39" t="s">
        <v>5</v>
      </c>
      <c r="D172" s="39" t="s">
        <v>6</v>
      </c>
      <c r="E172" s="39" t="s">
        <v>892</v>
      </c>
      <c r="F172" s="40">
        <v>85040</v>
      </c>
      <c r="G172" s="72">
        <v>2122</v>
      </c>
      <c r="H172" s="73">
        <v>6022437788</v>
      </c>
      <c r="I172" s="74" t="s">
        <v>7</v>
      </c>
      <c r="J172" s="75" t="s">
        <v>883</v>
      </c>
      <c r="K172" s="39"/>
      <c r="L172" s="76" t="s">
        <v>883</v>
      </c>
      <c r="M172" s="77">
        <v>662.8687</v>
      </c>
      <c r="N172" s="76" t="s">
        <v>883</v>
      </c>
      <c r="O172" s="78" t="s">
        <v>883</v>
      </c>
      <c r="P172" s="41" t="s">
        <v>889</v>
      </c>
      <c r="Q172" s="79" t="str">
        <f t="shared" si="35"/>
        <v>M</v>
      </c>
      <c r="R172" s="75" t="s">
        <v>883</v>
      </c>
      <c r="S172" s="75" t="s">
        <v>883</v>
      </c>
      <c r="T172" s="75"/>
      <c r="U172" s="80"/>
      <c r="V172" s="81"/>
      <c r="W172" s="82"/>
      <c r="X172" s="82"/>
      <c r="Y172" s="83"/>
      <c r="Z172" s="84">
        <f t="shared" si="36"/>
        <v>0</v>
      </c>
      <c r="AA172" s="85">
        <f t="shared" si="37"/>
        <v>0</v>
      </c>
      <c r="AB172" s="85">
        <f t="shared" si="38"/>
        <v>0</v>
      </c>
      <c r="AC172" s="85">
        <f t="shared" si="39"/>
        <v>0</v>
      </c>
      <c r="AD172" s="75" t="str">
        <f t="shared" si="40"/>
        <v>-</v>
      </c>
      <c r="AE172" s="85">
        <f t="shared" si="41"/>
        <v>0</v>
      </c>
      <c r="AF172" s="85">
        <f t="shared" si="42"/>
        <v>0</v>
      </c>
      <c r="AG172" s="85">
        <f t="shared" si="43"/>
        <v>0</v>
      </c>
      <c r="AH172" s="85">
        <f t="shared" si="44"/>
        <v>0</v>
      </c>
      <c r="AI172" s="85">
        <f t="shared" si="45"/>
        <v>0</v>
      </c>
      <c r="AJ172" s="85">
        <f t="shared" si="46"/>
        <v>0</v>
      </c>
      <c r="AK172" s="85">
        <f t="shared" si="47"/>
        <v>0</v>
      </c>
      <c r="AL172" s="75" t="str">
        <f t="shared" si="48"/>
        <v>-</v>
      </c>
      <c r="AM172" s="85">
        <f t="shared" si="49"/>
        <v>0</v>
      </c>
      <c r="AN172" s="85">
        <f t="shared" si="50"/>
        <v>0</v>
      </c>
      <c r="AO172" s="85">
        <f t="shared" si="51"/>
        <v>0</v>
      </c>
    </row>
    <row r="173" spans="1:41" s="26" customFormat="1" ht="12.75">
      <c r="A173" s="71">
        <v>400352</v>
      </c>
      <c r="B173" s="38">
        <v>78948</v>
      </c>
      <c r="C173" s="39" t="s">
        <v>8</v>
      </c>
      <c r="D173" s="39" t="s">
        <v>970</v>
      </c>
      <c r="E173" s="39" t="s">
        <v>892</v>
      </c>
      <c r="F173" s="40">
        <v>85014</v>
      </c>
      <c r="G173" s="72" t="s">
        <v>882</v>
      </c>
      <c r="H173" s="73">
        <v>6029532933</v>
      </c>
      <c r="I173" s="74">
        <v>3</v>
      </c>
      <c r="J173" s="75" t="s">
        <v>883</v>
      </c>
      <c r="K173" s="39"/>
      <c r="L173" s="76" t="s">
        <v>883</v>
      </c>
      <c r="M173" s="77">
        <v>476.6</v>
      </c>
      <c r="N173" s="76" t="s">
        <v>883</v>
      </c>
      <c r="O173" s="78" t="s">
        <v>883</v>
      </c>
      <c r="P173" s="41" t="s">
        <v>889</v>
      </c>
      <c r="Q173" s="79" t="str">
        <f t="shared" si="35"/>
        <v>M</v>
      </c>
      <c r="R173" s="75" t="s">
        <v>885</v>
      </c>
      <c r="S173" s="75" t="s">
        <v>883</v>
      </c>
      <c r="T173" s="75"/>
      <c r="U173" s="80"/>
      <c r="V173" s="81"/>
      <c r="W173" s="82"/>
      <c r="X173" s="82"/>
      <c r="Y173" s="83"/>
      <c r="Z173" s="84">
        <f t="shared" si="36"/>
        <v>0</v>
      </c>
      <c r="AA173" s="85">
        <f t="shared" si="37"/>
        <v>1</v>
      </c>
      <c r="AB173" s="85">
        <f t="shared" si="38"/>
        <v>0</v>
      </c>
      <c r="AC173" s="85">
        <f t="shared" si="39"/>
        <v>0</v>
      </c>
      <c r="AD173" s="75" t="str">
        <f t="shared" si="40"/>
        <v>-</v>
      </c>
      <c r="AE173" s="85">
        <f t="shared" si="41"/>
        <v>0</v>
      </c>
      <c r="AF173" s="85">
        <f t="shared" si="42"/>
        <v>0</v>
      </c>
      <c r="AG173" s="85">
        <f t="shared" si="43"/>
        <v>0</v>
      </c>
      <c r="AH173" s="85">
        <f t="shared" si="44"/>
        <v>0</v>
      </c>
      <c r="AI173" s="85">
        <f t="shared" si="45"/>
        <v>0</v>
      </c>
      <c r="AJ173" s="85">
        <f t="shared" si="46"/>
        <v>0</v>
      </c>
      <c r="AK173" s="85">
        <f t="shared" si="47"/>
        <v>0</v>
      </c>
      <c r="AL173" s="75" t="str">
        <f t="shared" si="48"/>
        <v>-</v>
      </c>
      <c r="AM173" s="85">
        <f t="shared" si="49"/>
        <v>0</v>
      </c>
      <c r="AN173" s="85">
        <f t="shared" si="50"/>
        <v>0</v>
      </c>
      <c r="AO173" s="85">
        <f t="shared" si="51"/>
        <v>0</v>
      </c>
    </row>
    <row r="174" spans="1:41" s="26" customFormat="1" ht="12.75">
      <c r="A174" s="71">
        <v>400235</v>
      </c>
      <c r="B174" s="38">
        <v>78901</v>
      </c>
      <c r="C174" s="39" t="s">
        <v>9</v>
      </c>
      <c r="D174" s="39" t="s">
        <v>10</v>
      </c>
      <c r="E174" s="39" t="s">
        <v>968</v>
      </c>
      <c r="F174" s="40">
        <v>85220</v>
      </c>
      <c r="G174" s="72" t="s">
        <v>882</v>
      </c>
      <c r="H174" s="73">
        <v>4803739575</v>
      </c>
      <c r="I174" s="74" t="s">
        <v>902</v>
      </c>
      <c r="J174" s="75" t="s">
        <v>883</v>
      </c>
      <c r="K174" s="39"/>
      <c r="L174" s="76" t="s">
        <v>883</v>
      </c>
      <c r="M174" s="77">
        <v>438.8875</v>
      </c>
      <c r="N174" s="76" t="s">
        <v>883</v>
      </c>
      <c r="O174" s="78" t="s">
        <v>883</v>
      </c>
      <c r="P174" s="41" t="s">
        <v>889</v>
      </c>
      <c r="Q174" s="79" t="str">
        <f t="shared" si="35"/>
        <v>M</v>
      </c>
      <c r="R174" s="75" t="s">
        <v>883</v>
      </c>
      <c r="S174" s="75" t="s">
        <v>883</v>
      </c>
      <c r="T174" s="75"/>
      <c r="U174" s="80"/>
      <c r="V174" s="81"/>
      <c r="W174" s="82"/>
      <c r="X174" s="82"/>
      <c r="Y174" s="83"/>
      <c r="Z174" s="84">
        <f t="shared" si="36"/>
        <v>0</v>
      </c>
      <c r="AA174" s="85">
        <f t="shared" si="37"/>
        <v>1</v>
      </c>
      <c r="AB174" s="85">
        <f t="shared" si="38"/>
        <v>0</v>
      </c>
      <c r="AC174" s="85">
        <f t="shared" si="39"/>
        <v>0</v>
      </c>
      <c r="AD174" s="75" t="str">
        <f t="shared" si="40"/>
        <v>-</v>
      </c>
      <c r="AE174" s="85">
        <f t="shared" si="41"/>
        <v>0</v>
      </c>
      <c r="AF174" s="85">
        <f t="shared" si="42"/>
        <v>0</v>
      </c>
      <c r="AG174" s="85">
        <f t="shared" si="43"/>
        <v>0</v>
      </c>
      <c r="AH174" s="85">
        <f t="shared" si="44"/>
        <v>0</v>
      </c>
      <c r="AI174" s="85">
        <f t="shared" si="45"/>
        <v>0</v>
      </c>
      <c r="AJ174" s="85">
        <f t="shared" si="46"/>
        <v>0</v>
      </c>
      <c r="AK174" s="85">
        <f t="shared" si="47"/>
        <v>0</v>
      </c>
      <c r="AL174" s="75" t="str">
        <f t="shared" si="48"/>
        <v>-</v>
      </c>
      <c r="AM174" s="85">
        <f t="shared" si="49"/>
        <v>0</v>
      </c>
      <c r="AN174" s="85">
        <f t="shared" si="50"/>
        <v>0</v>
      </c>
      <c r="AO174" s="85">
        <f t="shared" si="51"/>
        <v>0</v>
      </c>
    </row>
    <row r="175" spans="1:41" s="26" customFormat="1" ht="12.75">
      <c r="A175" s="71">
        <v>400091</v>
      </c>
      <c r="B175" s="38">
        <v>138737</v>
      </c>
      <c r="C175" s="39" t="s">
        <v>11</v>
      </c>
      <c r="D175" s="39" t="s">
        <v>12</v>
      </c>
      <c r="E175" s="39" t="s">
        <v>959</v>
      </c>
      <c r="F175" s="40">
        <v>86305</v>
      </c>
      <c r="G175" s="72" t="s">
        <v>882</v>
      </c>
      <c r="H175" s="73">
        <v>9287785764</v>
      </c>
      <c r="I175" s="74" t="s">
        <v>13</v>
      </c>
      <c r="J175" s="75" t="s">
        <v>883</v>
      </c>
      <c r="K175" s="39"/>
      <c r="L175" s="76" t="s">
        <v>883</v>
      </c>
      <c r="M175" s="77"/>
      <c r="N175" s="76" t="s">
        <v>883</v>
      </c>
      <c r="O175" s="78" t="s">
        <v>883</v>
      </c>
      <c r="P175" s="41" t="s">
        <v>889</v>
      </c>
      <c r="Q175" s="79" t="str">
        <f t="shared" si="35"/>
        <v>M</v>
      </c>
      <c r="R175" s="75" t="s">
        <v>883</v>
      </c>
      <c r="S175" s="75" t="s">
        <v>883</v>
      </c>
      <c r="T175" s="75"/>
      <c r="U175" s="80"/>
      <c r="V175" s="81"/>
      <c r="W175" s="82"/>
      <c r="X175" s="82"/>
      <c r="Y175" s="83"/>
      <c r="Z175" s="84">
        <f t="shared" si="36"/>
        <v>0</v>
      </c>
      <c r="AA175" s="85">
        <f t="shared" si="37"/>
        <v>0</v>
      </c>
      <c r="AB175" s="85">
        <f t="shared" si="38"/>
        <v>0</v>
      </c>
      <c r="AC175" s="85">
        <f t="shared" si="39"/>
        <v>0</v>
      </c>
      <c r="AD175" s="75" t="str">
        <f t="shared" si="40"/>
        <v>-</v>
      </c>
      <c r="AE175" s="85">
        <f t="shared" si="41"/>
        <v>0</v>
      </c>
      <c r="AF175" s="85">
        <f t="shared" si="42"/>
        <v>0</v>
      </c>
      <c r="AG175" s="85">
        <f t="shared" si="43"/>
        <v>0</v>
      </c>
      <c r="AH175" s="85">
        <f t="shared" si="44"/>
        <v>0</v>
      </c>
      <c r="AI175" s="85">
        <f t="shared" si="45"/>
        <v>0</v>
      </c>
      <c r="AJ175" s="85">
        <f t="shared" si="46"/>
        <v>0</v>
      </c>
      <c r="AK175" s="85">
        <f t="shared" si="47"/>
        <v>0</v>
      </c>
      <c r="AL175" s="75" t="str">
        <f t="shared" si="48"/>
        <v>-</v>
      </c>
      <c r="AM175" s="85">
        <f t="shared" si="49"/>
        <v>0</v>
      </c>
      <c r="AN175" s="85">
        <f t="shared" si="50"/>
        <v>0</v>
      </c>
      <c r="AO175" s="85">
        <f t="shared" si="51"/>
        <v>0</v>
      </c>
    </row>
    <row r="176" spans="1:41" s="26" customFormat="1" ht="12.75">
      <c r="A176" s="71">
        <v>400019</v>
      </c>
      <c r="B176" s="38">
        <v>38650</v>
      </c>
      <c r="C176" s="39" t="s">
        <v>14</v>
      </c>
      <c r="D176" s="39" t="s">
        <v>15</v>
      </c>
      <c r="E176" s="39" t="s">
        <v>1185</v>
      </c>
      <c r="F176" s="40">
        <v>86001</v>
      </c>
      <c r="G176" s="72">
        <v>8349</v>
      </c>
      <c r="H176" s="73">
        <v>9287797233</v>
      </c>
      <c r="I176" s="74">
        <v>2</v>
      </c>
      <c r="J176" s="75" t="s">
        <v>883</v>
      </c>
      <c r="K176" s="39"/>
      <c r="L176" s="76" t="s">
        <v>883</v>
      </c>
      <c r="M176" s="77">
        <v>154.7</v>
      </c>
      <c r="N176" s="76" t="s">
        <v>884</v>
      </c>
      <c r="O176" s="78" t="s">
        <v>883</v>
      </c>
      <c r="P176" s="41" t="s">
        <v>889</v>
      </c>
      <c r="Q176" s="79" t="str">
        <f t="shared" si="35"/>
        <v>M</v>
      </c>
      <c r="R176" s="75" t="s">
        <v>883</v>
      </c>
      <c r="S176" s="75" t="s">
        <v>883</v>
      </c>
      <c r="T176" s="75"/>
      <c r="U176" s="80"/>
      <c r="V176" s="81"/>
      <c r="W176" s="82"/>
      <c r="X176" s="82"/>
      <c r="Y176" s="83"/>
      <c r="Z176" s="84">
        <f t="shared" si="36"/>
        <v>0</v>
      </c>
      <c r="AA176" s="85">
        <f t="shared" si="37"/>
        <v>1</v>
      </c>
      <c r="AB176" s="85">
        <f t="shared" si="38"/>
        <v>0</v>
      </c>
      <c r="AC176" s="85">
        <f t="shared" si="39"/>
        <v>0</v>
      </c>
      <c r="AD176" s="75" t="str">
        <f t="shared" si="40"/>
        <v>-</v>
      </c>
      <c r="AE176" s="85">
        <f t="shared" si="41"/>
        <v>0</v>
      </c>
      <c r="AF176" s="85">
        <f t="shared" si="42"/>
        <v>0</v>
      </c>
      <c r="AG176" s="85">
        <f t="shared" si="43"/>
        <v>0</v>
      </c>
      <c r="AH176" s="85">
        <f t="shared" si="44"/>
        <v>0</v>
      </c>
      <c r="AI176" s="85">
        <f t="shared" si="45"/>
        <v>0</v>
      </c>
      <c r="AJ176" s="85">
        <f t="shared" si="46"/>
        <v>0</v>
      </c>
      <c r="AK176" s="85">
        <f t="shared" si="47"/>
        <v>0</v>
      </c>
      <c r="AL176" s="75" t="str">
        <f t="shared" si="48"/>
        <v>-</v>
      </c>
      <c r="AM176" s="85">
        <f t="shared" si="49"/>
        <v>0</v>
      </c>
      <c r="AN176" s="85">
        <f t="shared" si="50"/>
        <v>0</v>
      </c>
      <c r="AO176" s="85">
        <f t="shared" si="51"/>
        <v>0</v>
      </c>
    </row>
    <row r="177" spans="1:41" s="26" customFormat="1" ht="12.75">
      <c r="A177" s="71">
        <v>400098</v>
      </c>
      <c r="B177" s="38">
        <v>38752</v>
      </c>
      <c r="C177" s="39" t="s">
        <v>16</v>
      </c>
      <c r="D177" s="39" t="s">
        <v>17</v>
      </c>
      <c r="E177" s="39" t="s">
        <v>1185</v>
      </c>
      <c r="F177" s="40">
        <v>86001</v>
      </c>
      <c r="G177" s="72">
        <v>1413</v>
      </c>
      <c r="H177" s="73">
        <v>9287746007</v>
      </c>
      <c r="I177" s="74">
        <v>2</v>
      </c>
      <c r="J177" s="75" t="s">
        <v>883</v>
      </c>
      <c r="K177" s="39"/>
      <c r="L177" s="76" t="s">
        <v>883</v>
      </c>
      <c r="M177" s="77">
        <v>171.5625</v>
      </c>
      <c r="N177" s="76" t="s">
        <v>884</v>
      </c>
      <c r="O177" s="78" t="s">
        <v>883</v>
      </c>
      <c r="P177" s="41" t="s">
        <v>889</v>
      </c>
      <c r="Q177" s="79" t="str">
        <f t="shared" si="35"/>
        <v>M</v>
      </c>
      <c r="R177" s="75" t="s">
        <v>883</v>
      </c>
      <c r="S177" s="75" t="s">
        <v>883</v>
      </c>
      <c r="T177" s="75"/>
      <c r="U177" s="80"/>
      <c r="V177" s="81"/>
      <c r="W177" s="82"/>
      <c r="X177" s="82"/>
      <c r="Y177" s="83"/>
      <c r="Z177" s="84">
        <f t="shared" si="36"/>
        <v>0</v>
      </c>
      <c r="AA177" s="85">
        <f t="shared" si="37"/>
        <v>1</v>
      </c>
      <c r="AB177" s="85">
        <f t="shared" si="38"/>
        <v>0</v>
      </c>
      <c r="AC177" s="85">
        <f t="shared" si="39"/>
        <v>0</v>
      </c>
      <c r="AD177" s="75" t="str">
        <f t="shared" si="40"/>
        <v>-</v>
      </c>
      <c r="AE177" s="85">
        <f t="shared" si="41"/>
        <v>0</v>
      </c>
      <c r="AF177" s="85">
        <f t="shared" si="42"/>
        <v>0</v>
      </c>
      <c r="AG177" s="85">
        <f t="shared" si="43"/>
        <v>0</v>
      </c>
      <c r="AH177" s="85">
        <f t="shared" si="44"/>
        <v>0</v>
      </c>
      <c r="AI177" s="85">
        <f t="shared" si="45"/>
        <v>0</v>
      </c>
      <c r="AJ177" s="85">
        <f t="shared" si="46"/>
        <v>0</v>
      </c>
      <c r="AK177" s="85">
        <f t="shared" si="47"/>
        <v>0</v>
      </c>
      <c r="AL177" s="75" t="str">
        <f t="shared" si="48"/>
        <v>-</v>
      </c>
      <c r="AM177" s="85">
        <f t="shared" si="49"/>
        <v>0</v>
      </c>
      <c r="AN177" s="85">
        <f t="shared" si="50"/>
        <v>0</v>
      </c>
      <c r="AO177" s="85">
        <f t="shared" si="51"/>
        <v>0</v>
      </c>
    </row>
    <row r="178" spans="1:41" s="26" customFormat="1" ht="12.75">
      <c r="A178" s="71">
        <v>402860</v>
      </c>
      <c r="B178" s="38">
        <v>30201</v>
      </c>
      <c r="C178" s="39" t="s">
        <v>18</v>
      </c>
      <c r="D178" s="39" t="s">
        <v>19</v>
      </c>
      <c r="E178" s="39" t="s">
        <v>1185</v>
      </c>
      <c r="F178" s="40">
        <v>86004</v>
      </c>
      <c r="G178" s="72">
        <v>7795</v>
      </c>
      <c r="H178" s="73">
        <v>9285276000</v>
      </c>
      <c r="I178" s="74" t="s">
        <v>20</v>
      </c>
      <c r="J178" s="75" t="s">
        <v>883</v>
      </c>
      <c r="K178" s="39"/>
      <c r="L178" s="76" t="s">
        <v>884</v>
      </c>
      <c r="M178" s="77">
        <v>10632.6252</v>
      </c>
      <c r="N178" s="76" t="s">
        <v>884</v>
      </c>
      <c r="O178" s="78" t="s">
        <v>884</v>
      </c>
      <c r="P178" s="41">
        <v>14.921262622696139</v>
      </c>
      <c r="Q178" s="79" t="str">
        <f t="shared" si="35"/>
        <v>NO</v>
      </c>
      <c r="R178" s="75" t="s">
        <v>883</v>
      </c>
      <c r="S178" s="75" t="s">
        <v>883</v>
      </c>
      <c r="T178" s="75"/>
      <c r="U178" s="80"/>
      <c r="V178" s="81">
        <v>481982</v>
      </c>
      <c r="W178" s="82">
        <v>44411</v>
      </c>
      <c r="X178" s="82">
        <v>76736</v>
      </c>
      <c r="Y178" s="83">
        <v>69259</v>
      </c>
      <c r="Z178" s="84">
        <f t="shared" si="36"/>
        <v>1</v>
      </c>
      <c r="AA178" s="85">
        <f t="shared" si="37"/>
        <v>1</v>
      </c>
      <c r="AB178" s="85">
        <f t="shared" si="38"/>
        <v>0</v>
      </c>
      <c r="AC178" s="85">
        <f t="shared" si="39"/>
        <v>0</v>
      </c>
      <c r="AD178" s="75" t="str">
        <f t="shared" si="40"/>
        <v>SRSA</v>
      </c>
      <c r="AE178" s="85">
        <f t="shared" si="41"/>
        <v>0</v>
      </c>
      <c r="AF178" s="85">
        <f t="shared" si="42"/>
        <v>0</v>
      </c>
      <c r="AG178" s="85">
        <f t="shared" si="43"/>
        <v>0</v>
      </c>
      <c r="AH178" s="85">
        <f t="shared" si="44"/>
        <v>0</v>
      </c>
      <c r="AI178" s="85">
        <f t="shared" si="45"/>
        <v>0</v>
      </c>
      <c r="AJ178" s="85">
        <f t="shared" si="46"/>
        <v>0</v>
      </c>
      <c r="AK178" s="85">
        <f t="shared" si="47"/>
        <v>0</v>
      </c>
      <c r="AL178" s="75" t="str">
        <f t="shared" si="48"/>
        <v>-</v>
      </c>
      <c r="AM178" s="85">
        <f t="shared" si="49"/>
        <v>0</v>
      </c>
      <c r="AN178" s="85">
        <f t="shared" si="50"/>
        <v>0</v>
      </c>
      <c r="AO178" s="85">
        <f t="shared" si="51"/>
        <v>0</v>
      </c>
    </row>
    <row r="179" spans="1:41" s="26" customFormat="1" ht="12.75">
      <c r="A179" s="71">
        <v>400379</v>
      </c>
      <c r="B179" s="38">
        <v>38703</v>
      </c>
      <c r="C179" s="39" t="s">
        <v>21</v>
      </c>
      <c r="D179" s="39" t="s">
        <v>22</v>
      </c>
      <c r="E179" s="39" t="s">
        <v>1185</v>
      </c>
      <c r="F179" s="40">
        <v>86004</v>
      </c>
      <c r="G179" s="72" t="s">
        <v>882</v>
      </c>
      <c r="H179" s="73">
        <v>9287734081</v>
      </c>
      <c r="I179" s="74">
        <v>2</v>
      </c>
      <c r="J179" s="75" t="s">
        <v>883</v>
      </c>
      <c r="K179" s="39"/>
      <c r="L179" s="76" t="s">
        <v>883</v>
      </c>
      <c r="M179" s="77">
        <v>43.075</v>
      </c>
      <c r="N179" s="76" t="s">
        <v>884</v>
      </c>
      <c r="O179" s="78" t="s">
        <v>883</v>
      </c>
      <c r="P179" s="41" t="s">
        <v>889</v>
      </c>
      <c r="Q179" s="79" t="str">
        <f t="shared" si="35"/>
        <v>M</v>
      </c>
      <c r="R179" s="75" t="s">
        <v>885</v>
      </c>
      <c r="S179" s="75" t="s">
        <v>883</v>
      </c>
      <c r="T179" s="75"/>
      <c r="U179" s="80"/>
      <c r="V179" s="81"/>
      <c r="W179" s="82"/>
      <c r="X179" s="82"/>
      <c r="Y179" s="83"/>
      <c r="Z179" s="84">
        <f t="shared" si="36"/>
        <v>0</v>
      </c>
      <c r="AA179" s="85">
        <f t="shared" si="37"/>
        <v>1</v>
      </c>
      <c r="AB179" s="85">
        <f t="shared" si="38"/>
        <v>0</v>
      </c>
      <c r="AC179" s="85">
        <f t="shared" si="39"/>
        <v>0</v>
      </c>
      <c r="AD179" s="75" t="str">
        <f t="shared" si="40"/>
        <v>-</v>
      </c>
      <c r="AE179" s="85">
        <f t="shared" si="41"/>
        <v>0</v>
      </c>
      <c r="AF179" s="85">
        <f t="shared" si="42"/>
        <v>0</v>
      </c>
      <c r="AG179" s="85">
        <f t="shared" si="43"/>
        <v>0</v>
      </c>
      <c r="AH179" s="85">
        <f t="shared" si="44"/>
        <v>0</v>
      </c>
      <c r="AI179" s="85">
        <f t="shared" si="45"/>
        <v>0</v>
      </c>
      <c r="AJ179" s="85">
        <f t="shared" si="46"/>
        <v>0</v>
      </c>
      <c r="AK179" s="85">
        <f t="shared" si="47"/>
        <v>0</v>
      </c>
      <c r="AL179" s="75" t="str">
        <f t="shared" si="48"/>
        <v>-</v>
      </c>
      <c r="AM179" s="85">
        <f t="shared" si="49"/>
        <v>0</v>
      </c>
      <c r="AN179" s="85">
        <f t="shared" si="50"/>
        <v>0</v>
      </c>
      <c r="AO179" s="85">
        <f t="shared" si="51"/>
        <v>0</v>
      </c>
    </row>
    <row r="180" spans="1:41" s="26" customFormat="1" ht="12.75">
      <c r="A180" s="71">
        <v>400144</v>
      </c>
      <c r="B180" s="38">
        <v>78608</v>
      </c>
      <c r="C180" s="39" t="s">
        <v>23</v>
      </c>
      <c r="D180" s="39" t="s">
        <v>24</v>
      </c>
      <c r="E180" s="39" t="s">
        <v>892</v>
      </c>
      <c r="F180" s="40">
        <v>85013</v>
      </c>
      <c r="G180" s="72" t="s">
        <v>882</v>
      </c>
      <c r="H180" s="73">
        <v>6022747318</v>
      </c>
      <c r="I180" s="74">
        <v>1</v>
      </c>
      <c r="J180" s="75" t="s">
        <v>883</v>
      </c>
      <c r="K180" s="39"/>
      <c r="L180" s="76" t="s">
        <v>883</v>
      </c>
      <c r="M180" s="77">
        <v>97.2625</v>
      </c>
      <c r="N180" s="76" t="s">
        <v>883</v>
      </c>
      <c r="O180" s="78" t="s">
        <v>883</v>
      </c>
      <c r="P180" s="41" t="s">
        <v>889</v>
      </c>
      <c r="Q180" s="79" t="str">
        <f t="shared" si="35"/>
        <v>M</v>
      </c>
      <c r="R180" s="75" t="s">
        <v>883</v>
      </c>
      <c r="S180" s="75" t="s">
        <v>883</v>
      </c>
      <c r="T180" s="75"/>
      <c r="U180" s="80"/>
      <c r="V180" s="81"/>
      <c r="W180" s="82"/>
      <c r="X180" s="82"/>
      <c r="Y180" s="83"/>
      <c r="Z180" s="84">
        <f t="shared" si="36"/>
        <v>0</v>
      </c>
      <c r="AA180" s="85">
        <f t="shared" si="37"/>
        <v>1</v>
      </c>
      <c r="AB180" s="85">
        <f t="shared" si="38"/>
        <v>0</v>
      </c>
      <c r="AC180" s="85">
        <f t="shared" si="39"/>
        <v>0</v>
      </c>
      <c r="AD180" s="75" t="str">
        <f t="shared" si="40"/>
        <v>-</v>
      </c>
      <c r="AE180" s="85">
        <f t="shared" si="41"/>
        <v>0</v>
      </c>
      <c r="AF180" s="85">
        <f t="shared" si="42"/>
        <v>0</v>
      </c>
      <c r="AG180" s="85">
        <f t="shared" si="43"/>
        <v>0</v>
      </c>
      <c r="AH180" s="85">
        <f t="shared" si="44"/>
        <v>0</v>
      </c>
      <c r="AI180" s="85">
        <f t="shared" si="45"/>
        <v>0</v>
      </c>
      <c r="AJ180" s="85">
        <f t="shared" si="46"/>
        <v>0</v>
      </c>
      <c r="AK180" s="85">
        <f t="shared" si="47"/>
        <v>0</v>
      </c>
      <c r="AL180" s="75" t="str">
        <f t="shared" si="48"/>
        <v>-</v>
      </c>
      <c r="AM180" s="85">
        <f t="shared" si="49"/>
        <v>0</v>
      </c>
      <c r="AN180" s="85">
        <f t="shared" si="50"/>
        <v>0</v>
      </c>
      <c r="AO180" s="85">
        <f t="shared" si="51"/>
        <v>0</v>
      </c>
    </row>
    <row r="181" spans="1:41" s="26" customFormat="1" ht="12.75">
      <c r="A181" s="71">
        <v>402920</v>
      </c>
      <c r="B181" s="38">
        <v>110201</v>
      </c>
      <c r="C181" s="39" t="s">
        <v>25</v>
      </c>
      <c r="D181" s="39" t="s">
        <v>26</v>
      </c>
      <c r="E181" s="39" t="s">
        <v>27</v>
      </c>
      <c r="F181" s="40">
        <v>85232</v>
      </c>
      <c r="G181" s="72">
        <v>829</v>
      </c>
      <c r="H181" s="73">
        <v>5208663500</v>
      </c>
      <c r="I181" s="74">
        <v>3</v>
      </c>
      <c r="J181" s="75" t="s">
        <v>883</v>
      </c>
      <c r="K181" s="39"/>
      <c r="L181" s="76" t="s">
        <v>883</v>
      </c>
      <c r="M181" s="77">
        <v>2221.3313</v>
      </c>
      <c r="N181" s="76" t="s">
        <v>883</v>
      </c>
      <c r="O181" s="78" t="s">
        <v>883</v>
      </c>
      <c r="P181" s="41">
        <v>9.829488465396189</v>
      </c>
      <c r="Q181" s="79" t="str">
        <f t="shared" si="35"/>
        <v>NO</v>
      </c>
      <c r="R181" s="75" t="s">
        <v>883</v>
      </c>
      <c r="S181" s="75" t="s">
        <v>883</v>
      </c>
      <c r="T181" s="75"/>
      <c r="U181" s="80"/>
      <c r="V181" s="81"/>
      <c r="W181" s="82"/>
      <c r="X181" s="82"/>
      <c r="Y181" s="83"/>
      <c r="Z181" s="84">
        <f t="shared" si="36"/>
        <v>0</v>
      </c>
      <c r="AA181" s="85">
        <f t="shared" si="37"/>
        <v>0</v>
      </c>
      <c r="AB181" s="85">
        <f t="shared" si="38"/>
        <v>0</v>
      </c>
      <c r="AC181" s="85">
        <f t="shared" si="39"/>
        <v>0</v>
      </c>
      <c r="AD181" s="75" t="str">
        <f t="shared" si="40"/>
        <v>-</v>
      </c>
      <c r="AE181" s="85">
        <f t="shared" si="41"/>
        <v>0</v>
      </c>
      <c r="AF181" s="85">
        <f t="shared" si="42"/>
        <v>0</v>
      </c>
      <c r="AG181" s="85">
        <f t="shared" si="43"/>
        <v>0</v>
      </c>
      <c r="AH181" s="85">
        <f t="shared" si="44"/>
        <v>0</v>
      </c>
      <c r="AI181" s="85">
        <f t="shared" si="45"/>
        <v>0</v>
      </c>
      <c r="AJ181" s="85">
        <f t="shared" si="46"/>
        <v>0</v>
      </c>
      <c r="AK181" s="85">
        <f t="shared" si="47"/>
        <v>0</v>
      </c>
      <c r="AL181" s="75" t="str">
        <f t="shared" si="48"/>
        <v>-</v>
      </c>
      <c r="AM181" s="85">
        <f t="shared" si="49"/>
        <v>0</v>
      </c>
      <c r="AN181" s="85">
        <f t="shared" si="50"/>
        <v>0</v>
      </c>
      <c r="AO181" s="85">
        <f t="shared" si="51"/>
        <v>0</v>
      </c>
    </row>
    <row r="182" spans="1:41" s="26" customFormat="1" ht="12.75">
      <c r="A182" s="71">
        <v>403010</v>
      </c>
      <c r="B182" s="38">
        <v>100208</v>
      </c>
      <c r="C182" s="39" t="s">
        <v>28</v>
      </c>
      <c r="D182" s="39" t="s">
        <v>29</v>
      </c>
      <c r="E182" s="39" t="s">
        <v>899</v>
      </c>
      <c r="F182" s="40">
        <v>85705</v>
      </c>
      <c r="G182" s="72">
        <v>3024</v>
      </c>
      <c r="H182" s="73">
        <v>5206902212</v>
      </c>
      <c r="I182" s="74" t="s">
        <v>902</v>
      </c>
      <c r="J182" s="75" t="s">
        <v>883</v>
      </c>
      <c r="K182" s="39"/>
      <c r="L182" s="76" t="s">
        <v>883</v>
      </c>
      <c r="M182" s="77">
        <v>5432.6627</v>
      </c>
      <c r="N182" s="76" t="s">
        <v>883</v>
      </c>
      <c r="O182" s="78" t="s">
        <v>883</v>
      </c>
      <c r="P182" s="41">
        <v>17.99307958477509</v>
      </c>
      <c r="Q182" s="79" t="str">
        <f t="shared" si="35"/>
        <v>NO</v>
      </c>
      <c r="R182" s="75" t="s">
        <v>883</v>
      </c>
      <c r="S182" s="75" t="s">
        <v>883</v>
      </c>
      <c r="T182" s="75"/>
      <c r="U182" s="80"/>
      <c r="V182" s="81"/>
      <c r="W182" s="82"/>
      <c r="X182" s="82"/>
      <c r="Y182" s="83"/>
      <c r="Z182" s="84">
        <f t="shared" si="36"/>
        <v>0</v>
      </c>
      <c r="AA182" s="85">
        <f t="shared" si="37"/>
        <v>0</v>
      </c>
      <c r="AB182" s="85">
        <f t="shared" si="38"/>
        <v>0</v>
      </c>
      <c r="AC182" s="85">
        <f t="shared" si="39"/>
        <v>0</v>
      </c>
      <c r="AD182" s="75" t="str">
        <f t="shared" si="40"/>
        <v>-</v>
      </c>
      <c r="AE182" s="85">
        <f t="shared" si="41"/>
        <v>0</v>
      </c>
      <c r="AF182" s="85">
        <f t="shared" si="42"/>
        <v>0</v>
      </c>
      <c r="AG182" s="85">
        <f t="shared" si="43"/>
        <v>0</v>
      </c>
      <c r="AH182" s="85">
        <f t="shared" si="44"/>
        <v>0</v>
      </c>
      <c r="AI182" s="85">
        <f t="shared" si="45"/>
        <v>0</v>
      </c>
      <c r="AJ182" s="85">
        <f t="shared" si="46"/>
        <v>0</v>
      </c>
      <c r="AK182" s="85">
        <f t="shared" si="47"/>
        <v>0</v>
      </c>
      <c r="AL182" s="75" t="str">
        <f t="shared" si="48"/>
        <v>-</v>
      </c>
      <c r="AM182" s="85">
        <f t="shared" si="49"/>
        <v>0</v>
      </c>
      <c r="AN182" s="85">
        <f t="shared" si="50"/>
        <v>0</v>
      </c>
      <c r="AO182" s="85">
        <f t="shared" si="51"/>
        <v>0</v>
      </c>
    </row>
    <row r="183" spans="1:41" s="26" customFormat="1" ht="12.75">
      <c r="A183" s="71">
        <v>400036</v>
      </c>
      <c r="B183" s="38">
        <v>78628</v>
      </c>
      <c r="C183" s="39" t="s">
        <v>30</v>
      </c>
      <c r="D183" s="39" t="s">
        <v>31</v>
      </c>
      <c r="E183" s="39" t="s">
        <v>1124</v>
      </c>
      <c r="F183" s="40">
        <v>85262</v>
      </c>
      <c r="G183" s="72" t="s">
        <v>882</v>
      </c>
      <c r="H183" s="73">
        <v>4804885583</v>
      </c>
      <c r="I183" s="74">
        <v>2</v>
      </c>
      <c r="J183" s="75" t="s">
        <v>883</v>
      </c>
      <c r="K183" s="39"/>
      <c r="L183" s="76" t="s">
        <v>883</v>
      </c>
      <c r="M183" s="77">
        <v>251.2393</v>
      </c>
      <c r="N183" s="76" t="s">
        <v>883</v>
      </c>
      <c r="O183" s="78" t="s">
        <v>883</v>
      </c>
      <c r="P183" s="41" t="s">
        <v>889</v>
      </c>
      <c r="Q183" s="79" t="str">
        <f t="shared" si="35"/>
        <v>M</v>
      </c>
      <c r="R183" s="75" t="s">
        <v>883</v>
      </c>
      <c r="S183" s="75" t="s">
        <v>883</v>
      </c>
      <c r="T183" s="75"/>
      <c r="U183" s="80"/>
      <c r="V183" s="81"/>
      <c r="W183" s="82"/>
      <c r="X183" s="82"/>
      <c r="Y183" s="83"/>
      <c r="Z183" s="84">
        <f t="shared" si="36"/>
        <v>0</v>
      </c>
      <c r="AA183" s="85">
        <f t="shared" si="37"/>
        <v>1</v>
      </c>
      <c r="AB183" s="85">
        <f t="shared" si="38"/>
        <v>0</v>
      </c>
      <c r="AC183" s="85">
        <f t="shared" si="39"/>
        <v>0</v>
      </c>
      <c r="AD183" s="75" t="str">
        <f t="shared" si="40"/>
        <v>-</v>
      </c>
      <c r="AE183" s="85">
        <f t="shared" si="41"/>
        <v>0</v>
      </c>
      <c r="AF183" s="85">
        <f t="shared" si="42"/>
        <v>0</v>
      </c>
      <c r="AG183" s="85">
        <f t="shared" si="43"/>
        <v>0</v>
      </c>
      <c r="AH183" s="85">
        <f t="shared" si="44"/>
        <v>0</v>
      </c>
      <c r="AI183" s="85">
        <f t="shared" si="45"/>
        <v>0</v>
      </c>
      <c r="AJ183" s="85">
        <f t="shared" si="46"/>
        <v>0</v>
      </c>
      <c r="AK183" s="85">
        <f t="shared" si="47"/>
        <v>0</v>
      </c>
      <c r="AL183" s="75" t="str">
        <f t="shared" si="48"/>
        <v>-</v>
      </c>
      <c r="AM183" s="85">
        <f t="shared" si="49"/>
        <v>0</v>
      </c>
      <c r="AN183" s="85">
        <f t="shared" si="50"/>
        <v>0</v>
      </c>
      <c r="AO183" s="85">
        <f t="shared" si="51"/>
        <v>0</v>
      </c>
    </row>
    <row r="184" spans="1:41" s="26" customFormat="1" ht="12.75">
      <c r="A184" s="71">
        <v>403030</v>
      </c>
      <c r="B184" s="38">
        <v>20381</v>
      </c>
      <c r="C184" s="39" t="s">
        <v>32</v>
      </c>
      <c r="D184" s="39" t="s">
        <v>33</v>
      </c>
      <c r="E184" s="39" t="s">
        <v>1182</v>
      </c>
      <c r="F184" s="40">
        <v>85610</v>
      </c>
      <c r="G184" s="72">
        <v>9801</v>
      </c>
      <c r="H184" s="73">
        <v>5206429297</v>
      </c>
      <c r="I184" s="74">
        <v>7</v>
      </c>
      <c r="J184" s="75" t="s">
        <v>884</v>
      </c>
      <c r="K184" s="39"/>
      <c r="L184" s="76" t="s">
        <v>884</v>
      </c>
      <c r="M184" s="77">
        <v>5.7</v>
      </c>
      <c r="N184" s="76" t="s">
        <v>883</v>
      </c>
      <c r="O184" s="78" t="s">
        <v>884</v>
      </c>
      <c r="P184" s="41">
        <v>20</v>
      </c>
      <c r="Q184" s="79" t="str">
        <f t="shared" si="35"/>
        <v>YES</v>
      </c>
      <c r="R184" s="75" t="s">
        <v>883</v>
      </c>
      <c r="S184" s="75" t="s">
        <v>884</v>
      </c>
      <c r="T184" s="75"/>
      <c r="U184" s="80"/>
      <c r="V184" s="81">
        <v>0</v>
      </c>
      <c r="W184" s="82">
        <v>0</v>
      </c>
      <c r="X184" s="82">
        <v>0</v>
      </c>
      <c r="Y184" s="83">
        <v>0</v>
      </c>
      <c r="Z184" s="84">
        <f t="shared" si="36"/>
        <v>1</v>
      </c>
      <c r="AA184" s="85">
        <f t="shared" si="37"/>
        <v>1</v>
      </c>
      <c r="AB184" s="85">
        <f t="shared" si="38"/>
        <v>0</v>
      </c>
      <c r="AC184" s="85">
        <f t="shared" si="39"/>
        <v>0</v>
      </c>
      <c r="AD184" s="75" t="str">
        <f t="shared" si="40"/>
        <v>SRSA</v>
      </c>
      <c r="AE184" s="85">
        <f t="shared" si="41"/>
        <v>0</v>
      </c>
      <c r="AF184" s="85">
        <f t="shared" si="42"/>
        <v>0</v>
      </c>
      <c r="AG184" s="85">
        <f t="shared" si="43"/>
        <v>0</v>
      </c>
      <c r="AH184" s="85">
        <f t="shared" si="44"/>
        <v>0</v>
      </c>
      <c r="AI184" s="85">
        <f t="shared" si="45"/>
        <v>1</v>
      </c>
      <c r="AJ184" s="85">
        <f t="shared" si="46"/>
        <v>1</v>
      </c>
      <c r="AK184" s="85" t="str">
        <f t="shared" si="47"/>
        <v>Initial</v>
      </c>
      <c r="AL184" s="75" t="str">
        <f t="shared" si="48"/>
        <v>-</v>
      </c>
      <c r="AM184" s="85" t="str">
        <f t="shared" si="49"/>
        <v>SRSA</v>
      </c>
      <c r="AN184" s="85">
        <f t="shared" si="50"/>
        <v>0</v>
      </c>
      <c r="AO184" s="85">
        <f t="shared" si="51"/>
        <v>0</v>
      </c>
    </row>
    <row r="185" spans="1:41" s="26" customFormat="1" ht="12.75">
      <c r="A185" s="71">
        <v>403150</v>
      </c>
      <c r="B185" s="38">
        <v>20100</v>
      </c>
      <c r="C185" s="39" t="s">
        <v>34</v>
      </c>
      <c r="D185" s="39" t="s">
        <v>35</v>
      </c>
      <c r="E185" s="39" t="s">
        <v>36</v>
      </c>
      <c r="F185" s="40">
        <v>85670</v>
      </c>
      <c r="G185" s="72">
        <v>954</v>
      </c>
      <c r="H185" s="73">
        <v>5204598199</v>
      </c>
      <c r="I185" s="74">
        <v>7</v>
      </c>
      <c r="J185" s="75" t="s">
        <v>884</v>
      </c>
      <c r="K185" s="39"/>
      <c r="L185" s="76" t="s">
        <v>883</v>
      </c>
      <c r="M185" s="77">
        <v>1177.2</v>
      </c>
      <c r="N185" s="76" t="s">
        <v>883</v>
      </c>
      <c r="O185" s="78" t="s">
        <v>883</v>
      </c>
      <c r="P185" s="41">
        <v>8.676377454084863</v>
      </c>
      <c r="Q185" s="79" t="str">
        <f t="shared" si="35"/>
        <v>NO</v>
      </c>
      <c r="R185" s="75" t="s">
        <v>883</v>
      </c>
      <c r="S185" s="75" t="s">
        <v>884</v>
      </c>
      <c r="T185" s="75"/>
      <c r="U185" s="80"/>
      <c r="V185" s="81"/>
      <c r="W185" s="82"/>
      <c r="X185" s="82"/>
      <c r="Y185" s="83"/>
      <c r="Z185" s="84">
        <f t="shared" si="36"/>
        <v>1</v>
      </c>
      <c r="AA185" s="85">
        <f t="shared" si="37"/>
        <v>0</v>
      </c>
      <c r="AB185" s="85">
        <f t="shared" si="38"/>
        <v>0</v>
      </c>
      <c r="AC185" s="85">
        <f t="shared" si="39"/>
        <v>0</v>
      </c>
      <c r="AD185" s="75" t="str">
        <f t="shared" si="40"/>
        <v>-</v>
      </c>
      <c r="AE185" s="85">
        <f t="shared" si="41"/>
        <v>0</v>
      </c>
      <c r="AF185" s="85">
        <f t="shared" si="42"/>
        <v>0</v>
      </c>
      <c r="AG185" s="85">
        <f t="shared" si="43"/>
        <v>0</v>
      </c>
      <c r="AH185" s="85">
        <f t="shared" si="44"/>
        <v>0</v>
      </c>
      <c r="AI185" s="85">
        <f t="shared" si="45"/>
        <v>1</v>
      </c>
      <c r="AJ185" s="85">
        <f t="shared" si="46"/>
        <v>0</v>
      </c>
      <c r="AK185" s="85">
        <f t="shared" si="47"/>
        <v>0</v>
      </c>
      <c r="AL185" s="75" t="str">
        <f t="shared" si="48"/>
        <v>-</v>
      </c>
      <c r="AM185" s="85">
        <f t="shared" si="49"/>
        <v>0</v>
      </c>
      <c r="AN185" s="85">
        <f t="shared" si="50"/>
        <v>0</v>
      </c>
      <c r="AO185" s="85">
        <f t="shared" si="51"/>
        <v>0</v>
      </c>
    </row>
    <row r="186" spans="1:41" s="26" customFormat="1" ht="12.75">
      <c r="A186" s="71">
        <v>400398</v>
      </c>
      <c r="B186" s="38">
        <v>98750</v>
      </c>
      <c r="C186" s="39" t="s">
        <v>37</v>
      </c>
      <c r="D186" s="39" t="s">
        <v>1084</v>
      </c>
      <c r="E186" s="39" t="s">
        <v>1085</v>
      </c>
      <c r="F186" s="40">
        <v>85901</v>
      </c>
      <c r="G186" s="72" t="s">
        <v>882</v>
      </c>
      <c r="H186" s="73">
        <v>9285328572</v>
      </c>
      <c r="I186" s="74">
        <v>6</v>
      </c>
      <c r="J186" s="75" t="s">
        <v>883</v>
      </c>
      <c r="K186" s="39"/>
      <c r="L186" s="76" t="s">
        <v>883</v>
      </c>
      <c r="M186" s="77">
        <v>41.6</v>
      </c>
      <c r="N186" s="76" t="s">
        <v>884</v>
      </c>
      <c r="O186" s="78" t="s">
        <v>883</v>
      </c>
      <c r="P186" s="41">
        <v>43.21</v>
      </c>
      <c r="Q186" s="79" t="str">
        <f t="shared" si="35"/>
        <v>YES</v>
      </c>
      <c r="R186" s="75" t="s">
        <v>885</v>
      </c>
      <c r="S186" s="75" t="s">
        <v>884</v>
      </c>
      <c r="T186" s="75"/>
      <c r="U186" s="80"/>
      <c r="V186" s="81"/>
      <c r="W186" s="82"/>
      <c r="X186" s="82"/>
      <c r="Y186" s="83"/>
      <c r="Z186" s="84">
        <f t="shared" si="36"/>
        <v>0</v>
      </c>
      <c r="AA186" s="85">
        <f t="shared" si="37"/>
        <v>1</v>
      </c>
      <c r="AB186" s="85">
        <f t="shared" si="38"/>
        <v>0</v>
      </c>
      <c r="AC186" s="85">
        <f t="shared" si="39"/>
        <v>0</v>
      </c>
      <c r="AD186" s="75" t="str">
        <f t="shared" si="40"/>
        <v>-</v>
      </c>
      <c r="AE186" s="85">
        <f t="shared" si="41"/>
        <v>0</v>
      </c>
      <c r="AF186" s="85">
        <f t="shared" si="42"/>
        <v>0</v>
      </c>
      <c r="AG186" s="85">
        <f t="shared" si="43"/>
        <v>0</v>
      </c>
      <c r="AH186" s="85">
        <f t="shared" si="44"/>
        <v>0</v>
      </c>
      <c r="AI186" s="85">
        <f t="shared" si="45"/>
        <v>1</v>
      </c>
      <c r="AJ186" s="85">
        <f t="shared" si="46"/>
        <v>1</v>
      </c>
      <c r="AK186" s="85" t="str">
        <f t="shared" si="47"/>
        <v>Initial</v>
      </c>
      <c r="AL186" s="75" t="str">
        <f t="shared" si="48"/>
        <v>RLIS</v>
      </c>
      <c r="AM186" s="85">
        <f t="shared" si="49"/>
        <v>0</v>
      </c>
      <c r="AN186" s="85">
        <f t="shared" si="50"/>
        <v>0</v>
      </c>
      <c r="AO186" s="85" t="str">
        <f t="shared" si="51"/>
        <v>Trouble</v>
      </c>
    </row>
    <row r="187" spans="1:41" s="26" customFormat="1" ht="12.75">
      <c r="A187" s="71">
        <v>400113</v>
      </c>
      <c r="B187" s="38">
        <v>78755</v>
      </c>
      <c r="C187" s="39" t="s">
        <v>38</v>
      </c>
      <c r="D187" s="39" t="s">
        <v>39</v>
      </c>
      <c r="E187" s="39" t="s">
        <v>40</v>
      </c>
      <c r="F187" s="40">
        <v>85268</v>
      </c>
      <c r="G187" s="72">
        <v>2330</v>
      </c>
      <c r="H187" s="73">
        <v>4808370046</v>
      </c>
      <c r="I187" s="74">
        <v>3</v>
      </c>
      <c r="J187" s="75" t="s">
        <v>883</v>
      </c>
      <c r="K187" s="39"/>
      <c r="L187" s="76" t="s">
        <v>883</v>
      </c>
      <c r="M187" s="77">
        <v>238.0375</v>
      </c>
      <c r="N187" s="76" t="s">
        <v>883</v>
      </c>
      <c r="O187" s="78" t="s">
        <v>883</v>
      </c>
      <c r="P187" s="41" t="s">
        <v>889</v>
      </c>
      <c r="Q187" s="79" t="str">
        <f t="shared" si="35"/>
        <v>M</v>
      </c>
      <c r="R187" s="75" t="s">
        <v>883</v>
      </c>
      <c r="S187" s="75" t="s">
        <v>883</v>
      </c>
      <c r="T187" s="75"/>
      <c r="U187" s="80"/>
      <c r="V187" s="81"/>
      <c r="W187" s="82"/>
      <c r="X187" s="82"/>
      <c r="Y187" s="83"/>
      <c r="Z187" s="84">
        <f t="shared" si="36"/>
        <v>0</v>
      </c>
      <c r="AA187" s="85">
        <f t="shared" si="37"/>
        <v>1</v>
      </c>
      <c r="AB187" s="85">
        <f t="shared" si="38"/>
        <v>0</v>
      </c>
      <c r="AC187" s="85">
        <f t="shared" si="39"/>
        <v>0</v>
      </c>
      <c r="AD187" s="75" t="str">
        <f t="shared" si="40"/>
        <v>-</v>
      </c>
      <c r="AE187" s="85">
        <f t="shared" si="41"/>
        <v>0</v>
      </c>
      <c r="AF187" s="85">
        <f t="shared" si="42"/>
        <v>0</v>
      </c>
      <c r="AG187" s="85">
        <f t="shared" si="43"/>
        <v>0</v>
      </c>
      <c r="AH187" s="85">
        <f t="shared" si="44"/>
        <v>0</v>
      </c>
      <c r="AI187" s="85">
        <f t="shared" si="45"/>
        <v>0</v>
      </c>
      <c r="AJ187" s="85">
        <f t="shared" si="46"/>
        <v>0</v>
      </c>
      <c r="AK187" s="85">
        <f t="shared" si="47"/>
        <v>0</v>
      </c>
      <c r="AL187" s="75" t="str">
        <f t="shared" si="48"/>
        <v>-</v>
      </c>
      <c r="AM187" s="85">
        <f t="shared" si="49"/>
        <v>0</v>
      </c>
      <c r="AN187" s="85">
        <f t="shared" si="50"/>
        <v>0</v>
      </c>
      <c r="AO187" s="85">
        <f t="shared" si="51"/>
        <v>0</v>
      </c>
    </row>
    <row r="188" spans="1:41" s="26" customFormat="1" ht="12.75">
      <c r="A188" s="71">
        <v>403040</v>
      </c>
      <c r="B188" s="38">
        <v>70298</v>
      </c>
      <c r="C188" s="39" t="s">
        <v>41</v>
      </c>
      <c r="D188" s="39" t="s">
        <v>42</v>
      </c>
      <c r="E188" s="39" t="s">
        <v>40</v>
      </c>
      <c r="F188" s="40">
        <v>85268</v>
      </c>
      <c r="G188" s="72">
        <v>2441</v>
      </c>
      <c r="H188" s="73">
        <v>4806645000</v>
      </c>
      <c r="I188" s="74">
        <v>3</v>
      </c>
      <c r="J188" s="75" t="s">
        <v>883</v>
      </c>
      <c r="K188" s="39"/>
      <c r="L188" s="76" t="s">
        <v>883</v>
      </c>
      <c r="M188" s="77">
        <v>2291.2438</v>
      </c>
      <c r="N188" s="76" t="s">
        <v>883</v>
      </c>
      <c r="O188" s="78" t="s">
        <v>883</v>
      </c>
      <c r="P188" s="41">
        <v>3.739565943238731</v>
      </c>
      <c r="Q188" s="79" t="str">
        <f t="shared" si="35"/>
        <v>NO</v>
      </c>
      <c r="R188" s="75" t="s">
        <v>883</v>
      </c>
      <c r="S188" s="75" t="s">
        <v>883</v>
      </c>
      <c r="T188" s="75"/>
      <c r="U188" s="80"/>
      <c r="V188" s="81"/>
      <c r="W188" s="82"/>
      <c r="X188" s="82"/>
      <c r="Y188" s="83"/>
      <c r="Z188" s="84">
        <f t="shared" si="36"/>
        <v>0</v>
      </c>
      <c r="AA188" s="85">
        <f t="shared" si="37"/>
        <v>0</v>
      </c>
      <c r="AB188" s="85">
        <f t="shared" si="38"/>
        <v>0</v>
      </c>
      <c r="AC188" s="85">
        <f t="shared" si="39"/>
        <v>0</v>
      </c>
      <c r="AD188" s="75" t="str">
        <f t="shared" si="40"/>
        <v>-</v>
      </c>
      <c r="AE188" s="85">
        <f t="shared" si="41"/>
        <v>0</v>
      </c>
      <c r="AF188" s="85">
        <f t="shared" si="42"/>
        <v>0</v>
      </c>
      <c r="AG188" s="85">
        <f t="shared" si="43"/>
        <v>0</v>
      </c>
      <c r="AH188" s="85">
        <f t="shared" si="44"/>
        <v>0</v>
      </c>
      <c r="AI188" s="85">
        <f t="shared" si="45"/>
        <v>0</v>
      </c>
      <c r="AJ188" s="85">
        <f t="shared" si="46"/>
        <v>0</v>
      </c>
      <c r="AK188" s="85">
        <f t="shared" si="47"/>
        <v>0</v>
      </c>
      <c r="AL188" s="75" t="str">
        <f t="shared" si="48"/>
        <v>-</v>
      </c>
      <c r="AM188" s="85">
        <f t="shared" si="49"/>
        <v>0</v>
      </c>
      <c r="AN188" s="85">
        <f t="shared" si="50"/>
        <v>0</v>
      </c>
      <c r="AO188" s="85">
        <f t="shared" si="51"/>
        <v>0</v>
      </c>
    </row>
    <row r="189" spans="1:41" s="26" customFormat="1" ht="12.75">
      <c r="A189" s="71">
        <v>403060</v>
      </c>
      <c r="B189" s="38">
        <v>70445</v>
      </c>
      <c r="C189" s="39" t="s">
        <v>43</v>
      </c>
      <c r="D189" s="39" t="s">
        <v>44</v>
      </c>
      <c r="E189" s="39" t="s">
        <v>892</v>
      </c>
      <c r="F189" s="40">
        <v>85043</v>
      </c>
      <c r="G189" s="72">
        <v>7717</v>
      </c>
      <c r="H189" s="73">
        <v>6237074500</v>
      </c>
      <c r="I189" s="74" t="s">
        <v>45</v>
      </c>
      <c r="J189" s="75" t="s">
        <v>883</v>
      </c>
      <c r="K189" s="39"/>
      <c r="L189" s="76" t="s">
        <v>883</v>
      </c>
      <c r="M189" s="77">
        <v>2880.0813</v>
      </c>
      <c r="N189" s="76" t="s">
        <v>883</v>
      </c>
      <c r="O189" s="78" t="s">
        <v>883</v>
      </c>
      <c r="P189" s="41">
        <v>22.785936804628392</v>
      </c>
      <c r="Q189" s="79" t="str">
        <f t="shared" si="35"/>
        <v>YES</v>
      </c>
      <c r="R189" s="75" t="s">
        <v>883</v>
      </c>
      <c r="S189" s="75" t="s">
        <v>883</v>
      </c>
      <c r="T189" s="75"/>
      <c r="U189" s="80"/>
      <c r="V189" s="81"/>
      <c r="W189" s="82"/>
      <c r="X189" s="82"/>
      <c r="Y189" s="83"/>
      <c r="Z189" s="84">
        <f t="shared" si="36"/>
        <v>0</v>
      </c>
      <c r="AA189" s="85">
        <f t="shared" si="37"/>
        <v>0</v>
      </c>
      <c r="AB189" s="85">
        <f t="shared" si="38"/>
        <v>0</v>
      </c>
      <c r="AC189" s="85">
        <f t="shared" si="39"/>
        <v>0</v>
      </c>
      <c r="AD189" s="75" t="str">
        <f t="shared" si="40"/>
        <v>-</v>
      </c>
      <c r="AE189" s="85">
        <f t="shared" si="41"/>
        <v>0</v>
      </c>
      <c r="AF189" s="85">
        <f t="shared" si="42"/>
        <v>0</v>
      </c>
      <c r="AG189" s="85">
        <f t="shared" si="43"/>
        <v>0</v>
      </c>
      <c r="AH189" s="85">
        <f t="shared" si="44"/>
        <v>0</v>
      </c>
      <c r="AI189" s="85">
        <f t="shared" si="45"/>
        <v>0</v>
      </c>
      <c r="AJ189" s="85">
        <f t="shared" si="46"/>
        <v>1</v>
      </c>
      <c r="AK189" s="85">
        <f t="shared" si="47"/>
        <v>0</v>
      </c>
      <c r="AL189" s="75" t="str">
        <f t="shared" si="48"/>
        <v>-</v>
      </c>
      <c r="AM189" s="85">
        <f t="shared" si="49"/>
        <v>0</v>
      </c>
      <c r="AN189" s="85">
        <f t="shared" si="50"/>
        <v>0</v>
      </c>
      <c r="AO189" s="85">
        <f t="shared" si="51"/>
        <v>0</v>
      </c>
    </row>
    <row r="190" spans="1:41" s="26" customFormat="1" ht="12.75">
      <c r="A190" s="71">
        <v>400092</v>
      </c>
      <c r="B190" s="38">
        <v>138751</v>
      </c>
      <c r="C190" s="39" t="s">
        <v>46</v>
      </c>
      <c r="D190" s="39" t="s">
        <v>47</v>
      </c>
      <c r="E190" s="39" t="s">
        <v>917</v>
      </c>
      <c r="F190" s="40">
        <v>86314</v>
      </c>
      <c r="G190" s="72">
        <v>2860</v>
      </c>
      <c r="H190" s="73">
        <v>9287756747</v>
      </c>
      <c r="I190" s="74">
        <v>4</v>
      </c>
      <c r="J190" s="75" t="s">
        <v>883</v>
      </c>
      <c r="K190" s="39"/>
      <c r="L190" s="76" t="s">
        <v>883</v>
      </c>
      <c r="M190" s="77">
        <v>298.3875</v>
      </c>
      <c r="N190" s="76" t="s">
        <v>883</v>
      </c>
      <c r="O190" s="78" t="s">
        <v>883</v>
      </c>
      <c r="P190" s="41" t="s">
        <v>889</v>
      </c>
      <c r="Q190" s="79" t="str">
        <f t="shared" si="35"/>
        <v>M</v>
      </c>
      <c r="R190" s="75" t="s">
        <v>883</v>
      </c>
      <c r="S190" s="75" t="s">
        <v>883</v>
      </c>
      <c r="T190" s="75"/>
      <c r="U190" s="80"/>
      <c r="V190" s="81"/>
      <c r="W190" s="82"/>
      <c r="X190" s="82"/>
      <c r="Y190" s="83"/>
      <c r="Z190" s="84">
        <f t="shared" si="36"/>
        <v>0</v>
      </c>
      <c r="AA190" s="85">
        <f t="shared" si="37"/>
        <v>1</v>
      </c>
      <c r="AB190" s="85">
        <f t="shared" si="38"/>
        <v>0</v>
      </c>
      <c r="AC190" s="85">
        <f t="shared" si="39"/>
        <v>0</v>
      </c>
      <c r="AD190" s="75" t="str">
        <f t="shared" si="40"/>
        <v>-</v>
      </c>
      <c r="AE190" s="85">
        <f t="shared" si="41"/>
        <v>0</v>
      </c>
      <c r="AF190" s="85">
        <f t="shared" si="42"/>
        <v>0</v>
      </c>
      <c r="AG190" s="85">
        <f t="shared" si="43"/>
        <v>0</v>
      </c>
      <c r="AH190" s="85">
        <f t="shared" si="44"/>
        <v>0</v>
      </c>
      <c r="AI190" s="85">
        <f t="shared" si="45"/>
        <v>0</v>
      </c>
      <c r="AJ190" s="85">
        <f t="shared" si="46"/>
        <v>0</v>
      </c>
      <c r="AK190" s="85">
        <f t="shared" si="47"/>
        <v>0</v>
      </c>
      <c r="AL190" s="75" t="str">
        <f t="shared" si="48"/>
        <v>-</v>
      </c>
      <c r="AM190" s="85">
        <f t="shared" si="49"/>
        <v>0</v>
      </c>
      <c r="AN190" s="85">
        <f t="shared" si="50"/>
        <v>0</v>
      </c>
      <c r="AO190" s="85">
        <f t="shared" si="51"/>
        <v>0</v>
      </c>
    </row>
    <row r="191" spans="1:41" s="26" customFormat="1" ht="12.75">
      <c r="A191" s="71">
        <v>403080</v>
      </c>
      <c r="B191" s="38">
        <v>30206</v>
      </c>
      <c r="C191" s="39" t="s">
        <v>48</v>
      </c>
      <c r="D191" s="39" t="s">
        <v>1005</v>
      </c>
      <c r="E191" s="39" t="s">
        <v>49</v>
      </c>
      <c r="F191" s="40">
        <v>86022</v>
      </c>
      <c r="G191" s="72">
        <v>247</v>
      </c>
      <c r="H191" s="73">
        <v>9286437333</v>
      </c>
      <c r="I191" s="74" t="s">
        <v>50</v>
      </c>
      <c r="J191" s="75" t="s">
        <v>884</v>
      </c>
      <c r="K191" s="39"/>
      <c r="L191" s="76" t="s">
        <v>896</v>
      </c>
      <c r="M191" s="77">
        <v>349.7</v>
      </c>
      <c r="N191" s="76" t="s">
        <v>884</v>
      </c>
      <c r="O191" s="78" t="s">
        <v>884</v>
      </c>
      <c r="P191" s="41">
        <v>23.629489603024574</v>
      </c>
      <c r="Q191" s="79" t="str">
        <f t="shared" si="35"/>
        <v>YES</v>
      </c>
      <c r="R191" s="75" t="s">
        <v>883</v>
      </c>
      <c r="S191" s="75" t="s">
        <v>884</v>
      </c>
      <c r="T191" s="75"/>
      <c r="U191" s="80"/>
      <c r="V191" s="81">
        <v>22920</v>
      </c>
      <c r="W191" s="82">
        <v>2185</v>
      </c>
      <c r="X191" s="82">
        <v>3736</v>
      </c>
      <c r="Y191" s="83">
        <v>2553</v>
      </c>
      <c r="Z191" s="84">
        <f t="shared" si="36"/>
        <v>1</v>
      </c>
      <c r="AA191" s="85">
        <f t="shared" si="37"/>
        <v>1</v>
      </c>
      <c r="AB191" s="85">
        <f t="shared" si="38"/>
        <v>0</v>
      </c>
      <c r="AC191" s="85">
        <f t="shared" si="39"/>
        <v>0</v>
      </c>
      <c r="AD191" s="75" t="str">
        <f t="shared" si="40"/>
        <v>SRSA</v>
      </c>
      <c r="AE191" s="85">
        <f t="shared" si="41"/>
        <v>0</v>
      </c>
      <c r="AF191" s="85">
        <f t="shared" si="42"/>
        <v>0</v>
      </c>
      <c r="AG191" s="85">
        <f t="shared" si="43"/>
        <v>0</v>
      </c>
      <c r="AH191" s="85">
        <f t="shared" si="44"/>
        <v>0</v>
      </c>
      <c r="AI191" s="85">
        <f t="shared" si="45"/>
        <v>1</v>
      </c>
      <c r="AJ191" s="85">
        <f t="shared" si="46"/>
        <v>1</v>
      </c>
      <c r="AK191" s="85" t="str">
        <f t="shared" si="47"/>
        <v>Initial</v>
      </c>
      <c r="AL191" s="75" t="str">
        <f t="shared" si="48"/>
        <v>-</v>
      </c>
      <c r="AM191" s="85" t="str">
        <f t="shared" si="49"/>
        <v>SRSA</v>
      </c>
      <c r="AN191" s="85">
        <f t="shared" si="50"/>
        <v>0</v>
      </c>
      <c r="AO191" s="85">
        <f t="shared" si="51"/>
        <v>0</v>
      </c>
    </row>
    <row r="192" spans="1:41" s="26" customFormat="1" ht="12.75">
      <c r="A192" s="71">
        <v>400102</v>
      </c>
      <c r="B192" s="38">
        <v>78611</v>
      </c>
      <c r="C192" s="39" t="s">
        <v>51</v>
      </c>
      <c r="D192" s="39" t="s">
        <v>52</v>
      </c>
      <c r="E192" s="39" t="s">
        <v>892</v>
      </c>
      <c r="F192" s="40">
        <v>85030</v>
      </c>
      <c r="G192" s="72" t="s">
        <v>882</v>
      </c>
      <c r="H192" s="73">
        <v>6022571870</v>
      </c>
      <c r="I192" s="74">
        <v>1</v>
      </c>
      <c r="J192" s="75" t="s">
        <v>883</v>
      </c>
      <c r="K192" s="39"/>
      <c r="L192" s="76" t="s">
        <v>883</v>
      </c>
      <c r="M192" s="77">
        <v>194.9562</v>
      </c>
      <c r="N192" s="76" t="s">
        <v>883</v>
      </c>
      <c r="O192" s="78" t="s">
        <v>883</v>
      </c>
      <c r="P192" s="41" t="s">
        <v>889</v>
      </c>
      <c r="Q192" s="79" t="str">
        <f t="shared" si="35"/>
        <v>M</v>
      </c>
      <c r="R192" s="75" t="s">
        <v>883</v>
      </c>
      <c r="S192" s="75" t="s">
        <v>883</v>
      </c>
      <c r="T192" s="75"/>
      <c r="U192" s="80"/>
      <c r="V192" s="81"/>
      <c r="W192" s="82"/>
      <c r="X192" s="82"/>
      <c r="Y192" s="83"/>
      <c r="Z192" s="84">
        <f t="shared" si="36"/>
        <v>0</v>
      </c>
      <c r="AA192" s="85">
        <f t="shared" si="37"/>
        <v>1</v>
      </c>
      <c r="AB192" s="85">
        <f t="shared" si="38"/>
        <v>0</v>
      </c>
      <c r="AC192" s="85">
        <f t="shared" si="39"/>
        <v>0</v>
      </c>
      <c r="AD192" s="75" t="str">
        <f t="shared" si="40"/>
        <v>-</v>
      </c>
      <c r="AE192" s="85">
        <f t="shared" si="41"/>
        <v>0</v>
      </c>
      <c r="AF192" s="85">
        <f t="shared" si="42"/>
        <v>0</v>
      </c>
      <c r="AG192" s="85">
        <f t="shared" si="43"/>
        <v>0</v>
      </c>
      <c r="AH192" s="85">
        <f t="shared" si="44"/>
        <v>0</v>
      </c>
      <c r="AI192" s="85">
        <f t="shared" si="45"/>
        <v>0</v>
      </c>
      <c r="AJ192" s="85">
        <f t="shared" si="46"/>
        <v>0</v>
      </c>
      <c r="AK192" s="85">
        <f t="shared" si="47"/>
        <v>0</v>
      </c>
      <c r="AL192" s="75" t="str">
        <f t="shared" si="48"/>
        <v>-</v>
      </c>
      <c r="AM192" s="85">
        <f t="shared" si="49"/>
        <v>0</v>
      </c>
      <c r="AN192" s="85">
        <f t="shared" si="50"/>
        <v>0</v>
      </c>
      <c r="AO192" s="85">
        <f t="shared" si="51"/>
        <v>0</v>
      </c>
    </row>
    <row r="193" spans="1:41" s="26" customFormat="1" ht="12.75">
      <c r="A193" s="71">
        <v>403200</v>
      </c>
      <c r="B193" s="38">
        <v>50207</v>
      </c>
      <c r="C193" s="39" t="s">
        <v>53</v>
      </c>
      <c r="D193" s="39" t="s">
        <v>54</v>
      </c>
      <c r="E193" s="39" t="s">
        <v>55</v>
      </c>
      <c r="F193" s="40">
        <v>85536</v>
      </c>
      <c r="G193" s="72">
        <v>28</v>
      </c>
      <c r="H193" s="73">
        <v>9284859435</v>
      </c>
      <c r="I193" s="74">
        <v>7</v>
      </c>
      <c r="J193" s="75" t="s">
        <v>884</v>
      </c>
      <c r="K193" s="39"/>
      <c r="L193" s="76" t="s">
        <v>884</v>
      </c>
      <c r="M193" s="77">
        <v>521.9125</v>
      </c>
      <c r="N193" s="76" t="s">
        <v>884</v>
      </c>
      <c r="O193" s="78" t="s">
        <v>884</v>
      </c>
      <c r="P193" s="41">
        <v>44.457478005865106</v>
      </c>
      <c r="Q193" s="79" t="str">
        <f t="shared" si="35"/>
        <v>YES</v>
      </c>
      <c r="R193" s="75" t="s">
        <v>883</v>
      </c>
      <c r="S193" s="75" t="s">
        <v>884</v>
      </c>
      <c r="T193" s="75"/>
      <c r="U193" s="80"/>
      <c r="V193" s="81">
        <v>44857</v>
      </c>
      <c r="W193" s="82">
        <v>6491</v>
      </c>
      <c r="X193" s="82">
        <v>12849</v>
      </c>
      <c r="Y193" s="83">
        <v>4683</v>
      </c>
      <c r="Z193" s="84">
        <f t="shared" si="36"/>
        <v>1</v>
      </c>
      <c r="AA193" s="85">
        <f t="shared" si="37"/>
        <v>1</v>
      </c>
      <c r="AB193" s="85">
        <f t="shared" si="38"/>
        <v>0</v>
      </c>
      <c r="AC193" s="85">
        <f t="shared" si="39"/>
        <v>0</v>
      </c>
      <c r="AD193" s="75" t="str">
        <f t="shared" si="40"/>
        <v>SRSA</v>
      </c>
      <c r="AE193" s="85">
        <f t="shared" si="41"/>
        <v>0</v>
      </c>
      <c r="AF193" s="85">
        <f t="shared" si="42"/>
        <v>0</v>
      </c>
      <c r="AG193" s="85">
        <f t="shared" si="43"/>
        <v>0</v>
      </c>
      <c r="AH193" s="85">
        <f t="shared" si="44"/>
        <v>0</v>
      </c>
      <c r="AI193" s="85">
        <f t="shared" si="45"/>
        <v>1</v>
      </c>
      <c r="AJ193" s="85">
        <f t="shared" si="46"/>
        <v>1</v>
      </c>
      <c r="AK193" s="85" t="str">
        <f t="shared" si="47"/>
        <v>Initial</v>
      </c>
      <c r="AL193" s="75" t="str">
        <f t="shared" si="48"/>
        <v>-</v>
      </c>
      <c r="AM193" s="85" t="str">
        <f t="shared" si="49"/>
        <v>SRSA</v>
      </c>
      <c r="AN193" s="85">
        <f t="shared" si="50"/>
        <v>0</v>
      </c>
      <c r="AO193" s="85">
        <f t="shared" si="51"/>
        <v>0</v>
      </c>
    </row>
    <row r="194" spans="1:41" s="26" customFormat="1" ht="12.75">
      <c r="A194" s="71">
        <v>400066</v>
      </c>
      <c r="B194" s="38">
        <v>78756</v>
      </c>
      <c r="C194" s="39" t="s">
        <v>56</v>
      </c>
      <c r="D194" s="39" t="s">
        <v>57</v>
      </c>
      <c r="E194" s="39" t="s">
        <v>892</v>
      </c>
      <c r="F194" s="40">
        <v>85040</v>
      </c>
      <c r="G194" s="72" t="s">
        <v>882</v>
      </c>
      <c r="H194" s="73">
        <v>6022761223</v>
      </c>
      <c r="I194" s="74">
        <v>1</v>
      </c>
      <c r="J194" s="75" t="s">
        <v>883</v>
      </c>
      <c r="K194" s="39"/>
      <c r="L194" s="76" t="s">
        <v>883</v>
      </c>
      <c r="M194" s="77"/>
      <c r="N194" s="76" t="s">
        <v>883</v>
      </c>
      <c r="O194" s="78" t="s">
        <v>883</v>
      </c>
      <c r="P194" s="41" t="s">
        <v>889</v>
      </c>
      <c r="Q194" s="79" t="str">
        <f t="shared" si="35"/>
        <v>M</v>
      </c>
      <c r="R194" s="75" t="s">
        <v>883</v>
      </c>
      <c r="S194" s="75" t="s">
        <v>883</v>
      </c>
      <c r="T194" s="75"/>
      <c r="U194" s="80"/>
      <c r="V194" s="81"/>
      <c r="W194" s="82"/>
      <c r="X194" s="82"/>
      <c r="Y194" s="83"/>
      <c r="Z194" s="84">
        <f t="shared" si="36"/>
        <v>0</v>
      </c>
      <c r="AA194" s="85">
        <f t="shared" si="37"/>
        <v>0</v>
      </c>
      <c r="AB194" s="85">
        <f t="shared" si="38"/>
        <v>0</v>
      </c>
      <c r="AC194" s="85">
        <f t="shared" si="39"/>
        <v>0</v>
      </c>
      <c r="AD194" s="75" t="str">
        <f t="shared" si="40"/>
        <v>-</v>
      </c>
      <c r="AE194" s="85">
        <f t="shared" si="41"/>
        <v>0</v>
      </c>
      <c r="AF194" s="85">
        <f t="shared" si="42"/>
        <v>0</v>
      </c>
      <c r="AG194" s="85">
        <f t="shared" si="43"/>
        <v>0</v>
      </c>
      <c r="AH194" s="85">
        <f t="shared" si="44"/>
        <v>0</v>
      </c>
      <c r="AI194" s="85">
        <f t="shared" si="45"/>
        <v>0</v>
      </c>
      <c r="AJ194" s="85">
        <f t="shared" si="46"/>
        <v>0</v>
      </c>
      <c r="AK194" s="85">
        <f t="shared" si="47"/>
        <v>0</v>
      </c>
      <c r="AL194" s="75" t="str">
        <f t="shared" si="48"/>
        <v>-</v>
      </c>
      <c r="AM194" s="85">
        <f t="shared" si="49"/>
        <v>0</v>
      </c>
      <c r="AN194" s="85">
        <f t="shared" si="50"/>
        <v>0</v>
      </c>
      <c r="AO194" s="85">
        <f t="shared" si="51"/>
        <v>0</v>
      </c>
    </row>
    <row r="195" spans="1:41" s="26" customFormat="1" ht="12.75">
      <c r="A195" s="71">
        <v>403240</v>
      </c>
      <c r="B195" s="38">
        <v>140432</v>
      </c>
      <c r="C195" s="39" t="s">
        <v>58</v>
      </c>
      <c r="D195" s="39" t="s">
        <v>59</v>
      </c>
      <c r="E195" s="39" t="s">
        <v>60</v>
      </c>
      <c r="F195" s="40">
        <v>85349</v>
      </c>
      <c r="G195" s="72" t="s">
        <v>882</v>
      </c>
      <c r="H195" s="73">
        <v>9286276540</v>
      </c>
      <c r="I195" s="74">
        <v>4</v>
      </c>
      <c r="J195" s="75" t="s">
        <v>883</v>
      </c>
      <c r="K195" s="39"/>
      <c r="L195" s="76" t="s">
        <v>883</v>
      </c>
      <c r="M195" s="77">
        <v>4230.1125</v>
      </c>
      <c r="N195" s="76" t="s">
        <v>883</v>
      </c>
      <c r="O195" s="78" t="s">
        <v>883</v>
      </c>
      <c r="P195" s="41">
        <v>47.209788122948375</v>
      </c>
      <c r="Q195" s="79" t="str">
        <f t="shared" si="35"/>
        <v>YES</v>
      </c>
      <c r="R195" s="75" t="s">
        <v>883</v>
      </c>
      <c r="S195" s="75" t="s">
        <v>883</v>
      </c>
      <c r="T195" s="75"/>
      <c r="U195" s="80"/>
      <c r="V195" s="81"/>
      <c r="W195" s="82"/>
      <c r="X195" s="82"/>
      <c r="Y195" s="83"/>
      <c r="Z195" s="84">
        <f t="shared" si="36"/>
        <v>0</v>
      </c>
      <c r="AA195" s="85">
        <f t="shared" si="37"/>
        <v>0</v>
      </c>
      <c r="AB195" s="85">
        <f t="shared" si="38"/>
        <v>0</v>
      </c>
      <c r="AC195" s="85">
        <f t="shared" si="39"/>
        <v>0</v>
      </c>
      <c r="AD195" s="75" t="str">
        <f t="shared" si="40"/>
        <v>-</v>
      </c>
      <c r="AE195" s="85">
        <f t="shared" si="41"/>
        <v>0</v>
      </c>
      <c r="AF195" s="85">
        <f t="shared" si="42"/>
        <v>0</v>
      </c>
      <c r="AG195" s="85">
        <f t="shared" si="43"/>
        <v>0</v>
      </c>
      <c r="AH195" s="85">
        <f t="shared" si="44"/>
        <v>0</v>
      </c>
      <c r="AI195" s="85">
        <f t="shared" si="45"/>
        <v>0</v>
      </c>
      <c r="AJ195" s="85">
        <f t="shared" si="46"/>
        <v>1</v>
      </c>
      <c r="AK195" s="85">
        <f t="shared" si="47"/>
        <v>0</v>
      </c>
      <c r="AL195" s="75" t="str">
        <f t="shared" si="48"/>
        <v>-</v>
      </c>
      <c r="AM195" s="85">
        <f t="shared" si="49"/>
        <v>0</v>
      </c>
      <c r="AN195" s="85">
        <f t="shared" si="50"/>
        <v>0</v>
      </c>
      <c r="AO195" s="85">
        <f t="shared" si="51"/>
        <v>0</v>
      </c>
    </row>
    <row r="196" spans="1:41" s="26" customFormat="1" ht="12.75">
      <c r="A196" s="71">
        <v>400049</v>
      </c>
      <c r="B196" s="38">
        <v>78660</v>
      </c>
      <c r="C196" s="39" t="s">
        <v>61</v>
      </c>
      <c r="D196" s="39" t="s">
        <v>62</v>
      </c>
      <c r="E196" s="39" t="s">
        <v>892</v>
      </c>
      <c r="F196" s="40">
        <v>85032</v>
      </c>
      <c r="G196" s="72" t="s">
        <v>882</v>
      </c>
      <c r="H196" s="73">
        <v>6024938301</v>
      </c>
      <c r="I196" s="74">
        <v>1</v>
      </c>
      <c r="J196" s="75" t="s">
        <v>883</v>
      </c>
      <c r="K196" s="39"/>
      <c r="L196" s="76" t="s">
        <v>883</v>
      </c>
      <c r="M196" s="77">
        <v>173.7125</v>
      </c>
      <c r="N196" s="76" t="s">
        <v>883</v>
      </c>
      <c r="O196" s="78" t="s">
        <v>883</v>
      </c>
      <c r="P196" s="41" t="s">
        <v>889</v>
      </c>
      <c r="Q196" s="79" t="str">
        <f t="shared" si="35"/>
        <v>M</v>
      </c>
      <c r="R196" s="75" t="s">
        <v>883</v>
      </c>
      <c r="S196" s="75" t="s">
        <v>883</v>
      </c>
      <c r="T196" s="75"/>
      <c r="U196" s="80"/>
      <c r="V196" s="81"/>
      <c r="W196" s="82"/>
      <c r="X196" s="82"/>
      <c r="Y196" s="83"/>
      <c r="Z196" s="84">
        <f t="shared" si="36"/>
        <v>0</v>
      </c>
      <c r="AA196" s="85">
        <f t="shared" si="37"/>
        <v>1</v>
      </c>
      <c r="AB196" s="85">
        <f t="shared" si="38"/>
        <v>0</v>
      </c>
      <c r="AC196" s="85">
        <f t="shared" si="39"/>
        <v>0</v>
      </c>
      <c r="AD196" s="75" t="str">
        <f t="shared" si="40"/>
        <v>-</v>
      </c>
      <c r="AE196" s="85">
        <f t="shared" si="41"/>
        <v>0</v>
      </c>
      <c r="AF196" s="85">
        <f t="shared" si="42"/>
        <v>0</v>
      </c>
      <c r="AG196" s="85">
        <f t="shared" si="43"/>
        <v>0</v>
      </c>
      <c r="AH196" s="85">
        <f t="shared" si="44"/>
        <v>0</v>
      </c>
      <c r="AI196" s="85">
        <f t="shared" si="45"/>
        <v>0</v>
      </c>
      <c r="AJ196" s="85">
        <f t="shared" si="46"/>
        <v>0</v>
      </c>
      <c r="AK196" s="85">
        <f t="shared" si="47"/>
        <v>0</v>
      </c>
      <c r="AL196" s="75" t="str">
        <f t="shared" si="48"/>
        <v>-</v>
      </c>
      <c r="AM196" s="85">
        <f t="shared" si="49"/>
        <v>0</v>
      </c>
      <c r="AN196" s="85">
        <f t="shared" si="50"/>
        <v>0</v>
      </c>
      <c r="AO196" s="85">
        <f t="shared" si="51"/>
        <v>0</v>
      </c>
    </row>
    <row r="197" spans="1:41" s="26" customFormat="1" ht="12.75">
      <c r="A197" s="71">
        <v>403290</v>
      </c>
      <c r="B197" s="38">
        <v>10220</v>
      </c>
      <c r="C197" s="39" t="s">
        <v>63</v>
      </c>
      <c r="D197" s="39" t="s">
        <v>64</v>
      </c>
      <c r="E197" s="39" t="s">
        <v>65</v>
      </c>
      <c r="F197" s="40">
        <v>86505</v>
      </c>
      <c r="G197" s="72">
        <v>1757</v>
      </c>
      <c r="H197" s="73">
        <v>9287551099</v>
      </c>
      <c r="I197" s="74">
        <v>7</v>
      </c>
      <c r="J197" s="75" t="s">
        <v>884</v>
      </c>
      <c r="K197" s="39"/>
      <c r="L197" s="76" t="s">
        <v>884</v>
      </c>
      <c r="M197" s="77">
        <v>1893.5875</v>
      </c>
      <c r="N197" s="76" t="s">
        <v>884</v>
      </c>
      <c r="O197" s="78" t="s">
        <v>884</v>
      </c>
      <c r="P197" s="41">
        <v>33.79609544468546</v>
      </c>
      <c r="Q197" s="79" t="str">
        <f aca="true" t="shared" si="52" ref="Q197:Q211">IF(ISNUMBER(P197),IF(P197&gt;=20,"YES","NO"),"M")</f>
        <v>YES</v>
      </c>
      <c r="R197" s="75" t="s">
        <v>883</v>
      </c>
      <c r="S197" s="75" t="s">
        <v>884</v>
      </c>
      <c r="T197" s="75"/>
      <c r="U197" s="80"/>
      <c r="V197" s="81">
        <v>192330</v>
      </c>
      <c r="W197" s="82">
        <v>22983</v>
      </c>
      <c r="X197" s="82">
        <v>25066</v>
      </c>
      <c r="Y197" s="83">
        <v>17297</v>
      </c>
      <c r="Z197" s="84">
        <f t="shared" si="36"/>
        <v>1</v>
      </c>
      <c r="AA197" s="85">
        <f t="shared" si="37"/>
        <v>1</v>
      </c>
      <c r="AB197" s="85">
        <f t="shared" si="38"/>
        <v>0</v>
      </c>
      <c r="AC197" s="85">
        <f t="shared" si="39"/>
        <v>0</v>
      </c>
      <c r="AD197" s="75" t="str">
        <f t="shared" si="40"/>
        <v>SRSA</v>
      </c>
      <c r="AE197" s="85">
        <f t="shared" si="41"/>
        <v>0</v>
      </c>
      <c r="AF197" s="85">
        <f t="shared" si="42"/>
        <v>0</v>
      </c>
      <c r="AG197" s="85">
        <f t="shared" si="43"/>
        <v>0</v>
      </c>
      <c r="AH197" s="85">
        <f t="shared" si="44"/>
        <v>0</v>
      </c>
      <c r="AI197" s="85">
        <f t="shared" si="45"/>
        <v>1</v>
      </c>
      <c r="AJ197" s="85">
        <f t="shared" si="46"/>
        <v>1</v>
      </c>
      <c r="AK197" s="85" t="str">
        <f t="shared" si="47"/>
        <v>Initial</v>
      </c>
      <c r="AL197" s="75" t="str">
        <f t="shared" si="48"/>
        <v>-</v>
      </c>
      <c r="AM197" s="85" t="str">
        <f t="shared" si="49"/>
        <v>SRSA</v>
      </c>
      <c r="AN197" s="85">
        <f t="shared" si="50"/>
        <v>0</v>
      </c>
      <c r="AO197" s="85">
        <f t="shared" si="51"/>
        <v>0</v>
      </c>
    </row>
    <row r="198" spans="1:41" s="26" customFormat="1" ht="12.75">
      <c r="A198" s="71">
        <v>400273</v>
      </c>
      <c r="B198" s="38">
        <v>78679</v>
      </c>
      <c r="C198" s="39" t="s">
        <v>66</v>
      </c>
      <c r="D198" s="39" t="s">
        <v>67</v>
      </c>
      <c r="E198" s="39" t="s">
        <v>984</v>
      </c>
      <c r="F198" s="40">
        <v>85281</v>
      </c>
      <c r="G198" s="72" t="s">
        <v>882</v>
      </c>
      <c r="H198" s="73">
        <v>4809479511</v>
      </c>
      <c r="I198" s="74">
        <v>2</v>
      </c>
      <c r="J198" s="75" t="s">
        <v>883</v>
      </c>
      <c r="K198" s="39"/>
      <c r="L198" s="76" t="s">
        <v>883</v>
      </c>
      <c r="M198" s="77"/>
      <c r="N198" s="76" t="s">
        <v>883</v>
      </c>
      <c r="O198" s="78" t="s">
        <v>883</v>
      </c>
      <c r="P198" s="41" t="s">
        <v>889</v>
      </c>
      <c r="Q198" s="79" t="str">
        <f t="shared" si="52"/>
        <v>M</v>
      </c>
      <c r="R198" s="75" t="s">
        <v>883</v>
      </c>
      <c r="S198" s="75" t="s">
        <v>883</v>
      </c>
      <c r="T198" s="75"/>
      <c r="U198" s="80"/>
      <c r="V198" s="81"/>
      <c r="W198" s="82"/>
      <c r="X198" s="82"/>
      <c r="Y198" s="83"/>
      <c r="Z198" s="84">
        <f aca="true" t="shared" si="53" ref="Z198:Z261">IF(OR(J198="YES",L198="YES"),1,0)</f>
        <v>0</v>
      </c>
      <c r="AA198" s="85">
        <f aca="true" t="shared" si="54" ref="AA198:AA261">IF(OR(AND(ISNUMBER(M198),AND(M198&gt;0,M198&lt;600)),AND(M198&gt;0,N198="YES")),1,0)</f>
        <v>0</v>
      </c>
      <c r="AB198" s="85">
        <f aca="true" t="shared" si="55" ref="AB198:AB261">IF(AND(OR(J198="YES",L198="YES"),(Z198=0)),"Trouble",0)</f>
        <v>0</v>
      </c>
      <c r="AC198" s="85">
        <f aca="true" t="shared" si="56" ref="AC198:AC261">IF(AND(OR(AND(ISNUMBER(M198),AND(M198&gt;0,M198&lt;600)),AND(M198&gt;0,N198="YES")),(AA198=0)),"Trouble",0)</f>
        <v>0</v>
      </c>
      <c r="AD198" s="75" t="str">
        <f aca="true" t="shared" si="57" ref="AD198:AD261">IF(AND(Z198=1,AA198=1),"SRSA","-")</f>
        <v>-</v>
      </c>
      <c r="AE198" s="85">
        <f aca="true" t="shared" si="58" ref="AE198:AE261">IF(AND(AD198="-",O198="YES"),"Trouble",0)</f>
        <v>0</v>
      </c>
      <c r="AF198" s="85">
        <f aca="true" t="shared" si="59" ref="AF198:AF261">IF(AND(AND(J198="NO",L198&lt;&gt;"YES"),(O198="YES")),"Trouble",0)</f>
        <v>0</v>
      </c>
      <c r="AG198" s="85">
        <f aca="true" t="shared" si="60" ref="AG198:AG261">IF(OR(AND(OR(AND(ISNUMBER(M198),AND(M198&gt;0,M198&lt;600)),AND(AND(M198&gt;0,N198="YES"),ISNUMBER(M198))),(O198="YES")),O198&lt;&gt;"YES"),0,"Trouble")</f>
        <v>0</v>
      </c>
      <c r="AH198" s="85">
        <f aca="true" t="shared" si="61" ref="AH198:AH261">IF(AND(AD198="SRSA",O198&lt;&gt;"YES"),"Trouble",0)</f>
        <v>0</v>
      </c>
      <c r="AI198" s="85">
        <f aca="true" t="shared" si="62" ref="AI198:AI261">IF(S198="YES",1,0)</f>
        <v>0</v>
      </c>
      <c r="AJ198" s="85">
        <f aca="true" t="shared" si="63" ref="AJ198:AJ261">IF(AND(ISNUMBER(P198),P198&gt;=20),1,0)</f>
        <v>0</v>
      </c>
      <c r="AK198" s="85">
        <f aca="true" t="shared" si="64" ref="AK198:AK261">IF(AND(AI198=1,AJ198=1),"Initial",0)</f>
        <v>0</v>
      </c>
      <c r="AL198" s="75" t="str">
        <f aca="true" t="shared" si="65" ref="AL198:AL261">IF(AND(AND(AK198="Initial",AM198=0),ISNUMBER(M198)),"RLIS","-")</f>
        <v>-</v>
      </c>
      <c r="AM198" s="85">
        <f aca="true" t="shared" si="66" ref="AM198:AM261">IF(AND(AD198="SRSA",AK198="Initial"),"SRSA",0)</f>
        <v>0</v>
      </c>
      <c r="AN198" s="85">
        <f aca="true" t="shared" si="67" ref="AN198:AN261">IF(AND(AL198="-",U198="YES"),"Trouble",0)</f>
        <v>0</v>
      </c>
      <c r="AO198" s="85">
        <f aca="true" t="shared" si="68" ref="AO198:AO261">IF(AND(U198&lt;&gt;"YES",AL198="RLIS"),"Trouble",0)</f>
        <v>0</v>
      </c>
    </row>
    <row r="199" spans="1:41" s="26" customFormat="1" ht="12.75">
      <c r="A199" s="71">
        <v>400041</v>
      </c>
      <c r="B199" s="38">
        <v>78647</v>
      </c>
      <c r="C199" s="39" t="s">
        <v>68</v>
      </c>
      <c r="D199" s="39" t="s">
        <v>69</v>
      </c>
      <c r="E199" s="39" t="s">
        <v>892</v>
      </c>
      <c r="F199" s="40">
        <v>85034</v>
      </c>
      <c r="G199" s="72">
        <v>1704</v>
      </c>
      <c r="H199" s="73">
        <v>6022868759</v>
      </c>
      <c r="I199" s="74">
        <v>1</v>
      </c>
      <c r="J199" s="75" t="s">
        <v>883</v>
      </c>
      <c r="K199" s="39"/>
      <c r="L199" s="76" t="s">
        <v>883</v>
      </c>
      <c r="M199" s="77">
        <v>209.2876</v>
      </c>
      <c r="N199" s="76" t="s">
        <v>883</v>
      </c>
      <c r="O199" s="78" t="s">
        <v>883</v>
      </c>
      <c r="P199" s="41" t="s">
        <v>889</v>
      </c>
      <c r="Q199" s="79" t="str">
        <f t="shared" si="52"/>
        <v>M</v>
      </c>
      <c r="R199" s="75" t="s">
        <v>883</v>
      </c>
      <c r="S199" s="75" t="s">
        <v>883</v>
      </c>
      <c r="T199" s="75"/>
      <c r="U199" s="80"/>
      <c r="V199" s="81"/>
      <c r="W199" s="82"/>
      <c r="X199" s="82"/>
      <c r="Y199" s="83"/>
      <c r="Z199" s="84">
        <f t="shared" si="53"/>
        <v>0</v>
      </c>
      <c r="AA199" s="85">
        <f t="shared" si="54"/>
        <v>1</v>
      </c>
      <c r="AB199" s="85">
        <f t="shared" si="55"/>
        <v>0</v>
      </c>
      <c r="AC199" s="85">
        <f t="shared" si="56"/>
        <v>0</v>
      </c>
      <c r="AD199" s="75" t="str">
        <f t="shared" si="57"/>
        <v>-</v>
      </c>
      <c r="AE199" s="85">
        <f t="shared" si="58"/>
        <v>0</v>
      </c>
      <c r="AF199" s="85">
        <f t="shared" si="59"/>
        <v>0</v>
      </c>
      <c r="AG199" s="85">
        <f t="shared" si="60"/>
        <v>0</v>
      </c>
      <c r="AH199" s="85">
        <f t="shared" si="61"/>
        <v>0</v>
      </c>
      <c r="AI199" s="85">
        <f t="shared" si="62"/>
        <v>0</v>
      </c>
      <c r="AJ199" s="85">
        <f t="shared" si="63"/>
        <v>0</v>
      </c>
      <c r="AK199" s="85">
        <f t="shared" si="64"/>
        <v>0</v>
      </c>
      <c r="AL199" s="75" t="str">
        <f t="shared" si="65"/>
        <v>-</v>
      </c>
      <c r="AM199" s="85">
        <f t="shared" si="66"/>
        <v>0</v>
      </c>
      <c r="AN199" s="85">
        <f t="shared" si="67"/>
        <v>0</v>
      </c>
      <c r="AO199" s="85">
        <f t="shared" si="68"/>
        <v>0</v>
      </c>
    </row>
    <row r="200" spans="1:41" s="26" customFormat="1" ht="12.75">
      <c r="A200" s="71">
        <v>400145</v>
      </c>
      <c r="B200" s="38">
        <v>78774</v>
      </c>
      <c r="C200" s="39" t="s">
        <v>70</v>
      </c>
      <c r="D200" s="39" t="s">
        <v>71</v>
      </c>
      <c r="E200" s="39" t="s">
        <v>905</v>
      </c>
      <c r="F200" s="40">
        <v>85201</v>
      </c>
      <c r="G200" s="72" t="s">
        <v>882</v>
      </c>
      <c r="H200" s="73">
        <v>4808336527</v>
      </c>
      <c r="I200" s="74">
        <v>1</v>
      </c>
      <c r="J200" s="75" t="s">
        <v>883</v>
      </c>
      <c r="K200" s="39"/>
      <c r="L200" s="76" t="s">
        <v>883</v>
      </c>
      <c r="M200" s="77">
        <v>68.35</v>
      </c>
      <c r="N200" s="76" t="s">
        <v>883</v>
      </c>
      <c r="O200" s="78" t="s">
        <v>883</v>
      </c>
      <c r="P200" s="41" t="s">
        <v>889</v>
      </c>
      <c r="Q200" s="79" t="str">
        <f t="shared" si="52"/>
        <v>M</v>
      </c>
      <c r="R200" s="75" t="s">
        <v>883</v>
      </c>
      <c r="S200" s="75" t="s">
        <v>883</v>
      </c>
      <c r="T200" s="75"/>
      <c r="U200" s="80"/>
      <c r="V200" s="81"/>
      <c r="W200" s="82"/>
      <c r="X200" s="82"/>
      <c r="Y200" s="83"/>
      <c r="Z200" s="84">
        <f t="shared" si="53"/>
        <v>0</v>
      </c>
      <c r="AA200" s="85">
        <f t="shared" si="54"/>
        <v>1</v>
      </c>
      <c r="AB200" s="85">
        <f t="shared" si="55"/>
        <v>0</v>
      </c>
      <c r="AC200" s="85">
        <f t="shared" si="56"/>
        <v>0</v>
      </c>
      <c r="AD200" s="75" t="str">
        <f t="shared" si="57"/>
        <v>-</v>
      </c>
      <c r="AE200" s="85">
        <f t="shared" si="58"/>
        <v>0</v>
      </c>
      <c r="AF200" s="85">
        <f t="shared" si="59"/>
        <v>0</v>
      </c>
      <c r="AG200" s="85">
        <f t="shared" si="60"/>
        <v>0</v>
      </c>
      <c r="AH200" s="85">
        <f t="shared" si="61"/>
        <v>0</v>
      </c>
      <c r="AI200" s="85">
        <f t="shared" si="62"/>
        <v>0</v>
      </c>
      <c r="AJ200" s="85">
        <f t="shared" si="63"/>
        <v>0</v>
      </c>
      <c r="AK200" s="85">
        <f t="shared" si="64"/>
        <v>0</v>
      </c>
      <c r="AL200" s="75" t="str">
        <f t="shared" si="65"/>
        <v>-</v>
      </c>
      <c r="AM200" s="85">
        <f t="shared" si="66"/>
        <v>0</v>
      </c>
      <c r="AN200" s="85">
        <f t="shared" si="67"/>
        <v>0</v>
      </c>
      <c r="AO200" s="85">
        <f t="shared" si="68"/>
        <v>0</v>
      </c>
    </row>
    <row r="201" spans="1:41" s="26" customFormat="1" ht="12.75">
      <c r="A201" s="71">
        <v>400133</v>
      </c>
      <c r="B201" s="38">
        <v>78664</v>
      </c>
      <c r="C201" s="39" t="s">
        <v>72</v>
      </c>
      <c r="D201" s="39" t="s">
        <v>73</v>
      </c>
      <c r="E201" s="39" t="s">
        <v>892</v>
      </c>
      <c r="F201" s="40">
        <v>85015</v>
      </c>
      <c r="G201" s="72" t="s">
        <v>882</v>
      </c>
      <c r="H201" s="73">
        <v>6028610625</v>
      </c>
      <c r="I201" s="74">
        <v>3</v>
      </c>
      <c r="J201" s="75" t="s">
        <v>883</v>
      </c>
      <c r="K201" s="39"/>
      <c r="L201" s="76" t="s">
        <v>883</v>
      </c>
      <c r="M201" s="77">
        <v>324.2686</v>
      </c>
      <c r="N201" s="76" t="s">
        <v>883</v>
      </c>
      <c r="O201" s="78" t="s">
        <v>883</v>
      </c>
      <c r="P201" s="41" t="s">
        <v>889</v>
      </c>
      <c r="Q201" s="79" t="str">
        <f t="shared" si="52"/>
        <v>M</v>
      </c>
      <c r="R201" s="75" t="s">
        <v>883</v>
      </c>
      <c r="S201" s="75" t="s">
        <v>883</v>
      </c>
      <c r="T201" s="75"/>
      <c r="U201" s="80"/>
      <c r="V201" s="81"/>
      <c r="W201" s="82"/>
      <c r="X201" s="82"/>
      <c r="Y201" s="83"/>
      <c r="Z201" s="84">
        <f t="shared" si="53"/>
        <v>0</v>
      </c>
      <c r="AA201" s="85">
        <f t="shared" si="54"/>
        <v>1</v>
      </c>
      <c r="AB201" s="85">
        <f t="shared" si="55"/>
        <v>0</v>
      </c>
      <c r="AC201" s="85">
        <f t="shared" si="56"/>
        <v>0</v>
      </c>
      <c r="AD201" s="75" t="str">
        <f t="shared" si="57"/>
        <v>-</v>
      </c>
      <c r="AE201" s="85">
        <f t="shared" si="58"/>
        <v>0</v>
      </c>
      <c r="AF201" s="85">
        <f t="shared" si="59"/>
        <v>0</v>
      </c>
      <c r="AG201" s="85">
        <f t="shared" si="60"/>
        <v>0</v>
      </c>
      <c r="AH201" s="85">
        <f t="shared" si="61"/>
        <v>0</v>
      </c>
      <c r="AI201" s="85">
        <f t="shared" si="62"/>
        <v>0</v>
      </c>
      <c r="AJ201" s="85">
        <f t="shared" si="63"/>
        <v>0</v>
      </c>
      <c r="AK201" s="85">
        <f t="shared" si="64"/>
        <v>0</v>
      </c>
      <c r="AL201" s="75" t="str">
        <f t="shared" si="65"/>
        <v>-</v>
      </c>
      <c r="AM201" s="85">
        <f t="shared" si="66"/>
        <v>0</v>
      </c>
      <c r="AN201" s="85">
        <f t="shared" si="67"/>
        <v>0</v>
      </c>
      <c r="AO201" s="85">
        <f t="shared" si="68"/>
        <v>0</v>
      </c>
    </row>
    <row r="202" spans="1:41" s="26" customFormat="1" ht="12.75">
      <c r="A202" s="71">
        <v>400124</v>
      </c>
      <c r="B202" s="38">
        <v>78708</v>
      </c>
      <c r="C202" s="39" t="s">
        <v>74</v>
      </c>
      <c r="D202" s="39" t="s">
        <v>75</v>
      </c>
      <c r="E202" s="39" t="s">
        <v>892</v>
      </c>
      <c r="F202" s="40">
        <v>85003</v>
      </c>
      <c r="G202" s="72">
        <v>1515</v>
      </c>
      <c r="H202" s="73">
        <v>6022234200</v>
      </c>
      <c r="I202" s="74">
        <v>1</v>
      </c>
      <c r="J202" s="75" t="s">
        <v>883</v>
      </c>
      <c r="K202" s="39"/>
      <c r="L202" s="76" t="s">
        <v>883</v>
      </c>
      <c r="M202" s="77"/>
      <c r="N202" s="76" t="s">
        <v>883</v>
      </c>
      <c r="O202" s="78" t="s">
        <v>883</v>
      </c>
      <c r="P202" s="41" t="s">
        <v>889</v>
      </c>
      <c r="Q202" s="79" t="str">
        <f t="shared" si="52"/>
        <v>M</v>
      </c>
      <c r="R202" s="75" t="s">
        <v>883</v>
      </c>
      <c r="S202" s="75" t="s">
        <v>883</v>
      </c>
      <c r="T202" s="75"/>
      <c r="U202" s="80"/>
      <c r="V202" s="81"/>
      <c r="W202" s="82"/>
      <c r="X202" s="82"/>
      <c r="Y202" s="83"/>
      <c r="Z202" s="84">
        <f t="shared" si="53"/>
        <v>0</v>
      </c>
      <c r="AA202" s="85">
        <f t="shared" si="54"/>
        <v>0</v>
      </c>
      <c r="AB202" s="85">
        <f t="shared" si="55"/>
        <v>0</v>
      </c>
      <c r="AC202" s="85">
        <f t="shared" si="56"/>
        <v>0</v>
      </c>
      <c r="AD202" s="75" t="str">
        <f t="shared" si="57"/>
        <v>-</v>
      </c>
      <c r="AE202" s="85">
        <f t="shared" si="58"/>
        <v>0</v>
      </c>
      <c r="AF202" s="85">
        <f t="shared" si="59"/>
        <v>0</v>
      </c>
      <c r="AG202" s="85">
        <f t="shared" si="60"/>
        <v>0</v>
      </c>
      <c r="AH202" s="85">
        <f t="shared" si="61"/>
        <v>0</v>
      </c>
      <c r="AI202" s="85">
        <f t="shared" si="62"/>
        <v>0</v>
      </c>
      <c r="AJ202" s="85">
        <f t="shared" si="63"/>
        <v>0</v>
      </c>
      <c r="AK202" s="85">
        <f t="shared" si="64"/>
        <v>0</v>
      </c>
      <c r="AL202" s="75" t="str">
        <f t="shared" si="65"/>
        <v>-</v>
      </c>
      <c r="AM202" s="85">
        <f t="shared" si="66"/>
        <v>0</v>
      </c>
      <c r="AN202" s="85">
        <f t="shared" si="67"/>
        <v>0</v>
      </c>
      <c r="AO202" s="85">
        <f t="shared" si="68"/>
        <v>0</v>
      </c>
    </row>
    <row r="203" spans="1:41" s="26" customFormat="1" ht="12.75">
      <c r="A203" s="71">
        <v>403310</v>
      </c>
      <c r="B203" s="38">
        <v>70224</v>
      </c>
      <c r="C203" s="39" t="s">
        <v>76</v>
      </c>
      <c r="D203" s="39" t="s">
        <v>77</v>
      </c>
      <c r="E203" s="39" t="s">
        <v>78</v>
      </c>
      <c r="F203" s="40">
        <v>85337</v>
      </c>
      <c r="G203" s="72">
        <v>420</v>
      </c>
      <c r="H203" s="73">
        <v>9286832225</v>
      </c>
      <c r="I203" s="74">
        <v>8</v>
      </c>
      <c r="J203" s="75" t="s">
        <v>884</v>
      </c>
      <c r="K203" s="39"/>
      <c r="L203" s="76" t="s">
        <v>883</v>
      </c>
      <c r="M203" s="77">
        <v>478.4375</v>
      </c>
      <c r="N203" s="76" t="s">
        <v>883</v>
      </c>
      <c r="O203" s="78" t="s">
        <v>884</v>
      </c>
      <c r="P203" s="41">
        <v>31.775700934579437</v>
      </c>
      <c r="Q203" s="79" t="str">
        <f t="shared" si="52"/>
        <v>YES</v>
      </c>
      <c r="R203" s="75" t="s">
        <v>883</v>
      </c>
      <c r="S203" s="75" t="s">
        <v>884</v>
      </c>
      <c r="T203" s="75"/>
      <c r="U203" s="80"/>
      <c r="V203" s="81">
        <v>49341</v>
      </c>
      <c r="W203" s="82">
        <v>6157</v>
      </c>
      <c r="X203" s="82">
        <v>6176</v>
      </c>
      <c r="Y203" s="83">
        <v>4219</v>
      </c>
      <c r="Z203" s="84">
        <f t="shared" si="53"/>
        <v>1</v>
      </c>
      <c r="AA203" s="85">
        <f t="shared" si="54"/>
        <v>1</v>
      </c>
      <c r="AB203" s="85">
        <f t="shared" si="55"/>
        <v>0</v>
      </c>
      <c r="AC203" s="85">
        <f t="shared" si="56"/>
        <v>0</v>
      </c>
      <c r="AD203" s="75" t="str">
        <f t="shared" si="57"/>
        <v>SRSA</v>
      </c>
      <c r="AE203" s="85">
        <f t="shared" si="58"/>
        <v>0</v>
      </c>
      <c r="AF203" s="85">
        <f t="shared" si="59"/>
        <v>0</v>
      </c>
      <c r="AG203" s="85">
        <f t="shared" si="60"/>
        <v>0</v>
      </c>
      <c r="AH203" s="85">
        <f t="shared" si="61"/>
        <v>0</v>
      </c>
      <c r="AI203" s="85">
        <f t="shared" si="62"/>
        <v>1</v>
      </c>
      <c r="AJ203" s="85">
        <f t="shared" si="63"/>
        <v>1</v>
      </c>
      <c r="AK203" s="85" t="str">
        <f t="shared" si="64"/>
        <v>Initial</v>
      </c>
      <c r="AL203" s="75" t="str">
        <f t="shared" si="65"/>
        <v>-</v>
      </c>
      <c r="AM203" s="85" t="str">
        <f t="shared" si="66"/>
        <v>SRSA</v>
      </c>
      <c r="AN203" s="85">
        <f t="shared" si="67"/>
        <v>0</v>
      </c>
      <c r="AO203" s="85">
        <f t="shared" si="68"/>
        <v>0</v>
      </c>
    </row>
    <row r="204" spans="1:41" s="26" customFormat="1" ht="12.75">
      <c r="A204" s="71">
        <v>400378</v>
      </c>
      <c r="B204" s="38">
        <v>58701</v>
      </c>
      <c r="C204" s="39" t="s">
        <v>79</v>
      </c>
      <c r="D204" s="39" t="s">
        <v>80</v>
      </c>
      <c r="E204" s="39" t="s">
        <v>81</v>
      </c>
      <c r="F204" s="40">
        <v>85546</v>
      </c>
      <c r="G204" s="72" t="s">
        <v>882</v>
      </c>
      <c r="H204" s="73">
        <v>9283488688</v>
      </c>
      <c r="I204" s="74">
        <v>7</v>
      </c>
      <c r="J204" s="75" t="s">
        <v>884</v>
      </c>
      <c r="K204" s="39"/>
      <c r="L204" s="76" t="s">
        <v>896</v>
      </c>
      <c r="M204" s="77">
        <v>97.3937</v>
      </c>
      <c r="N204" s="76" t="s">
        <v>884</v>
      </c>
      <c r="O204" s="78" t="s">
        <v>884</v>
      </c>
      <c r="P204" s="41" t="s">
        <v>889</v>
      </c>
      <c r="Q204" s="79" t="str">
        <f t="shared" si="52"/>
        <v>M</v>
      </c>
      <c r="R204" s="75" t="s">
        <v>885</v>
      </c>
      <c r="S204" s="75" t="s">
        <v>884</v>
      </c>
      <c r="T204" s="75"/>
      <c r="U204" s="80"/>
      <c r="V204" s="81">
        <v>0</v>
      </c>
      <c r="W204" s="82">
        <v>0</v>
      </c>
      <c r="X204" s="82">
        <v>0</v>
      </c>
      <c r="Y204" s="83">
        <v>0</v>
      </c>
      <c r="Z204" s="84">
        <f t="shared" si="53"/>
        <v>1</v>
      </c>
      <c r="AA204" s="85">
        <f t="shared" si="54"/>
        <v>1</v>
      </c>
      <c r="AB204" s="85">
        <f t="shared" si="55"/>
        <v>0</v>
      </c>
      <c r="AC204" s="85">
        <f t="shared" si="56"/>
        <v>0</v>
      </c>
      <c r="AD204" s="75" t="str">
        <f t="shared" si="57"/>
        <v>SRSA</v>
      </c>
      <c r="AE204" s="85">
        <f t="shared" si="58"/>
        <v>0</v>
      </c>
      <c r="AF204" s="85">
        <f t="shared" si="59"/>
        <v>0</v>
      </c>
      <c r="AG204" s="85">
        <f t="shared" si="60"/>
        <v>0</v>
      </c>
      <c r="AH204" s="85">
        <f t="shared" si="61"/>
        <v>0</v>
      </c>
      <c r="AI204" s="85">
        <f t="shared" si="62"/>
        <v>1</v>
      </c>
      <c r="AJ204" s="85">
        <f t="shared" si="63"/>
        <v>0</v>
      </c>
      <c r="AK204" s="85">
        <f t="shared" si="64"/>
        <v>0</v>
      </c>
      <c r="AL204" s="75" t="str">
        <f t="shared" si="65"/>
        <v>-</v>
      </c>
      <c r="AM204" s="85">
        <f t="shared" si="66"/>
        <v>0</v>
      </c>
      <c r="AN204" s="85">
        <f t="shared" si="67"/>
        <v>0</v>
      </c>
      <c r="AO204" s="85">
        <f t="shared" si="68"/>
        <v>0</v>
      </c>
    </row>
    <row r="205" spans="1:41" s="26" customFormat="1" ht="12.75">
      <c r="A205" s="71">
        <v>400349</v>
      </c>
      <c r="B205" s="38">
        <v>50802</v>
      </c>
      <c r="C205" s="39" t="s">
        <v>82</v>
      </c>
      <c r="D205" s="39" t="s">
        <v>83</v>
      </c>
      <c r="E205" s="39" t="s">
        <v>84</v>
      </c>
      <c r="F205" s="40">
        <v>85552</v>
      </c>
      <c r="G205" s="72" t="s">
        <v>882</v>
      </c>
      <c r="H205" s="73">
        <v>9283483393</v>
      </c>
      <c r="I205" s="74">
        <v>6</v>
      </c>
      <c r="J205" s="75" t="s">
        <v>883</v>
      </c>
      <c r="K205" s="39"/>
      <c r="L205" s="76" t="s">
        <v>883</v>
      </c>
      <c r="M205" s="77">
        <v>312.9625</v>
      </c>
      <c r="N205" s="76" t="s">
        <v>884</v>
      </c>
      <c r="O205" s="78" t="s">
        <v>883</v>
      </c>
      <c r="P205" s="41" t="s">
        <v>889</v>
      </c>
      <c r="Q205" s="79" t="str">
        <f t="shared" si="52"/>
        <v>M</v>
      </c>
      <c r="R205" s="75" t="s">
        <v>885</v>
      </c>
      <c r="S205" s="75" t="s">
        <v>884</v>
      </c>
      <c r="T205" s="75"/>
      <c r="U205" s="80"/>
      <c r="V205" s="81"/>
      <c r="W205" s="82"/>
      <c r="X205" s="82"/>
      <c r="Y205" s="83"/>
      <c r="Z205" s="84">
        <f t="shared" si="53"/>
        <v>0</v>
      </c>
      <c r="AA205" s="85">
        <f t="shared" si="54"/>
        <v>1</v>
      </c>
      <c r="AB205" s="85">
        <f t="shared" si="55"/>
        <v>0</v>
      </c>
      <c r="AC205" s="85">
        <f t="shared" si="56"/>
        <v>0</v>
      </c>
      <c r="AD205" s="75" t="str">
        <f t="shared" si="57"/>
        <v>-</v>
      </c>
      <c r="AE205" s="85">
        <f t="shared" si="58"/>
        <v>0</v>
      </c>
      <c r="AF205" s="85">
        <f t="shared" si="59"/>
        <v>0</v>
      </c>
      <c r="AG205" s="85">
        <f t="shared" si="60"/>
        <v>0</v>
      </c>
      <c r="AH205" s="85">
        <f t="shared" si="61"/>
        <v>0</v>
      </c>
      <c r="AI205" s="85">
        <f t="shared" si="62"/>
        <v>1</v>
      </c>
      <c r="AJ205" s="85">
        <f t="shared" si="63"/>
        <v>0</v>
      </c>
      <c r="AK205" s="85">
        <f t="shared" si="64"/>
        <v>0</v>
      </c>
      <c r="AL205" s="75" t="str">
        <f t="shared" si="65"/>
        <v>-</v>
      </c>
      <c r="AM205" s="85">
        <f t="shared" si="66"/>
        <v>0</v>
      </c>
      <c r="AN205" s="85">
        <f t="shared" si="67"/>
        <v>0</v>
      </c>
      <c r="AO205" s="85">
        <f t="shared" si="68"/>
        <v>0</v>
      </c>
    </row>
    <row r="206" spans="1:41" s="26" customFormat="1" ht="12.75">
      <c r="A206" s="71">
        <v>403400</v>
      </c>
      <c r="B206" s="38">
        <v>70241</v>
      </c>
      <c r="C206" s="39" t="s">
        <v>85</v>
      </c>
      <c r="D206" s="39" t="s">
        <v>86</v>
      </c>
      <c r="E206" s="39" t="s">
        <v>1040</v>
      </c>
      <c r="F206" s="40">
        <v>85296</v>
      </c>
      <c r="G206" s="72">
        <v>1014</v>
      </c>
      <c r="H206" s="73">
        <v>4804973452</v>
      </c>
      <c r="I206" s="74" t="s">
        <v>956</v>
      </c>
      <c r="J206" s="75" t="s">
        <v>883</v>
      </c>
      <c r="K206" s="39"/>
      <c r="L206" s="76" t="s">
        <v>883</v>
      </c>
      <c r="M206" s="77">
        <v>33267.7501</v>
      </c>
      <c r="N206" s="76" t="s">
        <v>883</v>
      </c>
      <c r="O206" s="78" t="s">
        <v>883</v>
      </c>
      <c r="P206" s="41">
        <v>3.887480381504286</v>
      </c>
      <c r="Q206" s="79" t="str">
        <f t="shared" si="52"/>
        <v>NO</v>
      </c>
      <c r="R206" s="75" t="s">
        <v>883</v>
      </c>
      <c r="S206" s="75" t="s">
        <v>883</v>
      </c>
      <c r="T206" s="75"/>
      <c r="U206" s="80"/>
      <c r="V206" s="81"/>
      <c r="W206" s="82"/>
      <c r="X206" s="82"/>
      <c r="Y206" s="83"/>
      <c r="Z206" s="84">
        <f t="shared" si="53"/>
        <v>0</v>
      </c>
      <c r="AA206" s="85">
        <f t="shared" si="54"/>
        <v>0</v>
      </c>
      <c r="AB206" s="85">
        <f t="shared" si="55"/>
        <v>0</v>
      </c>
      <c r="AC206" s="85">
        <f t="shared" si="56"/>
        <v>0</v>
      </c>
      <c r="AD206" s="75" t="str">
        <f t="shared" si="57"/>
        <v>-</v>
      </c>
      <c r="AE206" s="85">
        <f t="shared" si="58"/>
        <v>0</v>
      </c>
      <c r="AF206" s="85">
        <f t="shared" si="59"/>
        <v>0</v>
      </c>
      <c r="AG206" s="85">
        <f t="shared" si="60"/>
        <v>0</v>
      </c>
      <c r="AH206" s="85">
        <f t="shared" si="61"/>
        <v>0</v>
      </c>
      <c r="AI206" s="85">
        <f t="shared" si="62"/>
        <v>0</v>
      </c>
      <c r="AJ206" s="85">
        <f t="shared" si="63"/>
        <v>0</v>
      </c>
      <c r="AK206" s="85">
        <f t="shared" si="64"/>
        <v>0</v>
      </c>
      <c r="AL206" s="75" t="str">
        <f t="shared" si="65"/>
        <v>-</v>
      </c>
      <c r="AM206" s="85">
        <f t="shared" si="66"/>
        <v>0</v>
      </c>
      <c r="AN206" s="85">
        <f t="shared" si="67"/>
        <v>0</v>
      </c>
      <c r="AO206" s="85">
        <f t="shared" si="68"/>
        <v>0</v>
      </c>
    </row>
    <row r="207" spans="1:41" s="26" customFormat="1" ht="12.75">
      <c r="A207" s="71">
        <v>403420</v>
      </c>
      <c r="B207" s="38">
        <v>70440</v>
      </c>
      <c r="C207" s="39" t="s">
        <v>87</v>
      </c>
      <c r="D207" s="39" t="s">
        <v>88</v>
      </c>
      <c r="E207" s="39" t="s">
        <v>989</v>
      </c>
      <c r="F207" s="40">
        <v>85301</v>
      </c>
      <c r="G207" s="72">
        <v>1893</v>
      </c>
      <c r="H207" s="73">
        <v>6238428100</v>
      </c>
      <c r="I207" s="74">
        <v>3</v>
      </c>
      <c r="J207" s="75" t="s">
        <v>883</v>
      </c>
      <c r="K207" s="39"/>
      <c r="L207" s="76" t="s">
        <v>883</v>
      </c>
      <c r="M207" s="77">
        <v>12389.8688</v>
      </c>
      <c r="N207" s="76" t="s">
        <v>883</v>
      </c>
      <c r="O207" s="78" t="s">
        <v>883</v>
      </c>
      <c r="P207" s="41">
        <v>23.85656552697415</v>
      </c>
      <c r="Q207" s="79" t="str">
        <f t="shared" si="52"/>
        <v>YES</v>
      </c>
      <c r="R207" s="75" t="s">
        <v>883</v>
      </c>
      <c r="S207" s="75" t="s">
        <v>883</v>
      </c>
      <c r="T207" s="75"/>
      <c r="U207" s="80"/>
      <c r="V207" s="81"/>
      <c r="W207" s="82"/>
      <c r="X207" s="82"/>
      <c r="Y207" s="83"/>
      <c r="Z207" s="84">
        <f t="shared" si="53"/>
        <v>0</v>
      </c>
      <c r="AA207" s="85">
        <f t="shared" si="54"/>
        <v>0</v>
      </c>
      <c r="AB207" s="85">
        <f t="shared" si="55"/>
        <v>0</v>
      </c>
      <c r="AC207" s="85">
        <f t="shared" si="56"/>
        <v>0</v>
      </c>
      <c r="AD207" s="75" t="str">
        <f t="shared" si="57"/>
        <v>-</v>
      </c>
      <c r="AE207" s="85">
        <f t="shared" si="58"/>
        <v>0</v>
      </c>
      <c r="AF207" s="85">
        <f t="shared" si="59"/>
        <v>0</v>
      </c>
      <c r="AG207" s="85">
        <f t="shared" si="60"/>
        <v>0</v>
      </c>
      <c r="AH207" s="85">
        <f t="shared" si="61"/>
        <v>0</v>
      </c>
      <c r="AI207" s="85">
        <f t="shared" si="62"/>
        <v>0</v>
      </c>
      <c r="AJ207" s="85">
        <f t="shared" si="63"/>
        <v>1</v>
      </c>
      <c r="AK207" s="85">
        <f t="shared" si="64"/>
        <v>0</v>
      </c>
      <c r="AL207" s="75" t="str">
        <f t="shared" si="65"/>
        <v>-</v>
      </c>
      <c r="AM207" s="85">
        <f t="shared" si="66"/>
        <v>0</v>
      </c>
      <c r="AN207" s="85">
        <f t="shared" si="67"/>
        <v>0</v>
      </c>
      <c r="AO207" s="85">
        <f t="shared" si="68"/>
        <v>0</v>
      </c>
    </row>
    <row r="208" spans="1:41" s="26" customFormat="1" ht="12.75">
      <c r="A208" s="71">
        <v>403450</v>
      </c>
      <c r="B208" s="38">
        <v>70505</v>
      </c>
      <c r="C208" s="39" t="s">
        <v>89</v>
      </c>
      <c r="D208" s="39" t="s">
        <v>90</v>
      </c>
      <c r="E208" s="39" t="s">
        <v>989</v>
      </c>
      <c r="F208" s="40">
        <v>85301</v>
      </c>
      <c r="G208" s="72">
        <v>1661</v>
      </c>
      <c r="H208" s="73">
        <v>6234356000</v>
      </c>
      <c r="I208" s="74" t="s">
        <v>902</v>
      </c>
      <c r="J208" s="75" t="s">
        <v>883</v>
      </c>
      <c r="K208" s="39"/>
      <c r="L208" s="76" t="s">
        <v>883</v>
      </c>
      <c r="M208" s="77">
        <v>13800.4815</v>
      </c>
      <c r="N208" s="76" t="s">
        <v>883</v>
      </c>
      <c r="O208" s="78" t="s">
        <v>883</v>
      </c>
      <c r="P208" s="41">
        <v>11.897527554364014</v>
      </c>
      <c r="Q208" s="79" t="str">
        <f t="shared" si="52"/>
        <v>NO</v>
      </c>
      <c r="R208" s="75" t="s">
        <v>883</v>
      </c>
      <c r="S208" s="75" t="s">
        <v>883</v>
      </c>
      <c r="T208" s="75"/>
      <c r="U208" s="80"/>
      <c r="V208" s="81"/>
      <c r="W208" s="82"/>
      <c r="X208" s="82"/>
      <c r="Y208" s="83"/>
      <c r="Z208" s="84">
        <f t="shared" si="53"/>
        <v>0</v>
      </c>
      <c r="AA208" s="85">
        <f t="shared" si="54"/>
        <v>0</v>
      </c>
      <c r="AB208" s="85">
        <f t="shared" si="55"/>
        <v>0</v>
      </c>
      <c r="AC208" s="85">
        <f t="shared" si="56"/>
        <v>0</v>
      </c>
      <c r="AD208" s="75" t="str">
        <f t="shared" si="57"/>
        <v>-</v>
      </c>
      <c r="AE208" s="85">
        <f t="shared" si="58"/>
        <v>0</v>
      </c>
      <c r="AF208" s="85">
        <f t="shared" si="59"/>
        <v>0</v>
      </c>
      <c r="AG208" s="85">
        <f t="shared" si="60"/>
        <v>0</v>
      </c>
      <c r="AH208" s="85">
        <f t="shared" si="61"/>
        <v>0</v>
      </c>
      <c r="AI208" s="85">
        <f t="shared" si="62"/>
        <v>0</v>
      </c>
      <c r="AJ208" s="85">
        <f t="shared" si="63"/>
        <v>0</v>
      </c>
      <c r="AK208" s="85">
        <f t="shared" si="64"/>
        <v>0</v>
      </c>
      <c r="AL208" s="75" t="str">
        <f t="shared" si="65"/>
        <v>-</v>
      </c>
      <c r="AM208" s="85">
        <f t="shared" si="66"/>
        <v>0</v>
      </c>
      <c r="AN208" s="85">
        <f t="shared" si="67"/>
        <v>0</v>
      </c>
      <c r="AO208" s="85">
        <f t="shared" si="68"/>
        <v>0</v>
      </c>
    </row>
    <row r="209" spans="1:41" s="26" customFormat="1" ht="12.75">
      <c r="A209" s="71">
        <v>400146</v>
      </c>
      <c r="B209" s="38">
        <v>108721</v>
      </c>
      <c r="C209" s="39" t="s">
        <v>91</v>
      </c>
      <c r="D209" s="39" t="s">
        <v>92</v>
      </c>
      <c r="E209" s="39" t="s">
        <v>899</v>
      </c>
      <c r="F209" s="40">
        <v>85701</v>
      </c>
      <c r="G209" s="72" t="s">
        <v>882</v>
      </c>
      <c r="H209" s="73">
        <v>5208829144</v>
      </c>
      <c r="I209" s="74">
        <v>1</v>
      </c>
      <c r="J209" s="75" t="s">
        <v>883</v>
      </c>
      <c r="K209" s="39"/>
      <c r="L209" s="76" t="s">
        <v>883</v>
      </c>
      <c r="M209" s="77">
        <v>113.275</v>
      </c>
      <c r="N209" s="76" t="s">
        <v>883</v>
      </c>
      <c r="O209" s="78" t="s">
        <v>883</v>
      </c>
      <c r="P209" s="41" t="s">
        <v>889</v>
      </c>
      <c r="Q209" s="79" t="str">
        <f t="shared" si="52"/>
        <v>M</v>
      </c>
      <c r="R209" s="75" t="s">
        <v>883</v>
      </c>
      <c r="S209" s="75" t="s">
        <v>883</v>
      </c>
      <c r="T209" s="75"/>
      <c r="U209" s="80"/>
      <c r="V209" s="81"/>
      <c r="W209" s="82"/>
      <c r="X209" s="82"/>
      <c r="Y209" s="83"/>
      <c r="Z209" s="84">
        <f t="shared" si="53"/>
        <v>0</v>
      </c>
      <c r="AA209" s="85">
        <f t="shared" si="54"/>
        <v>1</v>
      </c>
      <c r="AB209" s="85">
        <f t="shared" si="55"/>
        <v>0</v>
      </c>
      <c r="AC209" s="85">
        <f t="shared" si="56"/>
        <v>0</v>
      </c>
      <c r="AD209" s="75" t="str">
        <f t="shared" si="57"/>
        <v>-</v>
      </c>
      <c r="AE209" s="85">
        <f t="shared" si="58"/>
        <v>0</v>
      </c>
      <c r="AF209" s="85">
        <f t="shared" si="59"/>
        <v>0</v>
      </c>
      <c r="AG209" s="85">
        <f t="shared" si="60"/>
        <v>0</v>
      </c>
      <c r="AH209" s="85">
        <f t="shared" si="61"/>
        <v>0</v>
      </c>
      <c r="AI209" s="85">
        <f t="shared" si="62"/>
        <v>0</v>
      </c>
      <c r="AJ209" s="85">
        <f t="shared" si="63"/>
        <v>0</v>
      </c>
      <c r="AK209" s="85">
        <f t="shared" si="64"/>
        <v>0</v>
      </c>
      <c r="AL209" s="75" t="str">
        <f t="shared" si="65"/>
        <v>-</v>
      </c>
      <c r="AM209" s="85">
        <f t="shared" si="66"/>
        <v>0</v>
      </c>
      <c r="AN209" s="85">
        <f t="shared" si="67"/>
        <v>0</v>
      </c>
      <c r="AO209" s="85">
        <f t="shared" si="68"/>
        <v>0</v>
      </c>
    </row>
    <row r="210" spans="1:41" s="26" customFormat="1" ht="12.75">
      <c r="A210" s="71">
        <v>400104</v>
      </c>
      <c r="B210" s="38">
        <v>78663</v>
      </c>
      <c r="C210" s="39" t="s">
        <v>93</v>
      </c>
      <c r="D210" s="39" t="s">
        <v>94</v>
      </c>
      <c r="E210" s="39" t="s">
        <v>984</v>
      </c>
      <c r="F210" s="40">
        <v>85283</v>
      </c>
      <c r="G210" s="72" t="s">
        <v>882</v>
      </c>
      <c r="H210" s="73">
        <v>6024339964</v>
      </c>
      <c r="I210" s="74">
        <v>2</v>
      </c>
      <c r="J210" s="75" t="s">
        <v>883</v>
      </c>
      <c r="K210" s="39"/>
      <c r="L210" s="76" t="s">
        <v>883</v>
      </c>
      <c r="M210" s="77">
        <v>19.7313</v>
      </c>
      <c r="N210" s="76" t="s">
        <v>883</v>
      </c>
      <c r="O210" s="78" t="s">
        <v>883</v>
      </c>
      <c r="P210" s="41" t="s">
        <v>889</v>
      </c>
      <c r="Q210" s="79" t="str">
        <f t="shared" si="52"/>
        <v>M</v>
      </c>
      <c r="R210" s="75" t="s">
        <v>883</v>
      </c>
      <c r="S210" s="75" t="s">
        <v>883</v>
      </c>
      <c r="T210" s="75"/>
      <c r="U210" s="80"/>
      <c r="V210" s="81"/>
      <c r="W210" s="82"/>
      <c r="X210" s="82"/>
      <c r="Y210" s="83"/>
      <c r="Z210" s="84">
        <f t="shared" si="53"/>
        <v>0</v>
      </c>
      <c r="AA210" s="85">
        <f t="shared" si="54"/>
        <v>1</v>
      </c>
      <c r="AB210" s="85">
        <f t="shared" si="55"/>
        <v>0</v>
      </c>
      <c r="AC210" s="85">
        <f t="shared" si="56"/>
        <v>0</v>
      </c>
      <c r="AD210" s="75" t="str">
        <f t="shared" si="57"/>
        <v>-</v>
      </c>
      <c r="AE210" s="85">
        <f t="shared" si="58"/>
        <v>0</v>
      </c>
      <c r="AF210" s="85">
        <f t="shared" si="59"/>
        <v>0</v>
      </c>
      <c r="AG210" s="85">
        <f t="shared" si="60"/>
        <v>0</v>
      </c>
      <c r="AH210" s="85">
        <f t="shared" si="61"/>
        <v>0</v>
      </c>
      <c r="AI210" s="85">
        <f t="shared" si="62"/>
        <v>0</v>
      </c>
      <c r="AJ210" s="85">
        <f t="shared" si="63"/>
        <v>0</v>
      </c>
      <c r="AK210" s="85">
        <f t="shared" si="64"/>
        <v>0</v>
      </c>
      <c r="AL210" s="75" t="str">
        <f t="shared" si="65"/>
        <v>-</v>
      </c>
      <c r="AM210" s="85">
        <f t="shared" si="66"/>
        <v>0</v>
      </c>
      <c r="AN210" s="85">
        <f t="shared" si="67"/>
        <v>0</v>
      </c>
      <c r="AO210" s="85">
        <f t="shared" si="68"/>
        <v>0</v>
      </c>
    </row>
    <row r="211" spans="1:41" s="26" customFormat="1" ht="12.75">
      <c r="A211" s="71">
        <v>403500</v>
      </c>
      <c r="B211" s="38">
        <v>40201</v>
      </c>
      <c r="C211" s="39" t="s">
        <v>95</v>
      </c>
      <c r="D211" s="39" t="s">
        <v>96</v>
      </c>
      <c r="E211" s="39" t="s">
        <v>1171</v>
      </c>
      <c r="F211" s="40">
        <v>85501</v>
      </c>
      <c r="G211" s="72">
        <v>2295</v>
      </c>
      <c r="H211" s="73">
        <v>9284253211</v>
      </c>
      <c r="I211" s="74">
        <v>6</v>
      </c>
      <c r="J211" s="75" t="s">
        <v>883</v>
      </c>
      <c r="K211" s="39"/>
      <c r="L211" s="76" t="s">
        <v>884</v>
      </c>
      <c r="M211" s="77">
        <v>1984.2061</v>
      </c>
      <c r="N211" s="76" t="s">
        <v>883</v>
      </c>
      <c r="O211" s="78" t="s">
        <v>883</v>
      </c>
      <c r="P211" s="41">
        <v>17.647058823529413</v>
      </c>
      <c r="Q211" s="79" t="str">
        <f t="shared" si="52"/>
        <v>NO</v>
      </c>
      <c r="R211" s="75" t="s">
        <v>883</v>
      </c>
      <c r="S211" s="75" t="s">
        <v>884</v>
      </c>
      <c r="T211" s="75"/>
      <c r="U211" s="80"/>
      <c r="V211" s="81"/>
      <c r="W211" s="82"/>
      <c r="X211" s="82"/>
      <c r="Y211" s="83"/>
      <c r="Z211" s="84">
        <f t="shared" si="53"/>
        <v>1</v>
      </c>
      <c r="AA211" s="85">
        <f t="shared" si="54"/>
        <v>0</v>
      </c>
      <c r="AB211" s="85">
        <f t="shared" si="55"/>
        <v>0</v>
      </c>
      <c r="AC211" s="85">
        <f t="shared" si="56"/>
        <v>0</v>
      </c>
      <c r="AD211" s="75" t="str">
        <f t="shared" si="57"/>
        <v>-</v>
      </c>
      <c r="AE211" s="85">
        <f t="shared" si="58"/>
        <v>0</v>
      </c>
      <c r="AF211" s="85">
        <f t="shared" si="59"/>
        <v>0</v>
      </c>
      <c r="AG211" s="85">
        <f t="shared" si="60"/>
        <v>0</v>
      </c>
      <c r="AH211" s="85">
        <f t="shared" si="61"/>
        <v>0</v>
      </c>
      <c r="AI211" s="85">
        <f t="shared" si="62"/>
        <v>1</v>
      </c>
      <c r="AJ211" s="85">
        <f t="shared" si="63"/>
        <v>0</v>
      </c>
      <c r="AK211" s="85">
        <f t="shared" si="64"/>
        <v>0</v>
      </c>
      <c r="AL211" s="75" t="str">
        <f t="shared" si="65"/>
        <v>-</v>
      </c>
      <c r="AM211" s="85">
        <f t="shared" si="66"/>
        <v>0</v>
      </c>
      <c r="AN211" s="85">
        <f t="shared" si="67"/>
        <v>0</v>
      </c>
      <c r="AO211" s="85">
        <f t="shared" si="68"/>
        <v>0</v>
      </c>
    </row>
    <row r="212" spans="1:41" s="26" customFormat="1" ht="12.75">
      <c r="A212" s="71">
        <v>402480</v>
      </c>
      <c r="B212" s="38">
        <v>50199</v>
      </c>
      <c r="C212" s="39" t="s">
        <v>97</v>
      </c>
      <c r="D212" s="39" t="s">
        <v>98</v>
      </c>
      <c r="E212" s="39" t="s">
        <v>1245</v>
      </c>
      <c r="F212" s="40">
        <v>85543</v>
      </c>
      <c r="G212" s="72"/>
      <c r="H212" s="73"/>
      <c r="I212" s="74">
        <v>7</v>
      </c>
      <c r="J212" s="75" t="s">
        <v>99</v>
      </c>
      <c r="K212" s="39" t="s">
        <v>884</v>
      </c>
      <c r="L212" s="76" t="s">
        <v>99</v>
      </c>
      <c r="M212" s="88">
        <v>47.74</v>
      </c>
      <c r="N212" s="76" t="s">
        <v>99</v>
      </c>
      <c r="O212" s="78" t="s">
        <v>99</v>
      </c>
      <c r="P212" s="89">
        <v>47.85</v>
      </c>
      <c r="Q212" s="75" t="s">
        <v>884</v>
      </c>
      <c r="R212" s="90">
        <v>331</v>
      </c>
      <c r="S212" s="75" t="s">
        <v>884</v>
      </c>
      <c r="T212" s="75" t="s">
        <v>100</v>
      </c>
      <c r="U212" s="80"/>
      <c r="V212" s="81">
        <v>2444</v>
      </c>
      <c r="W212" s="82">
        <v>283</v>
      </c>
      <c r="X212" s="82">
        <v>331</v>
      </c>
      <c r="Y212" s="83">
        <v>265</v>
      </c>
      <c r="Z212" s="84">
        <f t="shared" si="53"/>
        <v>1</v>
      </c>
      <c r="AA212" s="85">
        <f t="shared" si="54"/>
        <v>1</v>
      </c>
      <c r="AB212" s="85">
        <f t="shared" si="55"/>
        <v>0</v>
      </c>
      <c r="AC212" s="85">
        <f t="shared" si="56"/>
        <v>0</v>
      </c>
      <c r="AD212" s="75" t="str">
        <f t="shared" si="57"/>
        <v>SRSA</v>
      </c>
      <c r="AE212" s="85">
        <f t="shared" si="58"/>
        <v>0</v>
      </c>
      <c r="AF212" s="85">
        <f t="shared" si="59"/>
        <v>0</v>
      </c>
      <c r="AG212" s="85">
        <f t="shared" si="60"/>
        <v>0</v>
      </c>
      <c r="AH212" s="85">
        <f t="shared" si="61"/>
        <v>0</v>
      </c>
      <c r="AI212" s="85">
        <f t="shared" si="62"/>
        <v>1</v>
      </c>
      <c r="AJ212" s="85">
        <f t="shared" si="63"/>
        <v>1</v>
      </c>
      <c r="AK212" s="85" t="str">
        <f t="shared" si="64"/>
        <v>Initial</v>
      </c>
      <c r="AL212" s="75" t="str">
        <f t="shared" si="65"/>
        <v>-</v>
      </c>
      <c r="AM212" s="85" t="str">
        <f t="shared" si="66"/>
        <v>SRSA</v>
      </c>
      <c r="AN212" s="85">
        <f t="shared" si="67"/>
        <v>0</v>
      </c>
      <c r="AO212" s="85">
        <f t="shared" si="68"/>
        <v>0</v>
      </c>
    </row>
    <row r="213" spans="1:41" s="26" customFormat="1" ht="12.75">
      <c r="A213" s="71">
        <v>403550</v>
      </c>
      <c r="B213" s="38">
        <v>30204</v>
      </c>
      <c r="C213" s="39" t="s">
        <v>101</v>
      </c>
      <c r="D213" s="39" t="s">
        <v>1045</v>
      </c>
      <c r="E213" s="39" t="s">
        <v>102</v>
      </c>
      <c r="F213" s="40">
        <v>86023</v>
      </c>
      <c r="G213" s="72">
        <v>519</v>
      </c>
      <c r="H213" s="73">
        <v>9286382461</v>
      </c>
      <c r="I213" s="74">
        <v>4</v>
      </c>
      <c r="J213" s="75" t="s">
        <v>883</v>
      </c>
      <c r="K213" s="39"/>
      <c r="L213" s="76" t="s">
        <v>884</v>
      </c>
      <c r="M213" s="77">
        <v>316.5689</v>
      </c>
      <c r="N213" s="76" t="s">
        <v>884</v>
      </c>
      <c r="O213" s="78" t="s">
        <v>884</v>
      </c>
      <c r="P213" s="41">
        <v>8.928571428571429</v>
      </c>
      <c r="Q213" s="79" t="str">
        <f aca="true" t="shared" si="69" ref="Q213:Q244">IF(ISNUMBER(P213),IF(P213&gt;=20,"YES","NO"),"M")</f>
        <v>NO</v>
      </c>
      <c r="R213" s="75" t="s">
        <v>883</v>
      </c>
      <c r="S213" s="75" t="s">
        <v>883</v>
      </c>
      <c r="T213" s="75"/>
      <c r="U213" s="80"/>
      <c r="V213" s="81">
        <v>13612</v>
      </c>
      <c r="W213" s="82">
        <v>1118</v>
      </c>
      <c r="X213" s="82">
        <v>1997</v>
      </c>
      <c r="Y213" s="83">
        <v>2064</v>
      </c>
      <c r="Z213" s="84">
        <f t="shared" si="53"/>
        <v>1</v>
      </c>
      <c r="AA213" s="85">
        <f t="shared" si="54"/>
        <v>1</v>
      </c>
      <c r="AB213" s="85">
        <f t="shared" si="55"/>
        <v>0</v>
      </c>
      <c r="AC213" s="85">
        <f t="shared" si="56"/>
        <v>0</v>
      </c>
      <c r="AD213" s="75" t="str">
        <f t="shared" si="57"/>
        <v>SRSA</v>
      </c>
      <c r="AE213" s="85">
        <f t="shared" si="58"/>
        <v>0</v>
      </c>
      <c r="AF213" s="85">
        <f t="shared" si="59"/>
        <v>0</v>
      </c>
      <c r="AG213" s="85">
        <f t="shared" si="60"/>
        <v>0</v>
      </c>
      <c r="AH213" s="85">
        <f t="shared" si="61"/>
        <v>0</v>
      </c>
      <c r="AI213" s="85">
        <f t="shared" si="62"/>
        <v>0</v>
      </c>
      <c r="AJ213" s="85">
        <f t="shared" si="63"/>
        <v>0</v>
      </c>
      <c r="AK213" s="85">
        <f t="shared" si="64"/>
        <v>0</v>
      </c>
      <c r="AL213" s="75" t="str">
        <f t="shared" si="65"/>
        <v>-</v>
      </c>
      <c r="AM213" s="85">
        <f t="shared" si="66"/>
        <v>0</v>
      </c>
      <c r="AN213" s="85">
        <f t="shared" si="67"/>
        <v>0</v>
      </c>
      <c r="AO213" s="85">
        <f t="shared" si="68"/>
        <v>0</v>
      </c>
    </row>
    <row r="214" spans="1:41" s="26" customFormat="1" ht="12.75">
      <c r="A214" s="71">
        <v>400205</v>
      </c>
      <c r="B214" s="38">
        <v>108770</v>
      </c>
      <c r="C214" s="39" t="s">
        <v>103</v>
      </c>
      <c r="D214" s="39" t="s">
        <v>104</v>
      </c>
      <c r="E214" s="39" t="s">
        <v>105</v>
      </c>
      <c r="F214" s="40">
        <v>85629</v>
      </c>
      <c r="G214" s="72" t="s">
        <v>882</v>
      </c>
      <c r="H214" s="73">
        <v>5203992121</v>
      </c>
      <c r="I214" s="74">
        <v>3</v>
      </c>
      <c r="J214" s="75" t="s">
        <v>883</v>
      </c>
      <c r="K214" s="39"/>
      <c r="L214" s="76" t="s">
        <v>883</v>
      </c>
      <c r="M214" s="77">
        <v>158.8937</v>
      </c>
      <c r="N214" s="76" t="s">
        <v>883</v>
      </c>
      <c r="O214" s="78" t="s">
        <v>883</v>
      </c>
      <c r="P214" s="41" t="s">
        <v>889</v>
      </c>
      <c r="Q214" s="79" t="str">
        <f t="shared" si="69"/>
        <v>M</v>
      </c>
      <c r="R214" s="75" t="s">
        <v>883</v>
      </c>
      <c r="S214" s="75" t="s">
        <v>883</v>
      </c>
      <c r="T214" s="75"/>
      <c r="U214" s="80"/>
      <c r="V214" s="81"/>
      <c r="W214" s="82"/>
      <c r="X214" s="82"/>
      <c r="Y214" s="83"/>
      <c r="Z214" s="84">
        <f t="shared" si="53"/>
        <v>0</v>
      </c>
      <c r="AA214" s="85">
        <f t="shared" si="54"/>
        <v>1</v>
      </c>
      <c r="AB214" s="85">
        <f t="shared" si="55"/>
        <v>0</v>
      </c>
      <c r="AC214" s="85">
        <f t="shared" si="56"/>
        <v>0</v>
      </c>
      <c r="AD214" s="75" t="str">
        <f t="shared" si="57"/>
        <v>-</v>
      </c>
      <c r="AE214" s="85">
        <f t="shared" si="58"/>
        <v>0</v>
      </c>
      <c r="AF214" s="85">
        <f t="shared" si="59"/>
        <v>0</v>
      </c>
      <c r="AG214" s="85">
        <f t="shared" si="60"/>
        <v>0</v>
      </c>
      <c r="AH214" s="85">
        <f t="shared" si="61"/>
        <v>0</v>
      </c>
      <c r="AI214" s="85">
        <f t="shared" si="62"/>
        <v>0</v>
      </c>
      <c r="AJ214" s="85">
        <f t="shared" si="63"/>
        <v>0</v>
      </c>
      <c r="AK214" s="85">
        <f t="shared" si="64"/>
        <v>0</v>
      </c>
      <c r="AL214" s="75" t="str">
        <f t="shared" si="65"/>
        <v>-</v>
      </c>
      <c r="AM214" s="85">
        <f t="shared" si="66"/>
        <v>0</v>
      </c>
      <c r="AN214" s="85">
        <f t="shared" si="67"/>
        <v>0</v>
      </c>
      <c r="AO214" s="85">
        <f t="shared" si="68"/>
        <v>0</v>
      </c>
    </row>
    <row r="215" spans="1:41" s="26" customFormat="1" ht="12.75">
      <c r="A215" s="71">
        <v>400017</v>
      </c>
      <c r="B215" s="38">
        <v>33903</v>
      </c>
      <c r="C215" s="39" t="s">
        <v>106</v>
      </c>
      <c r="D215" s="39" t="s">
        <v>107</v>
      </c>
      <c r="E215" s="39" t="s">
        <v>108</v>
      </c>
      <c r="F215" s="40">
        <v>86045</v>
      </c>
      <c r="G215" s="72">
        <v>160</v>
      </c>
      <c r="H215" s="73">
        <v>9282836271</v>
      </c>
      <c r="I215" s="74">
        <v>4</v>
      </c>
      <c r="J215" s="75" t="s">
        <v>883</v>
      </c>
      <c r="K215" s="39"/>
      <c r="L215" s="76" t="s">
        <v>883</v>
      </c>
      <c r="M215" s="77"/>
      <c r="N215" s="76" t="s">
        <v>884</v>
      </c>
      <c r="O215" s="78" t="s">
        <v>883</v>
      </c>
      <c r="P215" s="41" t="s">
        <v>889</v>
      </c>
      <c r="Q215" s="79" t="str">
        <f t="shared" si="69"/>
        <v>M</v>
      </c>
      <c r="R215" s="75" t="s">
        <v>883</v>
      </c>
      <c r="S215" s="75" t="s">
        <v>883</v>
      </c>
      <c r="T215" s="75"/>
      <c r="U215" s="80"/>
      <c r="V215" s="81"/>
      <c r="W215" s="82"/>
      <c r="X215" s="82"/>
      <c r="Y215" s="83"/>
      <c r="Z215" s="84">
        <f t="shared" si="53"/>
        <v>0</v>
      </c>
      <c r="AA215" s="85">
        <f t="shared" si="54"/>
        <v>0</v>
      </c>
      <c r="AB215" s="85">
        <f t="shared" si="55"/>
        <v>0</v>
      </c>
      <c r="AC215" s="85">
        <f t="shared" si="56"/>
        <v>0</v>
      </c>
      <c r="AD215" s="75" t="str">
        <f t="shared" si="57"/>
        <v>-</v>
      </c>
      <c r="AE215" s="85">
        <f t="shared" si="58"/>
        <v>0</v>
      </c>
      <c r="AF215" s="85">
        <f t="shared" si="59"/>
        <v>0</v>
      </c>
      <c r="AG215" s="85">
        <f t="shared" si="60"/>
        <v>0</v>
      </c>
      <c r="AH215" s="85">
        <f t="shared" si="61"/>
        <v>0</v>
      </c>
      <c r="AI215" s="85">
        <f t="shared" si="62"/>
        <v>0</v>
      </c>
      <c r="AJ215" s="85">
        <f t="shared" si="63"/>
        <v>0</v>
      </c>
      <c r="AK215" s="85">
        <f t="shared" si="64"/>
        <v>0</v>
      </c>
      <c r="AL215" s="75" t="str">
        <f t="shared" si="65"/>
        <v>-</v>
      </c>
      <c r="AM215" s="85">
        <f t="shared" si="66"/>
        <v>0</v>
      </c>
      <c r="AN215" s="85">
        <f t="shared" si="67"/>
        <v>0</v>
      </c>
      <c r="AO215" s="85">
        <f t="shared" si="68"/>
        <v>0</v>
      </c>
    </row>
    <row r="216" spans="1:41" s="26" customFormat="1" ht="12.75">
      <c r="A216" s="71">
        <v>400343</v>
      </c>
      <c r="B216" s="38">
        <v>108789</v>
      </c>
      <c r="C216" s="39" t="s">
        <v>109</v>
      </c>
      <c r="D216" s="39" t="s">
        <v>110</v>
      </c>
      <c r="E216" s="39" t="s">
        <v>899</v>
      </c>
      <c r="F216" s="40">
        <v>85711</v>
      </c>
      <c r="G216" s="72" t="s">
        <v>882</v>
      </c>
      <c r="H216" s="73">
        <v>5207400041</v>
      </c>
      <c r="I216" s="74">
        <v>1</v>
      </c>
      <c r="J216" s="75" t="s">
        <v>883</v>
      </c>
      <c r="K216" s="39"/>
      <c r="L216" s="76" t="s">
        <v>883</v>
      </c>
      <c r="M216" s="77">
        <v>184.45</v>
      </c>
      <c r="N216" s="76" t="s">
        <v>883</v>
      </c>
      <c r="O216" s="78" t="s">
        <v>883</v>
      </c>
      <c r="P216" s="41" t="s">
        <v>889</v>
      </c>
      <c r="Q216" s="79" t="str">
        <f t="shared" si="69"/>
        <v>M</v>
      </c>
      <c r="R216" s="75" t="s">
        <v>885</v>
      </c>
      <c r="S216" s="75" t="s">
        <v>883</v>
      </c>
      <c r="T216" s="75"/>
      <c r="U216" s="80"/>
      <c r="V216" s="81"/>
      <c r="W216" s="82"/>
      <c r="X216" s="82"/>
      <c r="Y216" s="83"/>
      <c r="Z216" s="84">
        <f t="shared" si="53"/>
        <v>0</v>
      </c>
      <c r="AA216" s="85">
        <f t="shared" si="54"/>
        <v>1</v>
      </c>
      <c r="AB216" s="85">
        <f t="shared" si="55"/>
        <v>0</v>
      </c>
      <c r="AC216" s="85">
        <f t="shared" si="56"/>
        <v>0</v>
      </c>
      <c r="AD216" s="75" t="str">
        <f t="shared" si="57"/>
        <v>-</v>
      </c>
      <c r="AE216" s="85">
        <f t="shared" si="58"/>
        <v>0</v>
      </c>
      <c r="AF216" s="85">
        <f t="shared" si="59"/>
        <v>0</v>
      </c>
      <c r="AG216" s="85">
        <f t="shared" si="60"/>
        <v>0</v>
      </c>
      <c r="AH216" s="85">
        <f t="shared" si="61"/>
        <v>0</v>
      </c>
      <c r="AI216" s="85">
        <f t="shared" si="62"/>
        <v>0</v>
      </c>
      <c r="AJ216" s="85">
        <f t="shared" si="63"/>
        <v>0</v>
      </c>
      <c r="AK216" s="85">
        <f t="shared" si="64"/>
        <v>0</v>
      </c>
      <c r="AL216" s="75" t="str">
        <f t="shared" si="65"/>
        <v>-</v>
      </c>
      <c r="AM216" s="85">
        <f t="shared" si="66"/>
        <v>0</v>
      </c>
      <c r="AN216" s="85">
        <f t="shared" si="67"/>
        <v>0</v>
      </c>
      <c r="AO216" s="85">
        <f t="shared" si="68"/>
        <v>0</v>
      </c>
    </row>
    <row r="217" spans="1:41" s="26" customFormat="1" ht="12.75">
      <c r="A217" s="71">
        <v>400147</v>
      </c>
      <c r="B217" s="38">
        <v>108726</v>
      </c>
      <c r="C217" s="39" t="s">
        <v>111</v>
      </c>
      <c r="D217" s="39" t="s">
        <v>112</v>
      </c>
      <c r="E217" s="39" t="s">
        <v>899</v>
      </c>
      <c r="F217" s="40">
        <v>85719</v>
      </c>
      <c r="G217" s="72" t="s">
        <v>882</v>
      </c>
      <c r="H217" s="73">
        <v>5208828826</v>
      </c>
      <c r="I217" s="74">
        <v>1</v>
      </c>
      <c r="J217" s="75" t="s">
        <v>883</v>
      </c>
      <c r="K217" s="39"/>
      <c r="L217" s="76" t="s">
        <v>883</v>
      </c>
      <c r="M217" s="77">
        <v>136.3376</v>
      </c>
      <c r="N217" s="76" t="s">
        <v>883</v>
      </c>
      <c r="O217" s="78" t="s">
        <v>883</v>
      </c>
      <c r="P217" s="41" t="s">
        <v>889</v>
      </c>
      <c r="Q217" s="79" t="str">
        <f t="shared" si="69"/>
        <v>M</v>
      </c>
      <c r="R217" s="75" t="s">
        <v>883</v>
      </c>
      <c r="S217" s="75" t="s">
        <v>883</v>
      </c>
      <c r="T217" s="75"/>
      <c r="U217" s="80"/>
      <c r="V217" s="81"/>
      <c r="W217" s="82"/>
      <c r="X217" s="82"/>
      <c r="Y217" s="83"/>
      <c r="Z217" s="84">
        <f t="shared" si="53"/>
        <v>0</v>
      </c>
      <c r="AA217" s="85">
        <f t="shared" si="54"/>
        <v>1</v>
      </c>
      <c r="AB217" s="85">
        <f t="shared" si="55"/>
        <v>0</v>
      </c>
      <c r="AC217" s="85">
        <f t="shared" si="56"/>
        <v>0</v>
      </c>
      <c r="AD217" s="75" t="str">
        <f t="shared" si="57"/>
        <v>-</v>
      </c>
      <c r="AE217" s="85">
        <f t="shared" si="58"/>
        <v>0</v>
      </c>
      <c r="AF217" s="85">
        <f t="shared" si="59"/>
        <v>0</v>
      </c>
      <c r="AG217" s="85">
        <f t="shared" si="60"/>
        <v>0</v>
      </c>
      <c r="AH217" s="85">
        <f t="shared" si="61"/>
        <v>0</v>
      </c>
      <c r="AI217" s="85">
        <f t="shared" si="62"/>
        <v>0</v>
      </c>
      <c r="AJ217" s="85">
        <f t="shared" si="63"/>
        <v>0</v>
      </c>
      <c r="AK217" s="85">
        <f t="shared" si="64"/>
        <v>0</v>
      </c>
      <c r="AL217" s="75" t="str">
        <f t="shared" si="65"/>
        <v>-</v>
      </c>
      <c r="AM217" s="85">
        <f t="shared" si="66"/>
        <v>0</v>
      </c>
      <c r="AN217" s="85">
        <f t="shared" si="67"/>
        <v>0</v>
      </c>
      <c r="AO217" s="85">
        <f t="shared" si="68"/>
        <v>0</v>
      </c>
    </row>
    <row r="218" spans="1:41" s="26" customFormat="1" ht="12.75">
      <c r="A218" s="71">
        <v>403660</v>
      </c>
      <c r="B218" s="38">
        <v>80303</v>
      </c>
      <c r="C218" s="39" t="s">
        <v>113</v>
      </c>
      <c r="D218" s="39" t="s">
        <v>114</v>
      </c>
      <c r="E218" s="39" t="s">
        <v>115</v>
      </c>
      <c r="F218" s="40">
        <v>86401</v>
      </c>
      <c r="G218" s="72">
        <v>22</v>
      </c>
      <c r="H218" s="73">
        <v>9286920013</v>
      </c>
      <c r="I218" s="74">
        <v>6</v>
      </c>
      <c r="J218" s="75" t="s">
        <v>883</v>
      </c>
      <c r="K218" s="39"/>
      <c r="L218" s="76" t="s">
        <v>884</v>
      </c>
      <c r="M218" s="77">
        <v>43.7688</v>
      </c>
      <c r="N218" s="76" t="s">
        <v>883</v>
      </c>
      <c r="O218" s="78" t="s">
        <v>884</v>
      </c>
      <c r="P218" s="41">
        <v>15.057915057915059</v>
      </c>
      <c r="Q218" s="79" t="str">
        <f t="shared" si="69"/>
        <v>NO</v>
      </c>
      <c r="R218" s="75" t="s">
        <v>883</v>
      </c>
      <c r="S218" s="75" t="s">
        <v>884</v>
      </c>
      <c r="T218" s="75"/>
      <c r="U218" s="80"/>
      <c r="V218" s="81">
        <v>4033</v>
      </c>
      <c r="W218" s="82">
        <v>527</v>
      </c>
      <c r="X218" s="82">
        <v>756</v>
      </c>
      <c r="Y218" s="83">
        <v>472</v>
      </c>
      <c r="Z218" s="84">
        <f t="shared" si="53"/>
        <v>1</v>
      </c>
      <c r="AA218" s="85">
        <f t="shared" si="54"/>
        <v>1</v>
      </c>
      <c r="AB218" s="85">
        <f t="shared" si="55"/>
        <v>0</v>
      </c>
      <c r="AC218" s="85">
        <f t="shared" si="56"/>
        <v>0</v>
      </c>
      <c r="AD218" s="75" t="str">
        <f t="shared" si="57"/>
        <v>SRSA</v>
      </c>
      <c r="AE218" s="85">
        <f t="shared" si="58"/>
        <v>0</v>
      </c>
      <c r="AF218" s="85">
        <f t="shared" si="59"/>
        <v>0</v>
      </c>
      <c r="AG218" s="85">
        <f t="shared" si="60"/>
        <v>0</v>
      </c>
      <c r="AH218" s="85">
        <f t="shared" si="61"/>
        <v>0</v>
      </c>
      <c r="AI218" s="85">
        <f t="shared" si="62"/>
        <v>1</v>
      </c>
      <c r="AJ218" s="85">
        <f t="shared" si="63"/>
        <v>0</v>
      </c>
      <c r="AK218" s="85">
        <f t="shared" si="64"/>
        <v>0</v>
      </c>
      <c r="AL218" s="75" t="str">
        <f t="shared" si="65"/>
        <v>-</v>
      </c>
      <c r="AM218" s="85">
        <f t="shared" si="66"/>
        <v>0</v>
      </c>
      <c r="AN218" s="85">
        <f t="shared" si="67"/>
        <v>0</v>
      </c>
      <c r="AO218" s="85">
        <f t="shared" si="68"/>
        <v>0</v>
      </c>
    </row>
    <row r="219" spans="1:41" s="26" customFormat="1" ht="12.75">
      <c r="A219" s="71">
        <v>400282</v>
      </c>
      <c r="B219" s="38">
        <v>148760</v>
      </c>
      <c r="C219" s="39" t="s">
        <v>116</v>
      </c>
      <c r="D219" s="39" t="s">
        <v>117</v>
      </c>
      <c r="E219" s="39" t="s">
        <v>1017</v>
      </c>
      <c r="F219" s="40">
        <v>85366</v>
      </c>
      <c r="G219" s="72" t="s">
        <v>882</v>
      </c>
      <c r="H219" s="73">
        <v>9287836266</v>
      </c>
      <c r="I219" s="74">
        <v>2</v>
      </c>
      <c r="J219" s="75" t="s">
        <v>883</v>
      </c>
      <c r="K219" s="39"/>
      <c r="L219" s="76" t="s">
        <v>883</v>
      </c>
      <c r="M219" s="77">
        <v>332.125</v>
      </c>
      <c r="N219" s="76" t="s">
        <v>883</v>
      </c>
      <c r="O219" s="78" t="s">
        <v>883</v>
      </c>
      <c r="P219" s="41" t="s">
        <v>889</v>
      </c>
      <c r="Q219" s="79" t="str">
        <f t="shared" si="69"/>
        <v>M</v>
      </c>
      <c r="R219" s="75" t="s">
        <v>883</v>
      </c>
      <c r="S219" s="75" t="s">
        <v>883</v>
      </c>
      <c r="T219" s="75"/>
      <c r="U219" s="80"/>
      <c r="V219" s="81"/>
      <c r="W219" s="82"/>
      <c r="X219" s="82"/>
      <c r="Y219" s="83"/>
      <c r="Z219" s="84">
        <f t="shared" si="53"/>
        <v>0</v>
      </c>
      <c r="AA219" s="85">
        <f t="shared" si="54"/>
        <v>1</v>
      </c>
      <c r="AB219" s="85">
        <f t="shared" si="55"/>
        <v>0</v>
      </c>
      <c r="AC219" s="85">
        <f t="shared" si="56"/>
        <v>0</v>
      </c>
      <c r="AD219" s="75" t="str">
        <f t="shared" si="57"/>
        <v>-</v>
      </c>
      <c r="AE219" s="85">
        <f t="shared" si="58"/>
        <v>0</v>
      </c>
      <c r="AF219" s="85">
        <f t="shared" si="59"/>
        <v>0</v>
      </c>
      <c r="AG219" s="85">
        <f t="shared" si="60"/>
        <v>0</v>
      </c>
      <c r="AH219" s="85">
        <f t="shared" si="61"/>
        <v>0</v>
      </c>
      <c r="AI219" s="85">
        <f t="shared" si="62"/>
        <v>0</v>
      </c>
      <c r="AJ219" s="85">
        <f t="shared" si="63"/>
        <v>0</v>
      </c>
      <c r="AK219" s="85">
        <f t="shared" si="64"/>
        <v>0</v>
      </c>
      <c r="AL219" s="75" t="str">
        <f t="shared" si="65"/>
        <v>-</v>
      </c>
      <c r="AM219" s="85">
        <f t="shared" si="66"/>
        <v>0</v>
      </c>
      <c r="AN219" s="85">
        <f t="shared" si="67"/>
        <v>0</v>
      </c>
      <c r="AO219" s="85">
        <f t="shared" si="68"/>
        <v>0</v>
      </c>
    </row>
    <row r="220" spans="1:41" s="26" customFormat="1" ht="12.75">
      <c r="A220" s="71">
        <v>403730</v>
      </c>
      <c r="B220" s="38">
        <v>40241</v>
      </c>
      <c r="C220" s="39" t="s">
        <v>118</v>
      </c>
      <c r="D220" s="39" t="s">
        <v>119</v>
      </c>
      <c r="E220" s="39" t="s">
        <v>120</v>
      </c>
      <c r="F220" s="40">
        <v>85292</v>
      </c>
      <c r="G220" s="72">
        <v>409</v>
      </c>
      <c r="H220" s="73">
        <v>5203567876</v>
      </c>
      <c r="I220" s="74">
        <v>7</v>
      </c>
      <c r="J220" s="75" t="s">
        <v>884</v>
      </c>
      <c r="K220" s="39"/>
      <c r="L220" s="76" t="s">
        <v>884</v>
      </c>
      <c r="M220" s="77">
        <v>479.9937</v>
      </c>
      <c r="N220" s="76" t="s">
        <v>883</v>
      </c>
      <c r="O220" s="78" t="s">
        <v>884</v>
      </c>
      <c r="P220" s="41">
        <v>31.607629427792915</v>
      </c>
      <c r="Q220" s="79" t="str">
        <f t="shared" si="69"/>
        <v>YES</v>
      </c>
      <c r="R220" s="75" t="s">
        <v>883</v>
      </c>
      <c r="S220" s="75" t="s">
        <v>884</v>
      </c>
      <c r="T220" s="75"/>
      <c r="U220" s="80"/>
      <c r="V220" s="81">
        <v>36104</v>
      </c>
      <c r="W220" s="82">
        <v>4705</v>
      </c>
      <c r="X220" s="82">
        <v>4769</v>
      </c>
      <c r="Y220" s="83">
        <v>4360</v>
      </c>
      <c r="Z220" s="84">
        <f t="shared" si="53"/>
        <v>1</v>
      </c>
      <c r="AA220" s="85">
        <f t="shared" si="54"/>
        <v>1</v>
      </c>
      <c r="AB220" s="85">
        <f t="shared" si="55"/>
        <v>0</v>
      </c>
      <c r="AC220" s="85">
        <f t="shared" si="56"/>
        <v>0</v>
      </c>
      <c r="AD220" s="75" t="str">
        <f t="shared" si="57"/>
        <v>SRSA</v>
      </c>
      <c r="AE220" s="85">
        <f t="shared" si="58"/>
        <v>0</v>
      </c>
      <c r="AF220" s="85">
        <f t="shared" si="59"/>
        <v>0</v>
      </c>
      <c r="AG220" s="85">
        <f t="shared" si="60"/>
        <v>0</v>
      </c>
      <c r="AH220" s="85">
        <f t="shared" si="61"/>
        <v>0</v>
      </c>
      <c r="AI220" s="85">
        <f t="shared" si="62"/>
        <v>1</v>
      </c>
      <c r="AJ220" s="85">
        <f t="shared" si="63"/>
        <v>1</v>
      </c>
      <c r="AK220" s="85" t="str">
        <f t="shared" si="64"/>
        <v>Initial</v>
      </c>
      <c r="AL220" s="75" t="str">
        <f t="shared" si="65"/>
        <v>-</v>
      </c>
      <c r="AM220" s="85" t="str">
        <f t="shared" si="66"/>
        <v>SRSA</v>
      </c>
      <c r="AN220" s="85">
        <f t="shared" si="67"/>
        <v>0</v>
      </c>
      <c r="AO220" s="85">
        <f t="shared" si="68"/>
        <v>0</v>
      </c>
    </row>
    <row r="221" spans="1:41" s="26" customFormat="1" ht="12.75">
      <c r="A221" s="71">
        <v>400026</v>
      </c>
      <c r="B221" s="38">
        <v>90206</v>
      </c>
      <c r="C221" s="39" t="s">
        <v>121</v>
      </c>
      <c r="D221" s="39" t="s">
        <v>1200</v>
      </c>
      <c r="E221" s="39" t="s">
        <v>122</v>
      </c>
      <c r="F221" s="40">
        <v>85928</v>
      </c>
      <c r="G221" s="72">
        <v>547</v>
      </c>
      <c r="H221" s="73">
        <v>9285354622</v>
      </c>
      <c r="I221" s="74">
        <v>7</v>
      </c>
      <c r="J221" s="75" t="s">
        <v>884</v>
      </c>
      <c r="K221" s="39"/>
      <c r="L221" s="76" t="s">
        <v>884</v>
      </c>
      <c r="M221" s="77">
        <v>494.5251</v>
      </c>
      <c r="N221" s="76" t="s">
        <v>884</v>
      </c>
      <c r="O221" s="78" t="s">
        <v>884</v>
      </c>
      <c r="P221" s="41">
        <v>14.961832061068703</v>
      </c>
      <c r="Q221" s="79" t="str">
        <f t="shared" si="69"/>
        <v>NO</v>
      </c>
      <c r="R221" s="75" t="s">
        <v>883</v>
      </c>
      <c r="S221" s="75" t="s">
        <v>884</v>
      </c>
      <c r="T221" s="75"/>
      <c r="U221" s="80"/>
      <c r="V221" s="81">
        <v>33608</v>
      </c>
      <c r="W221" s="82">
        <v>4628</v>
      </c>
      <c r="X221" s="82">
        <v>5901</v>
      </c>
      <c r="Y221" s="83">
        <v>4164</v>
      </c>
      <c r="Z221" s="84">
        <f t="shared" si="53"/>
        <v>1</v>
      </c>
      <c r="AA221" s="85">
        <f t="shared" si="54"/>
        <v>1</v>
      </c>
      <c r="AB221" s="85">
        <f t="shared" si="55"/>
        <v>0</v>
      </c>
      <c r="AC221" s="85">
        <f t="shared" si="56"/>
        <v>0</v>
      </c>
      <c r="AD221" s="75" t="str">
        <f t="shared" si="57"/>
        <v>SRSA</v>
      </c>
      <c r="AE221" s="85">
        <f t="shared" si="58"/>
        <v>0</v>
      </c>
      <c r="AF221" s="85">
        <f t="shared" si="59"/>
        <v>0</v>
      </c>
      <c r="AG221" s="85">
        <f t="shared" si="60"/>
        <v>0</v>
      </c>
      <c r="AH221" s="85">
        <f t="shared" si="61"/>
        <v>0</v>
      </c>
      <c r="AI221" s="85">
        <f t="shared" si="62"/>
        <v>1</v>
      </c>
      <c r="AJ221" s="85">
        <f t="shared" si="63"/>
        <v>0</v>
      </c>
      <c r="AK221" s="85">
        <f t="shared" si="64"/>
        <v>0</v>
      </c>
      <c r="AL221" s="75" t="str">
        <f t="shared" si="65"/>
        <v>-</v>
      </c>
      <c r="AM221" s="85">
        <f t="shared" si="66"/>
        <v>0</v>
      </c>
      <c r="AN221" s="85">
        <f t="shared" si="67"/>
        <v>0</v>
      </c>
      <c r="AO221" s="85">
        <f t="shared" si="68"/>
        <v>0</v>
      </c>
    </row>
    <row r="222" spans="1:41" s="26" customFormat="1" ht="12.75">
      <c r="A222" s="71">
        <v>400053</v>
      </c>
      <c r="B222" s="38">
        <v>78712</v>
      </c>
      <c r="C222" s="39" t="s">
        <v>123</v>
      </c>
      <c r="D222" s="39" t="s">
        <v>124</v>
      </c>
      <c r="E222" s="39" t="s">
        <v>905</v>
      </c>
      <c r="F222" s="40">
        <v>85210</v>
      </c>
      <c r="G222" s="72" t="s">
        <v>882</v>
      </c>
      <c r="H222" s="73">
        <v>4809695641</v>
      </c>
      <c r="I222" s="74">
        <v>1</v>
      </c>
      <c r="J222" s="75" t="s">
        <v>883</v>
      </c>
      <c r="K222" s="39"/>
      <c r="L222" s="76" t="s">
        <v>883</v>
      </c>
      <c r="M222" s="77">
        <v>376.375</v>
      </c>
      <c r="N222" s="76" t="s">
        <v>883</v>
      </c>
      <c r="O222" s="78" t="s">
        <v>883</v>
      </c>
      <c r="P222" s="41" t="s">
        <v>889</v>
      </c>
      <c r="Q222" s="79" t="str">
        <f t="shared" si="69"/>
        <v>M</v>
      </c>
      <c r="R222" s="75" t="s">
        <v>883</v>
      </c>
      <c r="S222" s="75" t="s">
        <v>883</v>
      </c>
      <c r="T222" s="75"/>
      <c r="U222" s="80"/>
      <c r="V222" s="81"/>
      <c r="W222" s="82"/>
      <c r="X222" s="82"/>
      <c r="Y222" s="83"/>
      <c r="Z222" s="84">
        <f t="shared" si="53"/>
        <v>0</v>
      </c>
      <c r="AA222" s="85">
        <f t="shared" si="54"/>
        <v>1</v>
      </c>
      <c r="AB222" s="85">
        <f t="shared" si="55"/>
        <v>0</v>
      </c>
      <c r="AC222" s="85">
        <f t="shared" si="56"/>
        <v>0</v>
      </c>
      <c r="AD222" s="75" t="str">
        <f t="shared" si="57"/>
        <v>-</v>
      </c>
      <c r="AE222" s="85">
        <f t="shared" si="58"/>
        <v>0</v>
      </c>
      <c r="AF222" s="85">
        <f t="shared" si="59"/>
        <v>0</v>
      </c>
      <c r="AG222" s="85">
        <f t="shared" si="60"/>
        <v>0</v>
      </c>
      <c r="AH222" s="85">
        <f t="shared" si="61"/>
        <v>0</v>
      </c>
      <c r="AI222" s="85">
        <f t="shared" si="62"/>
        <v>0</v>
      </c>
      <c r="AJ222" s="85">
        <f t="shared" si="63"/>
        <v>0</v>
      </c>
      <c r="AK222" s="85">
        <f t="shared" si="64"/>
        <v>0</v>
      </c>
      <c r="AL222" s="75" t="str">
        <f t="shared" si="65"/>
        <v>-</v>
      </c>
      <c r="AM222" s="85">
        <f t="shared" si="66"/>
        <v>0</v>
      </c>
      <c r="AN222" s="85">
        <f t="shared" si="67"/>
        <v>0</v>
      </c>
      <c r="AO222" s="85">
        <f t="shared" si="68"/>
        <v>0</v>
      </c>
    </row>
    <row r="223" spans="1:41" s="26" customFormat="1" ht="12.75">
      <c r="A223" s="71">
        <v>400115</v>
      </c>
      <c r="B223" s="38">
        <v>108701</v>
      </c>
      <c r="C223" s="39" t="s">
        <v>125</v>
      </c>
      <c r="D223" s="39" t="s">
        <v>126</v>
      </c>
      <c r="E223" s="39" t="s">
        <v>899</v>
      </c>
      <c r="F223" s="40">
        <v>85749</v>
      </c>
      <c r="G223" s="72">
        <v>9702</v>
      </c>
      <c r="H223" s="73">
        <v>5207495518</v>
      </c>
      <c r="I223" s="74">
        <v>8</v>
      </c>
      <c r="J223" s="75" t="s">
        <v>884</v>
      </c>
      <c r="K223" s="39"/>
      <c r="L223" s="76" t="s">
        <v>883</v>
      </c>
      <c r="M223" s="77">
        <v>226.825</v>
      </c>
      <c r="N223" s="76" t="s">
        <v>883</v>
      </c>
      <c r="O223" s="78" t="s">
        <v>884</v>
      </c>
      <c r="P223" s="41" t="s">
        <v>889</v>
      </c>
      <c r="Q223" s="79" t="str">
        <f t="shared" si="69"/>
        <v>M</v>
      </c>
      <c r="R223" s="75" t="s">
        <v>883</v>
      </c>
      <c r="S223" s="75" t="s">
        <v>884</v>
      </c>
      <c r="T223" s="75"/>
      <c r="U223" s="80"/>
      <c r="V223" s="81">
        <v>3453</v>
      </c>
      <c r="W223" s="82">
        <v>270</v>
      </c>
      <c r="X223" s="82">
        <v>729</v>
      </c>
      <c r="Y223" s="83">
        <v>1508</v>
      </c>
      <c r="Z223" s="84">
        <f t="shared" si="53"/>
        <v>1</v>
      </c>
      <c r="AA223" s="85">
        <f t="shared" si="54"/>
        <v>1</v>
      </c>
      <c r="AB223" s="85">
        <f t="shared" si="55"/>
        <v>0</v>
      </c>
      <c r="AC223" s="85">
        <f t="shared" si="56"/>
        <v>0</v>
      </c>
      <c r="AD223" s="75" t="str">
        <f t="shared" si="57"/>
        <v>SRSA</v>
      </c>
      <c r="AE223" s="85">
        <f t="shared" si="58"/>
        <v>0</v>
      </c>
      <c r="AF223" s="85">
        <f t="shared" si="59"/>
        <v>0</v>
      </c>
      <c r="AG223" s="85">
        <f t="shared" si="60"/>
        <v>0</v>
      </c>
      <c r="AH223" s="85">
        <f t="shared" si="61"/>
        <v>0</v>
      </c>
      <c r="AI223" s="85">
        <f t="shared" si="62"/>
        <v>1</v>
      </c>
      <c r="AJ223" s="85">
        <f t="shared" si="63"/>
        <v>0</v>
      </c>
      <c r="AK223" s="85">
        <f t="shared" si="64"/>
        <v>0</v>
      </c>
      <c r="AL223" s="75" t="str">
        <f t="shared" si="65"/>
        <v>-</v>
      </c>
      <c r="AM223" s="85">
        <f t="shared" si="66"/>
        <v>0</v>
      </c>
      <c r="AN223" s="85">
        <f t="shared" si="67"/>
        <v>0</v>
      </c>
      <c r="AO223" s="85">
        <f t="shared" si="68"/>
        <v>0</v>
      </c>
    </row>
    <row r="224" spans="1:41" s="26" customFormat="1" ht="12.75">
      <c r="A224" s="71">
        <v>400275</v>
      </c>
      <c r="B224" s="38">
        <v>108775</v>
      </c>
      <c r="C224" s="39" t="s">
        <v>127</v>
      </c>
      <c r="D224" s="39" t="s">
        <v>128</v>
      </c>
      <c r="E224" s="39" t="s">
        <v>899</v>
      </c>
      <c r="F224" s="40">
        <v>85719</v>
      </c>
      <c r="G224" s="72" t="s">
        <v>882</v>
      </c>
      <c r="H224" s="73">
        <v>5206230104</v>
      </c>
      <c r="I224" s="74">
        <v>1</v>
      </c>
      <c r="J224" s="75" t="s">
        <v>883</v>
      </c>
      <c r="K224" s="39"/>
      <c r="L224" s="76" t="s">
        <v>883</v>
      </c>
      <c r="M224" s="77">
        <v>32.225</v>
      </c>
      <c r="N224" s="76" t="s">
        <v>883</v>
      </c>
      <c r="O224" s="78" t="s">
        <v>883</v>
      </c>
      <c r="P224" s="41" t="s">
        <v>889</v>
      </c>
      <c r="Q224" s="79" t="str">
        <f t="shared" si="69"/>
        <v>M</v>
      </c>
      <c r="R224" s="75" t="s">
        <v>883</v>
      </c>
      <c r="S224" s="75" t="s">
        <v>883</v>
      </c>
      <c r="T224" s="75"/>
      <c r="U224" s="80"/>
      <c r="V224" s="81"/>
      <c r="W224" s="82"/>
      <c r="X224" s="82"/>
      <c r="Y224" s="83"/>
      <c r="Z224" s="84">
        <f t="shared" si="53"/>
        <v>0</v>
      </c>
      <c r="AA224" s="85">
        <f t="shared" si="54"/>
        <v>1</v>
      </c>
      <c r="AB224" s="85">
        <f t="shared" si="55"/>
        <v>0</v>
      </c>
      <c r="AC224" s="85">
        <f t="shared" si="56"/>
        <v>0</v>
      </c>
      <c r="AD224" s="75" t="str">
        <f t="shared" si="57"/>
        <v>-</v>
      </c>
      <c r="AE224" s="85">
        <f t="shared" si="58"/>
        <v>0</v>
      </c>
      <c r="AF224" s="85">
        <f t="shared" si="59"/>
        <v>0</v>
      </c>
      <c r="AG224" s="85">
        <f t="shared" si="60"/>
        <v>0</v>
      </c>
      <c r="AH224" s="85">
        <f t="shared" si="61"/>
        <v>0</v>
      </c>
      <c r="AI224" s="85">
        <f t="shared" si="62"/>
        <v>0</v>
      </c>
      <c r="AJ224" s="85">
        <f t="shared" si="63"/>
        <v>0</v>
      </c>
      <c r="AK224" s="85">
        <f t="shared" si="64"/>
        <v>0</v>
      </c>
      <c r="AL224" s="75" t="str">
        <f t="shared" si="65"/>
        <v>-</v>
      </c>
      <c r="AM224" s="85">
        <f t="shared" si="66"/>
        <v>0</v>
      </c>
      <c r="AN224" s="85">
        <f t="shared" si="67"/>
        <v>0</v>
      </c>
      <c r="AO224" s="85">
        <f t="shared" si="68"/>
        <v>0</v>
      </c>
    </row>
    <row r="225" spans="1:41" s="26" customFormat="1" ht="12.75">
      <c r="A225" s="71">
        <v>403780</v>
      </c>
      <c r="B225" s="38">
        <v>70260</v>
      </c>
      <c r="C225" s="39" t="s">
        <v>129</v>
      </c>
      <c r="D225" s="39" t="s">
        <v>130</v>
      </c>
      <c r="E225" s="39" t="s">
        <v>131</v>
      </c>
      <c r="F225" s="40">
        <v>85236</v>
      </c>
      <c r="G225" s="72">
        <v>9715</v>
      </c>
      <c r="H225" s="73">
        <v>4802797000</v>
      </c>
      <c r="I225" s="74" t="s">
        <v>132</v>
      </c>
      <c r="J225" s="75" t="s">
        <v>883</v>
      </c>
      <c r="K225" s="39"/>
      <c r="L225" s="76" t="s">
        <v>883</v>
      </c>
      <c r="M225" s="77">
        <v>4437.7252</v>
      </c>
      <c r="N225" s="76" t="s">
        <v>883</v>
      </c>
      <c r="O225" s="78" t="s">
        <v>883</v>
      </c>
      <c r="P225" s="41">
        <v>1.0128913443830572</v>
      </c>
      <c r="Q225" s="79" t="str">
        <f t="shared" si="69"/>
        <v>NO</v>
      </c>
      <c r="R225" s="75" t="s">
        <v>883</v>
      </c>
      <c r="S225" s="75" t="s">
        <v>883</v>
      </c>
      <c r="T225" s="75"/>
      <c r="U225" s="80"/>
      <c r="V225" s="81"/>
      <c r="W225" s="82"/>
      <c r="X225" s="82"/>
      <c r="Y225" s="83"/>
      <c r="Z225" s="84">
        <f t="shared" si="53"/>
        <v>0</v>
      </c>
      <c r="AA225" s="85">
        <f t="shared" si="54"/>
        <v>0</v>
      </c>
      <c r="AB225" s="85">
        <f t="shared" si="55"/>
        <v>0</v>
      </c>
      <c r="AC225" s="85">
        <f t="shared" si="56"/>
        <v>0</v>
      </c>
      <c r="AD225" s="75" t="str">
        <f t="shared" si="57"/>
        <v>-</v>
      </c>
      <c r="AE225" s="85">
        <f t="shared" si="58"/>
        <v>0</v>
      </c>
      <c r="AF225" s="85">
        <f t="shared" si="59"/>
        <v>0</v>
      </c>
      <c r="AG225" s="85">
        <f t="shared" si="60"/>
        <v>0</v>
      </c>
      <c r="AH225" s="85">
        <f t="shared" si="61"/>
        <v>0</v>
      </c>
      <c r="AI225" s="85">
        <f t="shared" si="62"/>
        <v>0</v>
      </c>
      <c r="AJ225" s="85">
        <f t="shared" si="63"/>
        <v>0</v>
      </c>
      <c r="AK225" s="85">
        <f t="shared" si="64"/>
        <v>0</v>
      </c>
      <c r="AL225" s="75" t="str">
        <f t="shared" si="65"/>
        <v>-</v>
      </c>
      <c r="AM225" s="85">
        <f t="shared" si="66"/>
        <v>0</v>
      </c>
      <c r="AN225" s="85">
        <f t="shared" si="67"/>
        <v>0</v>
      </c>
      <c r="AO225" s="85">
        <f t="shared" si="68"/>
        <v>0</v>
      </c>
    </row>
    <row r="226" spans="1:41" s="26" customFormat="1" ht="12.75">
      <c r="A226" s="71">
        <v>408460</v>
      </c>
      <c r="B226" s="38">
        <v>130335</v>
      </c>
      <c r="C226" s="39" t="s">
        <v>133</v>
      </c>
      <c r="D226" s="39" t="s">
        <v>134</v>
      </c>
      <c r="E226" s="39" t="s">
        <v>1022</v>
      </c>
      <c r="F226" s="40">
        <v>86321</v>
      </c>
      <c r="G226" s="72">
        <v>9706</v>
      </c>
      <c r="H226" s="73">
        <v>9284423416</v>
      </c>
      <c r="I226" s="74">
        <v>8</v>
      </c>
      <c r="J226" s="75" t="s">
        <v>884</v>
      </c>
      <c r="K226" s="39"/>
      <c r="L226" s="76" t="s">
        <v>884</v>
      </c>
      <c r="M226" s="77">
        <v>16.675</v>
      </c>
      <c r="N226" s="76" t="s">
        <v>883</v>
      </c>
      <c r="O226" s="78" t="s">
        <v>884</v>
      </c>
      <c r="P226" s="41">
        <v>20</v>
      </c>
      <c r="Q226" s="79" t="str">
        <f t="shared" si="69"/>
        <v>YES</v>
      </c>
      <c r="R226" s="75" t="s">
        <v>884</v>
      </c>
      <c r="S226" s="75" t="s">
        <v>884</v>
      </c>
      <c r="T226" s="75"/>
      <c r="U226" s="80"/>
      <c r="V226" s="81">
        <v>156</v>
      </c>
      <c r="W226" s="82">
        <v>0</v>
      </c>
      <c r="X226" s="82">
        <v>49</v>
      </c>
      <c r="Y226" s="83">
        <v>81</v>
      </c>
      <c r="Z226" s="84">
        <f t="shared" si="53"/>
        <v>1</v>
      </c>
      <c r="AA226" s="85">
        <f t="shared" si="54"/>
        <v>1</v>
      </c>
      <c r="AB226" s="85">
        <f t="shared" si="55"/>
        <v>0</v>
      </c>
      <c r="AC226" s="85">
        <f t="shared" si="56"/>
        <v>0</v>
      </c>
      <c r="AD226" s="75" t="str">
        <f t="shared" si="57"/>
        <v>SRSA</v>
      </c>
      <c r="AE226" s="85">
        <f t="shared" si="58"/>
        <v>0</v>
      </c>
      <c r="AF226" s="85">
        <f t="shared" si="59"/>
        <v>0</v>
      </c>
      <c r="AG226" s="85">
        <f t="shared" si="60"/>
        <v>0</v>
      </c>
      <c r="AH226" s="85">
        <f t="shared" si="61"/>
        <v>0</v>
      </c>
      <c r="AI226" s="85">
        <f t="shared" si="62"/>
        <v>1</v>
      </c>
      <c r="AJ226" s="85">
        <f t="shared" si="63"/>
        <v>1</v>
      </c>
      <c r="AK226" s="85" t="str">
        <f t="shared" si="64"/>
        <v>Initial</v>
      </c>
      <c r="AL226" s="75" t="str">
        <f t="shared" si="65"/>
        <v>-</v>
      </c>
      <c r="AM226" s="85" t="str">
        <f t="shared" si="66"/>
        <v>SRSA</v>
      </c>
      <c r="AN226" s="85">
        <f t="shared" si="67"/>
        <v>0</v>
      </c>
      <c r="AO226" s="85">
        <f t="shared" si="68"/>
        <v>0</v>
      </c>
    </row>
    <row r="227" spans="1:41" s="26" customFormat="1" ht="12.75">
      <c r="A227" s="71">
        <v>403820</v>
      </c>
      <c r="B227" s="38">
        <v>90203</v>
      </c>
      <c r="C227" s="39" t="s">
        <v>135</v>
      </c>
      <c r="D227" s="39" t="s">
        <v>136</v>
      </c>
      <c r="E227" s="39" t="s">
        <v>137</v>
      </c>
      <c r="F227" s="40">
        <v>86025</v>
      </c>
      <c r="G227" s="72">
        <v>640</v>
      </c>
      <c r="H227" s="73">
        <v>9285246144</v>
      </c>
      <c r="I227" s="74" t="s">
        <v>1050</v>
      </c>
      <c r="J227" s="75" t="s">
        <v>883</v>
      </c>
      <c r="K227" s="39"/>
      <c r="L227" s="76" t="s">
        <v>884</v>
      </c>
      <c r="M227" s="77">
        <v>1913.4625</v>
      </c>
      <c r="N227" s="76" t="s">
        <v>884</v>
      </c>
      <c r="O227" s="78" t="s">
        <v>884</v>
      </c>
      <c r="P227" s="41">
        <v>34.27573062261754</v>
      </c>
      <c r="Q227" s="79" t="str">
        <f t="shared" si="69"/>
        <v>YES</v>
      </c>
      <c r="R227" s="75" t="s">
        <v>883</v>
      </c>
      <c r="S227" s="75" t="s">
        <v>884</v>
      </c>
      <c r="T227" s="75"/>
      <c r="U227" s="80"/>
      <c r="V227" s="81">
        <v>147843</v>
      </c>
      <c r="W227" s="82">
        <v>17662</v>
      </c>
      <c r="X227" s="82">
        <v>23043</v>
      </c>
      <c r="Y227" s="83">
        <v>15316</v>
      </c>
      <c r="Z227" s="84">
        <f t="shared" si="53"/>
        <v>1</v>
      </c>
      <c r="AA227" s="85">
        <f t="shared" si="54"/>
        <v>1</v>
      </c>
      <c r="AB227" s="85">
        <f t="shared" si="55"/>
        <v>0</v>
      </c>
      <c r="AC227" s="85">
        <f t="shared" si="56"/>
        <v>0</v>
      </c>
      <c r="AD227" s="75" t="str">
        <f t="shared" si="57"/>
        <v>SRSA</v>
      </c>
      <c r="AE227" s="85">
        <f t="shared" si="58"/>
        <v>0</v>
      </c>
      <c r="AF227" s="85">
        <f t="shared" si="59"/>
        <v>0</v>
      </c>
      <c r="AG227" s="85">
        <f t="shared" si="60"/>
        <v>0</v>
      </c>
      <c r="AH227" s="85">
        <f t="shared" si="61"/>
        <v>0</v>
      </c>
      <c r="AI227" s="85">
        <f t="shared" si="62"/>
        <v>1</v>
      </c>
      <c r="AJ227" s="85">
        <f t="shared" si="63"/>
        <v>1</v>
      </c>
      <c r="AK227" s="85" t="str">
        <f t="shared" si="64"/>
        <v>Initial</v>
      </c>
      <c r="AL227" s="75" t="str">
        <f t="shared" si="65"/>
        <v>-</v>
      </c>
      <c r="AM227" s="85" t="str">
        <f t="shared" si="66"/>
        <v>SRSA</v>
      </c>
      <c r="AN227" s="85">
        <f t="shared" si="67"/>
        <v>0</v>
      </c>
      <c r="AO227" s="85">
        <f t="shared" si="68"/>
        <v>0</v>
      </c>
    </row>
    <row r="228" spans="1:41" s="26" customFormat="1" ht="12.75">
      <c r="A228" s="71">
        <v>400076</v>
      </c>
      <c r="B228" s="38">
        <v>98650</v>
      </c>
      <c r="C228" s="39" t="s">
        <v>138</v>
      </c>
      <c r="D228" s="39" t="s">
        <v>139</v>
      </c>
      <c r="E228" s="39" t="s">
        <v>1137</v>
      </c>
      <c r="F228" s="40">
        <v>86034</v>
      </c>
      <c r="G228" s="72">
        <v>337</v>
      </c>
      <c r="H228" s="73">
        <v>9287385111</v>
      </c>
      <c r="I228" s="74">
        <v>7</v>
      </c>
      <c r="J228" s="75" t="s">
        <v>884</v>
      </c>
      <c r="K228" s="39"/>
      <c r="L228" s="76" t="s">
        <v>896</v>
      </c>
      <c r="M228" s="77">
        <v>720.7498</v>
      </c>
      <c r="N228" s="76" t="s">
        <v>884</v>
      </c>
      <c r="O228" s="78" t="s">
        <v>884</v>
      </c>
      <c r="P228" s="41" t="s">
        <v>889</v>
      </c>
      <c r="Q228" s="79" t="str">
        <f t="shared" si="69"/>
        <v>M</v>
      </c>
      <c r="R228" s="75" t="s">
        <v>883</v>
      </c>
      <c r="S228" s="75" t="s">
        <v>884</v>
      </c>
      <c r="T228" s="75"/>
      <c r="U228" s="80"/>
      <c r="V228" s="81"/>
      <c r="W228" s="82"/>
      <c r="X228" s="82"/>
      <c r="Y228" s="83"/>
      <c r="Z228" s="84">
        <f t="shared" si="53"/>
        <v>1</v>
      </c>
      <c r="AA228" s="85">
        <f t="shared" si="54"/>
        <v>1</v>
      </c>
      <c r="AB228" s="85">
        <f t="shared" si="55"/>
        <v>0</v>
      </c>
      <c r="AC228" s="85">
        <f t="shared" si="56"/>
        <v>0</v>
      </c>
      <c r="AD228" s="75" t="str">
        <f t="shared" si="57"/>
        <v>SRSA</v>
      </c>
      <c r="AE228" s="85">
        <f t="shared" si="58"/>
        <v>0</v>
      </c>
      <c r="AF228" s="85">
        <f t="shared" si="59"/>
        <v>0</v>
      </c>
      <c r="AG228" s="85">
        <f t="shared" si="60"/>
        <v>0</v>
      </c>
      <c r="AH228" s="85">
        <f t="shared" si="61"/>
        <v>0</v>
      </c>
      <c r="AI228" s="85">
        <f t="shared" si="62"/>
        <v>1</v>
      </c>
      <c r="AJ228" s="85">
        <f t="shared" si="63"/>
        <v>0</v>
      </c>
      <c r="AK228" s="85">
        <f t="shared" si="64"/>
        <v>0</v>
      </c>
      <c r="AL228" s="75" t="str">
        <f t="shared" si="65"/>
        <v>-</v>
      </c>
      <c r="AM228" s="85">
        <f t="shared" si="66"/>
        <v>0</v>
      </c>
      <c r="AN228" s="85">
        <f t="shared" si="67"/>
        <v>0</v>
      </c>
      <c r="AO228" s="85">
        <f t="shared" si="68"/>
        <v>0</v>
      </c>
    </row>
    <row r="229" spans="1:41" s="26" customFormat="1" ht="12.75">
      <c r="A229" s="71">
        <v>400225</v>
      </c>
      <c r="B229" s="38">
        <v>78680</v>
      </c>
      <c r="C229" s="39" t="s">
        <v>140</v>
      </c>
      <c r="D229" s="39" t="s">
        <v>141</v>
      </c>
      <c r="E229" s="39" t="s">
        <v>892</v>
      </c>
      <c r="F229" s="40">
        <v>85048</v>
      </c>
      <c r="G229" s="72" t="s">
        <v>882</v>
      </c>
      <c r="H229" s="73">
        <v>4806593000</v>
      </c>
      <c r="I229" s="74" t="s">
        <v>142</v>
      </c>
      <c r="J229" s="75" t="s">
        <v>883</v>
      </c>
      <c r="K229" s="39"/>
      <c r="L229" s="76" t="s">
        <v>883</v>
      </c>
      <c r="M229" s="77">
        <v>1317.05</v>
      </c>
      <c r="N229" s="76" t="s">
        <v>883</v>
      </c>
      <c r="O229" s="78" t="s">
        <v>883</v>
      </c>
      <c r="P229" s="41" t="s">
        <v>889</v>
      </c>
      <c r="Q229" s="79" t="str">
        <f t="shared" si="69"/>
        <v>M</v>
      </c>
      <c r="R229" s="75" t="s">
        <v>883</v>
      </c>
      <c r="S229" s="75" t="s">
        <v>883</v>
      </c>
      <c r="T229" s="75"/>
      <c r="U229" s="80"/>
      <c r="V229" s="81"/>
      <c r="W229" s="82"/>
      <c r="X229" s="82"/>
      <c r="Y229" s="83"/>
      <c r="Z229" s="84">
        <f t="shared" si="53"/>
        <v>0</v>
      </c>
      <c r="AA229" s="85">
        <f t="shared" si="54"/>
        <v>0</v>
      </c>
      <c r="AB229" s="85">
        <f t="shared" si="55"/>
        <v>0</v>
      </c>
      <c r="AC229" s="85">
        <f t="shared" si="56"/>
        <v>0</v>
      </c>
      <c r="AD229" s="75" t="str">
        <f t="shared" si="57"/>
        <v>-</v>
      </c>
      <c r="AE229" s="85">
        <f t="shared" si="58"/>
        <v>0</v>
      </c>
      <c r="AF229" s="85">
        <f t="shared" si="59"/>
        <v>0</v>
      </c>
      <c r="AG229" s="85">
        <f t="shared" si="60"/>
        <v>0</v>
      </c>
      <c r="AH229" s="85">
        <f t="shared" si="61"/>
        <v>0</v>
      </c>
      <c r="AI229" s="85">
        <f t="shared" si="62"/>
        <v>0</v>
      </c>
      <c r="AJ229" s="85">
        <f t="shared" si="63"/>
        <v>0</v>
      </c>
      <c r="AK229" s="85">
        <f t="shared" si="64"/>
        <v>0</v>
      </c>
      <c r="AL229" s="75" t="str">
        <f t="shared" si="65"/>
        <v>-</v>
      </c>
      <c r="AM229" s="85">
        <f t="shared" si="66"/>
        <v>0</v>
      </c>
      <c r="AN229" s="85">
        <f t="shared" si="67"/>
        <v>0</v>
      </c>
      <c r="AO229" s="85">
        <f t="shared" si="68"/>
        <v>0</v>
      </c>
    </row>
    <row r="230" spans="1:41" s="26" customFormat="1" ht="12.75">
      <c r="A230" s="71">
        <v>400107</v>
      </c>
      <c r="B230" s="38">
        <v>78710</v>
      </c>
      <c r="C230" s="39" t="s">
        <v>143</v>
      </c>
      <c r="D230" s="39" t="s">
        <v>144</v>
      </c>
      <c r="E230" s="39" t="s">
        <v>892</v>
      </c>
      <c r="F230" s="40">
        <v>85014</v>
      </c>
      <c r="G230" s="72" t="s">
        <v>882</v>
      </c>
      <c r="H230" s="73">
        <v>6026501333</v>
      </c>
      <c r="I230" s="74">
        <v>1</v>
      </c>
      <c r="J230" s="75" t="s">
        <v>883</v>
      </c>
      <c r="K230" s="39"/>
      <c r="L230" s="76" t="s">
        <v>883</v>
      </c>
      <c r="M230" s="77"/>
      <c r="N230" s="76" t="s">
        <v>883</v>
      </c>
      <c r="O230" s="78" t="s">
        <v>883</v>
      </c>
      <c r="P230" s="41" t="s">
        <v>889</v>
      </c>
      <c r="Q230" s="79" t="str">
        <f t="shared" si="69"/>
        <v>M</v>
      </c>
      <c r="R230" s="75" t="s">
        <v>883</v>
      </c>
      <c r="S230" s="75" t="s">
        <v>883</v>
      </c>
      <c r="T230" s="75"/>
      <c r="U230" s="80"/>
      <c r="V230" s="81"/>
      <c r="W230" s="82"/>
      <c r="X230" s="82"/>
      <c r="Y230" s="83"/>
      <c r="Z230" s="84">
        <f t="shared" si="53"/>
        <v>0</v>
      </c>
      <c r="AA230" s="85">
        <f t="shared" si="54"/>
        <v>0</v>
      </c>
      <c r="AB230" s="85">
        <f t="shared" si="55"/>
        <v>0</v>
      </c>
      <c r="AC230" s="85">
        <f t="shared" si="56"/>
        <v>0</v>
      </c>
      <c r="AD230" s="75" t="str">
        <f t="shared" si="57"/>
        <v>-</v>
      </c>
      <c r="AE230" s="85">
        <f t="shared" si="58"/>
        <v>0</v>
      </c>
      <c r="AF230" s="85">
        <f t="shared" si="59"/>
        <v>0</v>
      </c>
      <c r="AG230" s="85">
        <f t="shared" si="60"/>
        <v>0</v>
      </c>
      <c r="AH230" s="85">
        <f t="shared" si="61"/>
        <v>0</v>
      </c>
      <c r="AI230" s="85">
        <f t="shared" si="62"/>
        <v>0</v>
      </c>
      <c r="AJ230" s="85">
        <f t="shared" si="63"/>
        <v>0</v>
      </c>
      <c r="AK230" s="85">
        <f t="shared" si="64"/>
        <v>0</v>
      </c>
      <c r="AL230" s="75" t="str">
        <f t="shared" si="65"/>
        <v>-</v>
      </c>
      <c r="AM230" s="85">
        <f t="shared" si="66"/>
        <v>0</v>
      </c>
      <c r="AN230" s="85">
        <f t="shared" si="67"/>
        <v>0</v>
      </c>
      <c r="AO230" s="85">
        <f t="shared" si="68"/>
        <v>0</v>
      </c>
    </row>
    <row r="231" spans="1:41" s="26" customFormat="1" ht="12.75">
      <c r="A231" s="71">
        <v>400108</v>
      </c>
      <c r="B231" s="38">
        <v>78713</v>
      </c>
      <c r="C231" s="39" t="s">
        <v>145</v>
      </c>
      <c r="D231" s="39" t="s">
        <v>146</v>
      </c>
      <c r="E231" s="39" t="s">
        <v>892</v>
      </c>
      <c r="F231" s="40">
        <v>85014</v>
      </c>
      <c r="G231" s="72" t="s">
        <v>882</v>
      </c>
      <c r="H231" s="73">
        <v>6026501116</v>
      </c>
      <c r="I231" s="74" t="s">
        <v>147</v>
      </c>
      <c r="J231" s="75" t="s">
        <v>883</v>
      </c>
      <c r="K231" s="39"/>
      <c r="L231" s="76" t="s">
        <v>883</v>
      </c>
      <c r="M231" s="77"/>
      <c r="N231" s="76" t="s">
        <v>883</v>
      </c>
      <c r="O231" s="78" t="s">
        <v>883</v>
      </c>
      <c r="P231" s="41" t="s">
        <v>889</v>
      </c>
      <c r="Q231" s="79" t="str">
        <f t="shared" si="69"/>
        <v>M</v>
      </c>
      <c r="R231" s="75" t="s">
        <v>883</v>
      </c>
      <c r="S231" s="75" t="s">
        <v>883</v>
      </c>
      <c r="T231" s="75"/>
      <c r="U231" s="80"/>
      <c r="V231" s="81"/>
      <c r="W231" s="82"/>
      <c r="X231" s="82"/>
      <c r="Y231" s="83"/>
      <c r="Z231" s="84">
        <f t="shared" si="53"/>
        <v>0</v>
      </c>
      <c r="AA231" s="85">
        <f t="shared" si="54"/>
        <v>0</v>
      </c>
      <c r="AB231" s="85">
        <f t="shared" si="55"/>
        <v>0</v>
      </c>
      <c r="AC231" s="85">
        <f t="shared" si="56"/>
        <v>0</v>
      </c>
      <c r="AD231" s="75" t="str">
        <f t="shared" si="57"/>
        <v>-</v>
      </c>
      <c r="AE231" s="85">
        <f t="shared" si="58"/>
        <v>0</v>
      </c>
      <c r="AF231" s="85">
        <f t="shared" si="59"/>
        <v>0</v>
      </c>
      <c r="AG231" s="85">
        <f t="shared" si="60"/>
        <v>0</v>
      </c>
      <c r="AH231" s="85">
        <f t="shared" si="61"/>
        <v>0</v>
      </c>
      <c r="AI231" s="85">
        <f t="shared" si="62"/>
        <v>0</v>
      </c>
      <c r="AJ231" s="85">
        <f t="shared" si="63"/>
        <v>0</v>
      </c>
      <c r="AK231" s="85">
        <f t="shared" si="64"/>
        <v>0</v>
      </c>
      <c r="AL231" s="75" t="str">
        <f t="shared" si="65"/>
        <v>-</v>
      </c>
      <c r="AM231" s="85">
        <f t="shared" si="66"/>
        <v>0</v>
      </c>
      <c r="AN231" s="85">
        <f t="shared" si="67"/>
        <v>0</v>
      </c>
      <c r="AO231" s="85">
        <f t="shared" si="68"/>
        <v>0</v>
      </c>
    </row>
    <row r="232" spans="1:41" s="26" customFormat="1" ht="12.75">
      <c r="A232" s="71">
        <v>403870</v>
      </c>
      <c r="B232" s="38">
        <v>130222</v>
      </c>
      <c r="C232" s="39" t="s">
        <v>148</v>
      </c>
      <c r="D232" s="39" t="s">
        <v>149</v>
      </c>
      <c r="E232" s="39" t="s">
        <v>917</v>
      </c>
      <c r="F232" s="40">
        <v>86314</v>
      </c>
      <c r="G232" s="72" t="s">
        <v>882</v>
      </c>
      <c r="H232" s="73">
        <v>9287594000</v>
      </c>
      <c r="I232" s="74">
        <v>4</v>
      </c>
      <c r="J232" s="75" t="s">
        <v>883</v>
      </c>
      <c r="K232" s="39"/>
      <c r="L232" s="76" t="s">
        <v>884</v>
      </c>
      <c r="M232" s="77">
        <v>4901.6625</v>
      </c>
      <c r="N232" s="76" t="s">
        <v>883</v>
      </c>
      <c r="O232" s="78" t="s">
        <v>883</v>
      </c>
      <c r="P232" s="41">
        <v>16.752891052951917</v>
      </c>
      <c r="Q232" s="79" t="str">
        <f t="shared" si="69"/>
        <v>NO</v>
      </c>
      <c r="R232" s="75" t="s">
        <v>883</v>
      </c>
      <c r="S232" s="75" t="s">
        <v>883</v>
      </c>
      <c r="T232" s="75"/>
      <c r="U232" s="80"/>
      <c r="V232" s="81"/>
      <c r="W232" s="82"/>
      <c r="X232" s="82"/>
      <c r="Y232" s="83"/>
      <c r="Z232" s="84">
        <f t="shared" si="53"/>
        <v>1</v>
      </c>
      <c r="AA232" s="85">
        <f t="shared" si="54"/>
        <v>0</v>
      </c>
      <c r="AB232" s="85">
        <f t="shared" si="55"/>
        <v>0</v>
      </c>
      <c r="AC232" s="85">
        <f t="shared" si="56"/>
        <v>0</v>
      </c>
      <c r="AD232" s="75" t="str">
        <f t="shared" si="57"/>
        <v>-</v>
      </c>
      <c r="AE232" s="85">
        <f t="shared" si="58"/>
        <v>0</v>
      </c>
      <c r="AF232" s="85">
        <f t="shared" si="59"/>
        <v>0</v>
      </c>
      <c r="AG232" s="85">
        <f t="shared" si="60"/>
        <v>0</v>
      </c>
      <c r="AH232" s="85">
        <f t="shared" si="61"/>
        <v>0</v>
      </c>
      <c r="AI232" s="85">
        <f t="shared" si="62"/>
        <v>0</v>
      </c>
      <c r="AJ232" s="85">
        <f t="shared" si="63"/>
        <v>0</v>
      </c>
      <c r="AK232" s="85">
        <f t="shared" si="64"/>
        <v>0</v>
      </c>
      <c r="AL232" s="75" t="str">
        <f t="shared" si="65"/>
        <v>-</v>
      </c>
      <c r="AM232" s="85">
        <f t="shared" si="66"/>
        <v>0</v>
      </c>
      <c r="AN232" s="85">
        <f t="shared" si="67"/>
        <v>0</v>
      </c>
      <c r="AO232" s="85">
        <f t="shared" si="68"/>
        <v>0</v>
      </c>
    </row>
    <row r="233" spans="1:41" s="26" customFormat="1" ht="12.75">
      <c r="A233" s="71">
        <v>403900</v>
      </c>
      <c r="B233" s="38">
        <v>140416</v>
      </c>
      <c r="C233" s="39" t="s">
        <v>150</v>
      </c>
      <c r="D233" s="39" t="s">
        <v>151</v>
      </c>
      <c r="E233" s="39" t="s">
        <v>152</v>
      </c>
      <c r="F233" s="40">
        <v>85333</v>
      </c>
      <c r="G233" s="72">
        <v>1</v>
      </c>
      <c r="H233" s="73">
        <v>9284542242</v>
      </c>
      <c r="I233" s="74">
        <v>4</v>
      </c>
      <c r="J233" s="75" t="s">
        <v>883</v>
      </c>
      <c r="K233" s="39"/>
      <c r="L233" s="76" t="s">
        <v>884</v>
      </c>
      <c r="M233" s="77">
        <v>183.95</v>
      </c>
      <c r="N233" s="76" t="s">
        <v>883</v>
      </c>
      <c r="O233" s="78" t="s">
        <v>884</v>
      </c>
      <c r="P233" s="41">
        <v>50.259067357512954</v>
      </c>
      <c r="Q233" s="79" t="str">
        <f t="shared" si="69"/>
        <v>YES</v>
      </c>
      <c r="R233" s="75" t="s">
        <v>883</v>
      </c>
      <c r="S233" s="75" t="s">
        <v>883</v>
      </c>
      <c r="T233" s="75"/>
      <c r="U233" s="80"/>
      <c r="V233" s="81">
        <v>18483</v>
      </c>
      <c r="W233" s="82">
        <v>2597</v>
      </c>
      <c r="X233" s="82">
        <v>2341</v>
      </c>
      <c r="Y233" s="83">
        <v>1616</v>
      </c>
      <c r="Z233" s="84">
        <f t="shared" si="53"/>
        <v>1</v>
      </c>
      <c r="AA233" s="85">
        <f t="shared" si="54"/>
        <v>1</v>
      </c>
      <c r="AB233" s="85">
        <f t="shared" si="55"/>
        <v>0</v>
      </c>
      <c r="AC233" s="85">
        <f t="shared" si="56"/>
        <v>0</v>
      </c>
      <c r="AD233" s="75" t="str">
        <f t="shared" si="57"/>
        <v>SRSA</v>
      </c>
      <c r="AE233" s="85">
        <f t="shared" si="58"/>
        <v>0</v>
      </c>
      <c r="AF233" s="85">
        <f t="shared" si="59"/>
        <v>0</v>
      </c>
      <c r="AG233" s="85">
        <f t="shared" si="60"/>
        <v>0</v>
      </c>
      <c r="AH233" s="85">
        <f t="shared" si="61"/>
        <v>0</v>
      </c>
      <c r="AI233" s="85">
        <f t="shared" si="62"/>
        <v>0</v>
      </c>
      <c r="AJ233" s="85">
        <f t="shared" si="63"/>
        <v>1</v>
      </c>
      <c r="AK233" s="85">
        <f t="shared" si="64"/>
        <v>0</v>
      </c>
      <c r="AL233" s="75" t="str">
        <f t="shared" si="65"/>
        <v>-</v>
      </c>
      <c r="AM233" s="85">
        <f t="shared" si="66"/>
        <v>0</v>
      </c>
      <c r="AN233" s="85">
        <f t="shared" si="67"/>
        <v>0</v>
      </c>
      <c r="AO233" s="85">
        <f t="shared" si="68"/>
        <v>0</v>
      </c>
    </row>
    <row r="234" spans="1:41" s="26" customFormat="1" ht="12.75">
      <c r="A234" s="71">
        <v>400131</v>
      </c>
      <c r="B234" s="38">
        <v>108722</v>
      </c>
      <c r="C234" s="39" t="s">
        <v>153</v>
      </c>
      <c r="D234" s="39" t="s">
        <v>154</v>
      </c>
      <c r="E234" s="39" t="s">
        <v>899</v>
      </c>
      <c r="F234" s="40">
        <v>85716</v>
      </c>
      <c r="G234" s="72" t="s">
        <v>882</v>
      </c>
      <c r="H234" s="73">
        <v>5203260976</v>
      </c>
      <c r="I234" s="74" t="s">
        <v>1285</v>
      </c>
      <c r="J234" s="75" t="s">
        <v>883</v>
      </c>
      <c r="K234" s="39"/>
      <c r="L234" s="76" t="s">
        <v>883</v>
      </c>
      <c r="M234" s="77">
        <v>852.925</v>
      </c>
      <c r="N234" s="76" t="s">
        <v>883</v>
      </c>
      <c r="O234" s="78" t="s">
        <v>883</v>
      </c>
      <c r="P234" s="41" t="s">
        <v>889</v>
      </c>
      <c r="Q234" s="79" t="str">
        <f t="shared" si="69"/>
        <v>M</v>
      </c>
      <c r="R234" s="75" t="s">
        <v>883</v>
      </c>
      <c r="S234" s="75" t="s">
        <v>883</v>
      </c>
      <c r="T234" s="75"/>
      <c r="U234" s="80"/>
      <c r="V234" s="81"/>
      <c r="W234" s="82"/>
      <c r="X234" s="82"/>
      <c r="Y234" s="83"/>
      <c r="Z234" s="84">
        <f t="shared" si="53"/>
        <v>0</v>
      </c>
      <c r="AA234" s="85">
        <f t="shared" si="54"/>
        <v>0</v>
      </c>
      <c r="AB234" s="85">
        <f t="shared" si="55"/>
        <v>0</v>
      </c>
      <c r="AC234" s="85">
        <f t="shared" si="56"/>
        <v>0</v>
      </c>
      <c r="AD234" s="75" t="str">
        <f t="shared" si="57"/>
        <v>-</v>
      </c>
      <c r="AE234" s="85">
        <f t="shared" si="58"/>
        <v>0</v>
      </c>
      <c r="AF234" s="85">
        <f t="shared" si="59"/>
        <v>0</v>
      </c>
      <c r="AG234" s="85">
        <f t="shared" si="60"/>
        <v>0</v>
      </c>
      <c r="AH234" s="85">
        <f t="shared" si="61"/>
        <v>0</v>
      </c>
      <c r="AI234" s="85">
        <f t="shared" si="62"/>
        <v>0</v>
      </c>
      <c r="AJ234" s="85">
        <f t="shared" si="63"/>
        <v>0</v>
      </c>
      <c r="AK234" s="85">
        <f t="shared" si="64"/>
        <v>0</v>
      </c>
      <c r="AL234" s="75" t="str">
        <f t="shared" si="65"/>
        <v>-</v>
      </c>
      <c r="AM234" s="85">
        <f t="shared" si="66"/>
        <v>0</v>
      </c>
      <c r="AN234" s="85">
        <f t="shared" si="67"/>
        <v>0</v>
      </c>
      <c r="AO234" s="85">
        <f t="shared" si="68"/>
        <v>0</v>
      </c>
    </row>
    <row r="235" spans="1:41" s="26" customFormat="1" ht="12.75">
      <c r="A235" s="71">
        <v>403950</v>
      </c>
      <c r="B235" s="38">
        <v>100240</v>
      </c>
      <c r="C235" s="39" t="s">
        <v>155</v>
      </c>
      <c r="D235" s="39" t="s">
        <v>156</v>
      </c>
      <c r="E235" s="39" t="s">
        <v>157</v>
      </c>
      <c r="F235" s="40">
        <v>85634</v>
      </c>
      <c r="G235" s="72">
        <v>248</v>
      </c>
      <c r="H235" s="73">
        <v>5203836700</v>
      </c>
      <c r="I235" s="74">
        <v>8</v>
      </c>
      <c r="J235" s="75" t="s">
        <v>884</v>
      </c>
      <c r="K235" s="39"/>
      <c r="L235" s="76" t="s">
        <v>883</v>
      </c>
      <c r="M235" s="77">
        <v>1085.4375</v>
      </c>
      <c r="N235" s="76" t="s">
        <v>883</v>
      </c>
      <c r="O235" s="78" t="s">
        <v>883</v>
      </c>
      <c r="P235" s="41">
        <v>52.195563603440476</v>
      </c>
      <c r="Q235" s="79" t="str">
        <f t="shared" si="69"/>
        <v>YES</v>
      </c>
      <c r="R235" s="75" t="s">
        <v>883</v>
      </c>
      <c r="S235" s="75" t="s">
        <v>884</v>
      </c>
      <c r="T235" s="75"/>
      <c r="U235" s="80" t="s">
        <v>884</v>
      </c>
      <c r="V235" s="81"/>
      <c r="W235" s="82"/>
      <c r="X235" s="82"/>
      <c r="Y235" s="83"/>
      <c r="Z235" s="84">
        <f t="shared" si="53"/>
        <v>1</v>
      </c>
      <c r="AA235" s="85">
        <f t="shared" si="54"/>
        <v>0</v>
      </c>
      <c r="AB235" s="85">
        <f t="shared" si="55"/>
        <v>0</v>
      </c>
      <c r="AC235" s="85">
        <f t="shared" si="56"/>
        <v>0</v>
      </c>
      <c r="AD235" s="75" t="str">
        <f t="shared" si="57"/>
        <v>-</v>
      </c>
      <c r="AE235" s="85">
        <f t="shared" si="58"/>
        <v>0</v>
      </c>
      <c r="AF235" s="85">
        <f t="shared" si="59"/>
        <v>0</v>
      </c>
      <c r="AG235" s="85">
        <f t="shared" si="60"/>
        <v>0</v>
      </c>
      <c r="AH235" s="85">
        <f t="shared" si="61"/>
        <v>0</v>
      </c>
      <c r="AI235" s="85">
        <f t="shared" si="62"/>
        <v>1</v>
      </c>
      <c r="AJ235" s="85">
        <f t="shared" si="63"/>
        <v>1</v>
      </c>
      <c r="AK235" s="85" t="str">
        <f t="shared" si="64"/>
        <v>Initial</v>
      </c>
      <c r="AL235" s="75" t="str">
        <f t="shared" si="65"/>
        <v>RLIS</v>
      </c>
      <c r="AM235" s="85">
        <f t="shared" si="66"/>
        <v>0</v>
      </c>
      <c r="AN235" s="85">
        <f t="shared" si="67"/>
        <v>0</v>
      </c>
      <c r="AO235" s="85">
        <f t="shared" si="68"/>
        <v>0</v>
      </c>
    </row>
    <row r="236" spans="1:41" s="26" customFormat="1" ht="12.75">
      <c r="A236" s="71">
        <v>400061</v>
      </c>
      <c r="B236" s="38">
        <v>78741</v>
      </c>
      <c r="C236" s="39" t="s">
        <v>158</v>
      </c>
      <c r="D236" s="39" t="s">
        <v>159</v>
      </c>
      <c r="E236" s="39" t="s">
        <v>892</v>
      </c>
      <c r="F236" s="40">
        <v>85029</v>
      </c>
      <c r="G236" s="72" t="s">
        <v>882</v>
      </c>
      <c r="H236" s="73">
        <v>6025647300</v>
      </c>
      <c r="I236" s="74" t="s">
        <v>902</v>
      </c>
      <c r="J236" s="75" t="s">
        <v>883</v>
      </c>
      <c r="K236" s="39"/>
      <c r="L236" s="76" t="s">
        <v>883</v>
      </c>
      <c r="M236" s="77"/>
      <c r="N236" s="76" t="s">
        <v>883</v>
      </c>
      <c r="O236" s="78" t="s">
        <v>883</v>
      </c>
      <c r="P236" s="41" t="s">
        <v>889</v>
      </c>
      <c r="Q236" s="79" t="str">
        <f t="shared" si="69"/>
        <v>M</v>
      </c>
      <c r="R236" s="75" t="s">
        <v>883</v>
      </c>
      <c r="S236" s="75" t="s">
        <v>883</v>
      </c>
      <c r="T236" s="75"/>
      <c r="U236" s="80"/>
      <c r="V236" s="81"/>
      <c r="W236" s="82"/>
      <c r="X236" s="82"/>
      <c r="Y236" s="83"/>
      <c r="Z236" s="84">
        <f t="shared" si="53"/>
        <v>0</v>
      </c>
      <c r="AA236" s="85">
        <f t="shared" si="54"/>
        <v>0</v>
      </c>
      <c r="AB236" s="85">
        <f t="shared" si="55"/>
        <v>0</v>
      </c>
      <c r="AC236" s="85">
        <f t="shared" si="56"/>
        <v>0</v>
      </c>
      <c r="AD236" s="75" t="str">
        <f t="shared" si="57"/>
        <v>-</v>
      </c>
      <c r="AE236" s="85">
        <f t="shared" si="58"/>
        <v>0</v>
      </c>
      <c r="AF236" s="85">
        <f t="shared" si="59"/>
        <v>0</v>
      </c>
      <c r="AG236" s="85">
        <f t="shared" si="60"/>
        <v>0</v>
      </c>
      <c r="AH236" s="85">
        <f t="shared" si="61"/>
        <v>0</v>
      </c>
      <c r="AI236" s="85">
        <f t="shared" si="62"/>
        <v>0</v>
      </c>
      <c r="AJ236" s="85">
        <f t="shared" si="63"/>
        <v>0</v>
      </c>
      <c r="AK236" s="85">
        <f t="shared" si="64"/>
        <v>0</v>
      </c>
      <c r="AL236" s="75" t="str">
        <f t="shared" si="65"/>
        <v>-</v>
      </c>
      <c r="AM236" s="85">
        <f t="shared" si="66"/>
        <v>0</v>
      </c>
      <c r="AN236" s="85">
        <f t="shared" si="67"/>
        <v>0</v>
      </c>
      <c r="AO236" s="85">
        <f t="shared" si="68"/>
        <v>0</v>
      </c>
    </row>
    <row r="237" spans="1:41" s="26" customFormat="1" ht="12.75">
      <c r="A237" s="71">
        <v>400045</v>
      </c>
      <c r="B237" s="38">
        <v>78902</v>
      </c>
      <c r="C237" s="39" t="s">
        <v>160</v>
      </c>
      <c r="D237" s="39" t="s">
        <v>161</v>
      </c>
      <c r="E237" s="39" t="s">
        <v>989</v>
      </c>
      <c r="F237" s="40">
        <v>85308</v>
      </c>
      <c r="G237" s="72">
        <v>3453</v>
      </c>
      <c r="H237" s="73">
        <v>6025478806</v>
      </c>
      <c r="I237" s="74">
        <v>1</v>
      </c>
      <c r="J237" s="75" t="s">
        <v>883</v>
      </c>
      <c r="K237" s="39"/>
      <c r="L237" s="76" t="s">
        <v>883</v>
      </c>
      <c r="M237" s="77">
        <v>86.0188</v>
      </c>
      <c r="N237" s="76" t="s">
        <v>883</v>
      </c>
      <c r="O237" s="78" t="s">
        <v>883</v>
      </c>
      <c r="P237" s="41" t="s">
        <v>889</v>
      </c>
      <c r="Q237" s="79" t="str">
        <f t="shared" si="69"/>
        <v>M</v>
      </c>
      <c r="R237" s="75" t="s">
        <v>883</v>
      </c>
      <c r="S237" s="75" t="s">
        <v>883</v>
      </c>
      <c r="T237" s="75"/>
      <c r="U237" s="80"/>
      <c r="V237" s="81"/>
      <c r="W237" s="82"/>
      <c r="X237" s="82"/>
      <c r="Y237" s="83"/>
      <c r="Z237" s="84">
        <f t="shared" si="53"/>
        <v>0</v>
      </c>
      <c r="AA237" s="85">
        <f t="shared" si="54"/>
        <v>1</v>
      </c>
      <c r="AB237" s="85">
        <f t="shared" si="55"/>
        <v>0</v>
      </c>
      <c r="AC237" s="85">
        <f t="shared" si="56"/>
        <v>0</v>
      </c>
      <c r="AD237" s="75" t="str">
        <f t="shared" si="57"/>
        <v>-</v>
      </c>
      <c r="AE237" s="85">
        <f t="shared" si="58"/>
        <v>0</v>
      </c>
      <c r="AF237" s="85">
        <f t="shared" si="59"/>
        <v>0</v>
      </c>
      <c r="AG237" s="85">
        <f t="shared" si="60"/>
        <v>0</v>
      </c>
      <c r="AH237" s="85">
        <f t="shared" si="61"/>
        <v>0</v>
      </c>
      <c r="AI237" s="85">
        <f t="shared" si="62"/>
        <v>0</v>
      </c>
      <c r="AJ237" s="85">
        <f t="shared" si="63"/>
        <v>0</v>
      </c>
      <c r="AK237" s="85">
        <f t="shared" si="64"/>
        <v>0</v>
      </c>
      <c r="AL237" s="75" t="str">
        <f t="shared" si="65"/>
        <v>-</v>
      </c>
      <c r="AM237" s="85">
        <f t="shared" si="66"/>
        <v>0</v>
      </c>
      <c r="AN237" s="85">
        <f t="shared" si="67"/>
        <v>0</v>
      </c>
      <c r="AO237" s="85">
        <f t="shared" si="68"/>
        <v>0</v>
      </c>
    </row>
    <row r="238" spans="1:41" s="26" customFormat="1" ht="12.75">
      <c r="A238" s="71">
        <v>400312</v>
      </c>
      <c r="B238" s="38">
        <v>118702</v>
      </c>
      <c r="C238" s="39" t="s">
        <v>162</v>
      </c>
      <c r="D238" s="39" t="s">
        <v>163</v>
      </c>
      <c r="E238" s="39" t="s">
        <v>1116</v>
      </c>
      <c r="F238" s="40">
        <v>85221</v>
      </c>
      <c r="G238" s="72" t="s">
        <v>882</v>
      </c>
      <c r="H238" s="73">
        <v>5203155100</v>
      </c>
      <c r="I238" s="74">
        <v>3</v>
      </c>
      <c r="J238" s="75" t="s">
        <v>883</v>
      </c>
      <c r="K238" s="39"/>
      <c r="L238" s="76" t="s">
        <v>883</v>
      </c>
      <c r="M238" s="77">
        <v>75.7</v>
      </c>
      <c r="N238" s="76" t="s">
        <v>883</v>
      </c>
      <c r="O238" s="78" t="s">
        <v>883</v>
      </c>
      <c r="P238" s="41" t="s">
        <v>889</v>
      </c>
      <c r="Q238" s="79" t="str">
        <f t="shared" si="69"/>
        <v>M</v>
      </c>
      <c r="R238" s="75" t="s">
        <v>883</v>
      </c>
      <c r="S238" s="75" t="s">
        <v>883</v>
      </c>
      <c r="T238" s="75"/>
      <c r="U238" s="80"/>
      <c r="V238" s="81"/>
      <c r="W238" s="82"/>
      <c r="X238" s="82"/>
      <c r="Y238" s="83"/>
      <c r="Z238" s="84">
        <f t="shared" si="53"/>
        <v>0</v>
      </c>
      <c r="AA238" s="85">
        <f t="shared" si="54"/>
        <v>1</v>
      </c>
      <c r="AB238" s="85">
        <f t="shared" si="55"/>
        <v>0</v>
      </c>
      <c r="AC238" s="85">
        <f t="shared" si="56"/>
        <v>0</v>
      </c>
      <c r="AD238" s="75" t="str">
        <f t="shared" si="57"/>
        <v>-</v>
      </c>
      <c r="AE238" s="85">
        <f t="shared" si="58"/>
        <v>0</v>
      </c>
      <c r="AF238" s="85">
        <f t="shared" si="59"/>
        <v>0</v>
      </c>
      <c r="AG238" s="85">
        <f t="shared" si="60"/>
        <v>0</v>
      </c>
      <c r="AH238" s="85">
        <f t="shared" si="61"/>
        <v>0</v>
      </c>
      <c r="AI238" s="85">
        <f t="shared" si="62"/>
        <v>0</v>
      </c>
      <c r="AJ238" s="85">
        <f t="shared" si="63"/>
        <v>0</v>
      </c>
      <c r="AK238" s="85">
        <f t="shared" si="64"/>
        <v>0</v>
      </c>
      <c r="AL238" s="75" t="str">
        <f t="shared" si="65"/>
        <v>-</v>
      </c>
      <c r="AM238" s="85">
        <f t="shared" si="66"/>
        <v>0</v>
      </c>
      <c r="AN238" s="85">
        <f t="shared" si="67"/>
        <v>0</v>
      </c>
      <c r="AO238" s="85">
        <f t="shared" si="68"/>
        <v>0</v>
      </c>
    </row>
    <row r="239" spans="1:41" s="26" customFormat="1" ht="12.75">
      <c r="A239" s="71">
        <v>403960</v>
      </c>
      <c r="B239" s="38">
        <v>70405</v>
      </c>
      <c r="C239" s="39" t="s">
        <v>164</v>
      </c>
      <c r="D239" s="39" t="s">
        <v>165</v>
      </c>
      <c r="E239" s="39" t="s">
        <v>892</v>
      </c>
      <c r="F239" s="40">
        <v>85009</v>
      </c>
      <c r="G239" s="72">
        <v>2390</v>
      </c>
      <c r="H239" s="73">
        <v>6024556700</v>
      </c>
      <c r="I239" s="74">
        <v>1</v>
      </c>
      <c r="J239" s="75" t="s">
        <v>883</v>
      </c>
      <c r="K239" s="39"/>
      <c r="L239" s="76" t="s">
        <v>883</v>
      </c>
      <c r="M239" s="77">
        <v>7944.575</v>
      </c>
      <c r="N239" s="76" t="s">
        <v>883</v>
      </c>
      <c r="O239" s="78" t="s">
        <v>883</v>
      </c>
      <c r="P239" s="41">
        <v>33.0128540077333</v>
      </c>
      <c r="Q239" s="79" t="str">
        <f t="shared" si="69"/>
        <v>YES</v>
      </c>
      <c r="R239" s="75" t="s">
        <v>883</v>
      </c>
      <c r="S239" s="75" t="s">
        <v>883</v>
      </c>
      <c r="T239" s="75"/>
      <c r="U239" s="80"/>
      <c r="V239" s="81"/>
      <c r="W239" s="82"/>
      <c r="X239" s="82"/>
      <c r="Y239" s="83"/>
      <c r="Z239" s="84">
        <f t="shared" si="53"/>
        <v>0</v>
      </c>
      <c r="AA239" s="85">
        <f t="shared" si="54"/>
        <v>0</v>
      </c>
      <c r="AB239" s="85">
        <f t="shared" si="55"/>
        <v>0</v>
      </c>
      <c r="AC239" s="85">
        <f t="shared" si="56"/>
        <v>0</v>
      </c>
      <c r="AD239" s="75" t="str">
        <f t="shared" si="57"/>
        <v>-</v>
      </c>
      <c r="AE239" s="85">
        <f t="shared" si="58"/>
        <v>0</v>
      </c>
      <c r="AF239" s="85">
        <f t="shared" si="59"/>
        <v>0</v>
      </c>
      <c r="AG239" s="85">
        <f t="shared" si="60"/>
        <v>0</v>
      </c>
      <c r="AH239" s="85">
        <f t="shared" si="61"/>
        <v>0</v>
      </c>
      <c r="AI239" s="85">
        <f t="shared" si="62"/>
        <v>0</v>
      </c>
      <c r="AJ239" s="85">
        <f t="shared" si="63"/>
        <v>1</v>
      </c>
      <c r="AK239" s="85">
        <f t="shared" si="64"/>
        <v>0</v>
      </c>
      <c r="AL239" s="75" t="str">
        <f t="shared" si="65"/>
        <v>-</v>
      </c>
      <c r="AM239" s="85">
        <f t="shared" si="66"/>
        <v>0</v>
      </c>
      <c r="AN239" s="85">
        <f t="shared" si="67"/>
        <v>0</v>
      </c>
      <c r="AO239" s="85">
        <f t="shared" si="68"/>
        <v>0</v>
      </c>
    </row>
    <row r="240" spans="1:41" s="26" customFormat="1" ht="12.75">
      <c r="A240" s="71">
        <v>403990</v>
      </c>
      <c r="B240" s="38">
        <v>110344</v>
      </c>
      <c r="C240" s="39" t="s">
        <v>166</v>
      </c>
      <c r="D240" s="39" t="s">
        <v>167</v>
      </c>
      <c r="E240" s="39" t="s">
        <v>168</v>
      </c>
      <c r="F240" s="40">
        <v>85242</v>
      </c>
      <c r="G240" s="72">
        <v>9456</v>
      </c>
      <c r="H240" s="73">
        <v>4809875300</v>
      </c>
      <c r="I240" s="74">
        <v>3</v>
      </c>
      <c r="J240" s="75" t="s">
        <v>883</v>
      </c>
      <c r="K240" s="39"/>
      <c r="L240" s="76" t="s">
        <v>883</v>
      </c>
      <c r="M240" s="77">
        <v>751.9875</v>
      </c>
      <c r="N240" s="76" t="s">
        <v>883</v>
      </c>
      <c r="O240" s="78" t="s">
        <v>883</v>
      </c>
      <c r="P240" s="41">
        <v>7.36</v>
      </c>
      <c r="Q240" s="79" t="str">
        <f t="shared" si="69"/>
        <v>NO</v>
      </c>
      <c r="R240" s="75" t="s">
        <v>883</v>
      </c>
      <c r="S240" s="75" t="s">
        <v>883</v>
      </c>
      <c r="T240" s="75"/>
      <c r="U240" s="80"/>
      <c r="V240" s="81"/>
      <c r="W240" s="82"/>
      <c r="X240" s="82"/>
      <c r="Y240" s="83"/>
      <c r="Z240" s="84">
        <f t="shared" si="53"/>
        <v>0</v>
      </c>
      <c r="AA240" s="85">
        <f t="shared" si="54"/>
        <v>0</v>
      </c>
      <c r="AB240" s="85">
        <f t="shared" si="55"/>
        <v>0</v>
      </c>
      <c r="AC240" s="85">
        <f t="shared" si="56"/>
        <v>0</v>
      </c>
      <c r="AD240" s="75" t="str">
        <f t="shared" si="57"/>
        <v>-</v>
      </c>
      <c r="AE240" s="85">
        <f t="shared" si="58"/>
        <v>0</v>
      </c>
      <c r="AF240" s="85">
        <f t="shared" si="59"/>
        <v>0</v>
      </c>
      <c r="AG240" s="85">
        <f t="shared" si="60"/>
        <v>0</v>
      </c>
      <c r="AH240" s="85">
        <f t="shared" si="61"/>
        <v>0</v>
      </c>
      <c r="AI240" s="85">
        <f t="shared" si="62"/>
        <v>0</v>
      </c>
      <c r="AJ240" s="85">
        <f t="shared" si="63"/>
        <v>0</v>
      </c>
      <c r="AK240" s="85">
        <f t="shared" si="64"/>
        <v>0</v>
      </c>
      <c r="AL240" s="75" t="str">
        <f t="shared" si="65"/>
        <v>-</v>
      </c>
      <c r="AM240" s="85">
        <f t="shared" si="66"/>
        <v>0</v>
      </c>
      <c r="AN240" s="85">
        <f t="shared" si="67"/>
        <v>0</v>
      </c>
      <c r="AO240" s="85">
        <f t="shared" si="68"/>
        <v>0</v>
      </c>
    </row>
    <row r="241" spans="1:41" s="26" customFormat="1" ht="12.75">
      <c r="A241" s="71">
        <v>400231</v>
      </c>
      <c r="B241" s="38">
        <v>78795</v>
      </c>
      <c r="C241" s="39" t="s">
        <v>169</v>
      </c>
      <c r="D241" s="39" t="s">
        <v>170</v>
      </c>
      <c r="E241" s="39" t="s">
        <v>984</v>
      </c>
      <c r="F241" s="40">
        <v>85283</v>
      </c>
      <c r="G241" s="72" t="s">
        <v>882</v>
      </c>
      <c r="H241" s="73">
        <v>4803452306</v>
      </c>
      <c r="I241" s="74">
        <v>2</v>
      </c>
      <c r="J241" s="75" t="s">
        <v>883</v>
      </c>
      <c r="K241" s="39"/>
      <c r="L241" s="76" t="s">
        <v>883</v>
      </c>
      <c r="M241" s="77">
        <v>122.925</v>
      </c>
      <c r="N241" s="76" t="s">
        <v>883</v>
      </c>
      <c r="O241" s="78" t="s">
        <v>883</v>
      </c>
      <c r="P241" s="41" t="s">
        <v>889</v>
      </c>
      <c r="Q241" s="79" t="str">
        <f t="shared" si="69"/>
        <v>M</v>
      </c>
      <c r="R241" s="75" t="s">
        <v>883</v>
      </c>
      <c r="S241" s="75" t="s">
        <v>883</v>
      </c>
      <c r="T241" s="75"/>
      <c r="U241" s="80"/>
      <c r="V241" s="81"/>
      <c r="W241" s="82"/>
      <c r="X241" s="82"/>
      <c r="Y241" s="83"/>
      <c r="Z241" s="84">
        <f t="shared" si="53"/>
        <v>0</v>
      </c>
      <c r="AA241" s="85">
        <f t="shared" si="54"/>
        <v>1</v>
      </c>
      <c r="AB241" s="85">
        <f t="shared" si="55"/>
        <v>0</v>
      </c>
      <c r="AC241" s="85">
        <f t="shared" si="56"/>
        <v>0</v>
      </c>
      <c r="AD241" s="75" t="str">
        <f t="shared" si="57"/>
        <v>-</v>
      </c>
      <c r="AE241" s="85">
        <f t="shared" si="58"/>
        <v>0</v>
      </c>
      <c r="AF241" s="85">
        <f t="shared" si="59"/>
        <v>0</v>
      </c>
      <c r="AG241" s="85">
        <f t="shared" si="60"/>
        <v>0</v>
      </c>
      <c r="AH241" s="85">
        <f t="shared" si="61"/>
        <v>0</v>
      </c>
      <c r="AI241" s="85">
        <f t="shared" si="62"/>
        <v>0</v>
      </c>
      <c r="AJ241" s="85">
        <f t="shared" si="63"/>
        <v>0</v>
      </c>
      <c r="AK241" s="85">
        <f t="shared" si="64"/>
        <v>0</v>
      </c>
      <c r="AL241" s="75" t="str">
        <f t="shared" si="65"/>
        <v>-</v>
      </c>
      <c r="AM241" s="85">
        <f t="shared" si="66"/>
        <v>0</v>
      </c>
      <c r="AN241" s="85">
        <f t="shared" si="67"/>
        <v>0</v>
      </c>
      <c r="AO241" s="85">
        <f t="shared" si="68"/>
        <v>0</v>
      </c>
    </row>
    <row r="242" spans="1:41" s="26" customFormat="1" ht="12.75">
      <c r="A242" s="71">
        <v>400332</v>
      </c>
      <c r="B242" s="38">
        <v>78928</v>
      </c>
      <c r="C242" s="39" t="s">
        <v>171</v>
      </c>
      <c r="D242" s="39" t="s">
        <v>172</v>
      </c>
      <c r="E242" s="39" t="s">
        <v>892</v>
      </c>
      <c r="F242" s="40">
        <v>85033</v>
      </c>
      <c r="G242" s="72" t="s">
        <v>882</v>
      </c>
      <c r="H242" s="73">
        <v>6238450781</v>
      </c>
      <c r="I242" s="74">
        <v>1</v>
      </c>
      <c r="J242" s="75" t="s">
        <v>883</v>
      </c>
      <c r="K242" s="39"/>
      <c r="L242" s="76" t="s">
        <v>883</v>
      </c>
      <c r="M242" s="77">
        <v>187.1625</v>
      </c>
      <c r="N242" s="76" t="s">
        <v>883</v>
      </c>
      <c r="O242" s="78" t="s">
        <v>883</v>
      </c>
      <c r="P242" s="41" t="s">
        <v>889</v>
      </c>
      <c r="Q242" s="79" t="str">
        <f t="shared" si="69"/>
        <v>M</v>
      </c>
      <c r="R242" s="75" t="s">
        <v>883</v>
      </c>
      <c r="S242" s="75" t="s">
        <v>883</v>
      </c>
      <c r="T242" s="75"/>
      <c r="U242" s="80"/>
      <c r="V242" s="81"/>
      <c r="W242" s="82"/>
      <c r="X242" s="82"/>
      <c r="Y242" s="83"/>
      <c r="Z242" s="84">
        <f t="shared" si="53"/>
        <v>0</v>
      </c>
      <c r="AA242" s="85">
        <f t="shared" si="54"/>
        <v>1</v>
      </c>
      <c r="AB242" s="85">
        <f t="shared" si="55"/>
        <v>0</v>
      </c>
      <c r="AC242" s="85">
        <f t="shared" si="56"/>
        <v>0</v>
      </c>
      <c r="AD242" s="75" t="str">
        <f t="shared" si="57"/>
        <v>-</v>
      </c>
      <c r="AE242" s="85">
        <f t="shared" si="58"/>
        <v>0</v>
      </c>
      <c r="AF242" s="85">
        <f t="shared" si="59"/>
        <v>0</v>
      </c>
      <c r="AG242" s="85">
        <f t="shared" si="60"/>
        <v>0</v>
      </c>
      <c r="AH242" s="85">
        <f t="shared" si="61"/>
        <v>0</v>
      </c>
      <c r="AI242" s="85">
        <f t="shared" si="62"/>
        <v>0</v>
      </c>
      <c r="AJ242" s="85">
        <f t="shared" si="63"/>
        <v>0</v>
      </c>
      <c r="AK242" s="85">
        <f t="shared" si="64"/>
        <v>0</v>
      </c>
      <c r="AL242" s="75" t="str">
        <f t="shared" si="65"/>
        <v>-</v>
      </c>
      <c r="AM242" s="85">
        <f t="shared" si="66"/>
        <v>0</v>
      </c>
      <c r="AN242" s="85">
        <f t="shared" si="67"/>
        <v>0</v>
      </c>
      <c r="AO242" s="85">
        <f t="shared" si="68"/>
        <v>0</v>
      </c>
    </row>
    <row r="243" spans="1:41" s="26" customFormat="1" ht="12.75">
      <c r="A243" s="71">
        <v>400372</v>
      </c>
      <c r="B243" s="38">
        <v>78970</v>
      </c>
      <c r="C243" s="39" t="s">
        <v>173</v>
      </c>
      <c r="D243" s="39" t="s">
        <v>174</v>
      </c>
      <c r="E243" s="39" t="s">
        <v>892</v>
      </c>
      <c r="F243" s="40">
        <v>85015</v>
      </c>
      <c r="G243" s="72" t="s">
        <v>882</v>
      </c>
      <c r="H243" s="73">
        <v>6023270159</v>
      </c>
      <c r="I243" s="74">
        <v>1</v>
      </c>
      <c r="J243" s="75" t="s">
        <v>883</v>
      </c>
      <c r="K243" s="39"/>
      <c r="L243" s="76" t="s">
        <v>883</v>
      </c>
      <c r="M243" s="77">
        <v>155.5625</v>
      </c>
      <c r="N243" s="76" t="s">
        <v>883</v>
      </c>
      <c r="O243" s="78" t="s">
        <v>883</v>
      </c>
      <c r="P243" s="41" t="s">
        <v>889</v>
      </c>
      <c r="Q243" s="79" t="str">
        <f t="shared" si="69"/>
        <v>M</v>
      </c>
      <c r="R243" s="75" t="s">
        <v>885</v>
      </c>
      <c r="S243" s="75" t="s">
        <v>883</v>
      </c>
      <c r="T243" s="75"/>
      <c r="U243" s="80"/>
      <c r="V243" s="81"/>
      <c r="W243" s="82"/>
      <c r="X243" s="82"/>
      <c r="Y243" s="83"/>
      <c r="Z243" s="84">
        <f t="shared" si="53"/>
        <v>0</v>
      </c>
      <c r="AA243" s="85">
        <f t="shared" si="54"/>
        <v>1</v>
      </c>
      <c r="AB243" s="85">
        <f t="shared" si="55"/>
        <v>0</v>
      </c>
      <c r="AC243" s="85">
        <f t="shared" si="56"/>
        <v>0</v>
      </c>
      <c r="AD243" s="75" t="str">
        <f t="shared" si="57"/>
        <v>-</v>
      </c>
      <c r="AE243" s="85">
        <f t="shared" si="58"/>
        <v>0</v>
      </c>
      <c r="AF243" s="85">
        <f t="shared" si="59"/>
        <v>0</v>
      </c>
      <c r="AG243" s="85">
        <f t="shared" si="60"/>
        <v>0</v>
      </c>
      <c r="AH243" s="85">
        <f t="shared" si="61"/>
        <v>0</v>
      </c>
      <c r="AI243" s="85">
        <f t="shared" si="62"/>
        <v>0</v>
      </c>
      <c r="AJ243" s="85">
        <f t="shared" si="63"/>
        <v>0</v>
      </c>
      <c r="AK243" s="85">
        <f t="shared" si="64"/>
        <v>0</v>
      </c>
      <c r="AL243" s="75" t="str">
        <f t="shared" si="65"/>
        <v>-</v>
      </c>
      <c r="AM243" s="85">
        <f t="shared" si="66"/>
        <v>0</v>
      </c>
      <c r="AN243" s="85">
        <f t="shared" si="67"/>
        <v>0</v>
      </c>
      <c r="AO243" s="85">
        <f t="shared" si="68"/>
        <v>0</v>
      </c>
    </row>
    <row r="244" spans="1:41" s="26" customFormat="1" ht="12.75">
      <c r="A244" s="71">
        <v>404010</v>
      </c>
      <c r="B244" s="38">
        <v>90202</v>
      </c>
      <c r="C244" s="39" t="s">
        <v>175</v>
      </c>
      <c r="D244" s="39" t="s">
        <v>176</v>
      </c>
      <c r="E244" s="39" t="s">
        <v>177</v>
      </c>
      <c r="F244" s="40">
        <v>86032</v>
      </c>
      <c r="G244" s="72">
        <v>8</v>
      </c>
      <c r="H244" s="73">
        <v>9282883307</v>
      </c>
      <c r="I244" s="74">
        <v>7</v>
      </c>
      <c r="J244" s="75" t="s">
        <v>884</v>
      </c>
      <c r="K244" s="39"/>
      <c r="L244" s="76" t="s">
        <v>884</v>
      </c>
      <c r="M244" s="77">
        <v>443.95</v>
      </c>
      <c r="N244" s="76" t="s">
        <v>884</v>
      </c>
      <c r="O244" s="78" t="s">
        <v>884</v>
      </c>
      <c r="P244" s="41">
        <v>21.575984990619137</v>
      </c>
      <c r="Q244" s="79" t="str">
        <f t="shared" si="69"/>
        <v>YES</v>
      </c>
      <c r="R244" s="75" t="s">
        <v>883</v>
      </c>
      <c r="S244" s="75" t="s">
        <v>884</v>
      </c>
      <c r="T244" s="75"/>
      <c r="U244" s="80"/>
      <c r="V244" s="81">
        <v>18408</v>
      </c>
      <c r="W244" s="82">
        <v>1718</v>
      </c>
      <c r="X244" s="82">
        <v>2939</v>
      </c>
      <c r="Y244" s="83">
        <v>3456</v>
      </c>
      <c r="Z244" s="84">
        <f t="shared" si="53"/>
        <v>1</v>
      </c>
      <c r="AA244" s="85">
        <f t="shared" si="54"/>
        <v>1</v>
      </c>
      <c r="AB244" s="85">
        <f t="shared" si="55"/>
        <v>0</v>
      </c>
      <c r="AC244" s="85">
        <f t="shared" si="56"/>
        <v>0</v>
      </c>
      <c r="AD244" s="75" t="str">
        <f t="shared" si="57"/>
        <v>SRSA</v>
      </c>
      <c r="AE244" s="85">
        <f t="shared" si="58"/>
        <v>0</v>
      </c>
      <c r="AF244" s="85">
        <f t="shared" si="59"/>
        <v>0</v>
      </c>
      <c r="AG244" s="85">
        <f t="shared" si="60"/>
        <v>0</v>
      </c>
      <c r="AH244" s="85">
        <f t="shared" si="61"/>
        <v>0</v>
      </c>
      <c r="AI244" s="85">
        <f t="shared" si="62"/>
        <v>1</v>
      </c>
      <c r="AJ244" s="85">
        <f t="shared" si="63"/>
        <v>1</v>
      </c>
      <c r="AK244" s="85" t="str">
        <f t="shared" si="64"/>
        <v>Initial</v>
      </c>
      <c r="AL244" s="75" t="str">
        <f t="shared" si="65"/>
        <v>-</v>
      </c>
      <c r="AM244" s="85" t="str">
        <f t="shared" si="66"/>
        <v>SRSA</v>
      </c>
      <c r="AN244" s="85">
        <f t="shared" si="67"/>
        <v>0</v>
      </c>
      <c r="AO244" s="85">
        <f t="shared" si="68"/>
        <v>0</v>
      </c>
    </row>
    <row r="245" spans="1:41" s="26" customFormat="1" ht="12.75">
      <c r="A245" s="71">
        <v>400268</v>
      </c>
      <c r="B245" s="38">
        <v>148759</v>
      </c>
      <c r="C245" s="39" t="s">
        <v>178</v>
      </c>
      <c r="D245" s="39" t="s">
        <v>179</v>
      </c>
      <c r="E245" s="39" t="s">
        <v>1017</v>
      </c>
      <c r="F245" s="40">
        <v>85365</v>
      </c>
      <c r="G245" s="72" t="s">
        <v>882</v>
      </c>
      <c r="H245" s="73">
        <v>9283141102</v>
      </c>
      <c r="I245" s="74">
        <v>2</v>
      </c>
      <c r="J245" s="75" t="s">
        <v>883</v>
      </c>
      <c r="K245" s="39"/>
      <c r="L245" s="76" t="s">
        <v>883</v>
      </c>
      <c r="M245" s="77">
        <v>344.425</v>
      </c>
      <c r="N245" s="76" t="s">
        <v>883</v>
      </c>
      <c r="O245" s="78" t="s">
        <v>883</v>
      </c>
      <c r="P245" s="41" t="s">
        <v>889</v>
      </c>
      <c r="Q245" s="79" t="str">
        <f aca="true" t="shared" si="70" ref="Q245:Q276">IF(ISNUMBER(P245),IF(P245&gt;=20,"YES","NO"),"M")</f>
        <v>M</v>
      </c>
      <c r="R245" s="75" t="s">
        <v>883</v>
      </c>
      <c r="S245" s="75" t="s">
        <v>883</v>
      </c>
      <c r="T245" s="75"/>
      <c r="U245" s="80"/>
      <c r="V245" s="81"/>
      <c r="W245" s="82"/>
      <c r="X245" s="82"/>
      <c r="Y245" s="83"/>
      <c r="Z245" s="84">
        <f t="shared" si="53"/>
        <v>0</v>
      </c>
      <c r="AA245" s="85">
        <f t="shared" si="54"/>
        <v>1</v>
      </c>
      <c r="AB245" s="85">
        <f t="shared" si="55"/>
        <v>0</v>
      </c>
      <c r="AC245" s="85">
        <f t="shared" si="56"/>
        <v>0</v>
      </c>
      <c r="AD245" s="75" t="str">
        <f t="shared" si="57"/>
        <v>-</v>
      </c>
      <c r="AE245" s="85">
        <f t="shared" si="58"/>
        <v>0</v>
      </c>
      <c r="AF245" s="85">
        <f t="shared" si="59"/>
        <v>0</v>
      </c>
      <c r="AG245" s="85">
        <f t="shared" si="60"/>
        <v>0</v>
      </c>
      <c r="AH245" s="85">
        <f t="shared" si="61"/>
        <v>0</v>
      </c>
      <c r="AI245" s="85">
        <f t="shared" si="62"/>
        <v>0</v>
      </c>
      <c r="AJ245" s="85">
        <f t="shared" si="63"/>
        <v>0</v>
      </c>
      <c r="AK245" s="85">
        <f t="shared" si="64"/>
        <v>0</v>
      </c>
      <c r="AL245" s="75" t="str">
        <f t="shared" si="65"/>
        <v>-</v>
      </c>
      <c r="AM245" s="85">
        <f t="shared" si="66"/>
        <v>0</v>
      </c>
      <c r="AN245" s="85">
        <f t="shared" si="67"/>
        <v>0</v>
      </c>
      <c r="AO245" s="85">
        <f t="shared" si="68"/>
        <v>0</v>
      </c>
    </row>
    <row r="246" spans="1:41" s="26" customFormat="1" ht="12.75">
      <c r="A246" s="71">
        <v>400048</v>
      </c>
      <c r="B246" s="38">
        <v>78657</v>
      </c>
      <c r="C246" s="39" t="s">
        <v>180</v>
      </c>
      <c r="D246" s="39" t="s">
        <v>181</v>
      </c>
      <c r="E246" s="39" t="s">
        <v>182</v>
      </c>
      <c r="F246" s="40">
        <v>85253</v>
      </c>
      <c r="G246" s="72">
        <v>5317</v>
      </c>
      <c r="H246" s="73">
        <v>4809510745</v>
      </c>
      <c r="I246" s="74" t="s">
        <v>183</v>
      </c>
      <c r="J246" s="75" t="s">
        <v>883</v>
      </c>
      <c r="K246" s="39"/>
      <c r="L246" s="76" t="s">
        <v>883</v>
      </c>
      <c r="M246" s="77">
        <v>245.8</v>
      </c>
      <c r="N246" s="76" t="s">
        <v>883</v>
      </c>
      <c r="O246" s="78" t="s">
        <v>883</v>
      </c>
      <c r="P246" s="41" t="s">
        <v>889</v>
      </c>
      <c r="Q246" s="79" t="str">
        <f t="shared" si="70"/>
        <v>M</v>
      </c>
      <c r="R246" s="75" t="s">
        <v>883</v>
      </c>
      <c r="S246" s="75" t="s">
        <v>883</v>
      </c>
      <c r="T246" s="75"/>
      <c r="U246" s="80"/>
      <c r="V246" s="81"/>
      <c r="W246" s="82"/>
      <c r="X246" s="82"/>
      <c r="Y246" s="83"/>
      <c r="Z246" s="84">
        <f t="shared" si="53"/>
        <v>0</v>
      </c>
      <c r="AA246" s="85">
        <f t="shared" si="54"/>
        <v>1</v>
      </c>
      <c r="AB246" s="85">
        <f t="shared" si="55"/>
        <v>0</v>
      </c>
      <c r="AC246" s="85">
        <f t="shared" si="56"/>
        <v>0</v>
      </c>
      <c r="AD246" s="75" t="str">
        <f t="shared" si="57"/>
        <v>-</v>
      </c>
      <c r="AE246" s="85">
        <f t="shared" si="58"/>
        <v>0</v>
      </c>
      <c r="AF246" s="85">
        <f t="shared" si="59"/>
        <v>0</v>
      </c>
      <c r="AG246" s="85">
        <f t="shared" si="60"/>
        <v>0</v>
      </c>
      <c r="AH246" s="85">
        <f t="shared" si="61"/>
        <v>0</v>
      </c>
      <c r="AI246" s="85">
        <f t="shared" si="62"/>
        <v>0</v>
      </c>
      <c r="AJ246" s="85">
        <f t="shared" si="63"/>
        <v>0</v>
      </c>
      <c r="AK246" s="85">
        <f t="shared" si="64"/>
        <v>0</v>
      </c>
      <c r="AL246" s="75" t="str">
        <f t="shared" si="65"/>
        <v>-</v>
      </c>
      <c r="AM246" s="85">
        <f t="shared" si="66"/>
        <v>0</v>
      </c>
      <c r="AN246" s="85">
        <f t="shared" si="67"/>
        <v>0</v>
      </c>
      <c r="AO246" s="85">
        <f t="shared" si="68"/>
        <v>0</v>
      </c>
    </row>
    <row r="247" spans="1:41" s="26" customFormat="1" ht="12.75">
      <c r="A247" s="71">
        <v>404060</v>
      </c>
      <c r="B247" s="38">
        <v>90227</v>
      </c>
      <c r="C247" s="39" t="s">
        <v>184</v>
      </c>
      <c r="D247" s="39" t="s">
        <v>185</v>
      </c>
      <c r="E247" s="39" t="s">
        <v>186</v>
      </c>
      <c r="F247" s="40">
        <v>86033</v>
      </c>
      <c r="G247" s="72">
        <v>337</v>
      </c>
      <c r="H247" s="73">
        <v>9286972012</v>
      </c>
      <c r="I247" s="74">
        <v>6</v>
      </c>
      <c r="J247" s="75" t="s">
        <v>883</v>
      </c>
      <c r="K247" s="39"/>
      <c r="L247" s="76" t="s">
        <v>884</v>
      </c>
      <c r="M247" s="77">
        <v>2426</v>
      </c>
      <c r="N247" s="76" t="s">
        <v>884</v>
      </c>
      <c r="O247" s="78" t="s">
        <v>884</v>
      </c>
      <c r="P247" s="41">
        <v>38.24936673233887</v>
      </c>
      <c r="Q247" s="79" t="str">
        <f t="shared" si="70"/>
        <v>YES</v>
      </c>
      <c r="R247" s="75" t="s">
        <v>883</v>
      </c>
      <c r="S247" s="75" t="s">
        <v>884</v>
      </c>
      <c r="T247" s="75"/>
      <c r="U247" s="80"/>
      <c r="V247" s="81">
        <v>164253</v>
      </c>
      <c r="W247" s="82">
        <v>23112</v>
      </c>
      <c r="X247" s="82">
        <v>28992</v>
      </c>
      <c r="Y247" s="83">
        <v>20041</v>
      </c>
      <c r="Z247" s="84">
        <f t="shared" si="53"/>
        <v>1</v>
      </c>
      <c r="AA247" s="85">
        <f t="shared" si="54"/>
        <v>1</v>
      </c>
      <c r="AB247" s="85">
        <f t="shared" si="55"/>
        <v>0</v>
      </c>
      <c r="AC247" s="85">
        <f t="shared" si="56"/>
        <v>0</v>
      </c>
      <c r="AD247" s="75" t="str">
        <f t="shared" si="57"/>
        <v>SRSA</v>
      </c>
      <c r="AE247" s="85">
        <f t="shared" si="58"/>
        <v>0</v>
      </c>
      <c r="AF247" s="85">
        <f t="shared" si="59"/>
        <v>0</v>
      </c>
      <c r="AG247" s="85">
        <f t="shared" si="60"/>
        <v>0</v>
      </c>
      <c r="AH247" s="85">
        <f t="shared" si="61"/>
        <v>0</v>
      </c>
      <c r="AI247" s="85">
        <f t="shared" si="62"/>
        <v>1</v>
      </c>
      <c r="AJ247" s="85">
        <f t="shared" si="63"/>
        <v>1</v>
      </c>
      <c r="AK247" s="85" t="str">
        <f t="shared" si="64"/>
        <v>Initial</v>
      </c>
      <c r="AL247" s="75" t="str">
        <f t="shared" si="65"/>
        <v>-</v>
      </c>
      <c r="AM247" s="85" t="str">
        <f t="shared" si="66"/>
        <v>SRSA</v>
      </c>
      <c r="AN247" s="85">
        <f t="shared" si="67"/>
        <v>0</v>
      </c>
      <c r="AO247" s="85">
        <f t="shared" si="68"/>
        <v>0</v>
      </c>
    </row>
    <row r="248" spans="1:41" s="26" customFormat="1" ht="12.75">
      <c r="A248" s="71">
        <v>400267</v>
      </c>
      <c r="B248" s="38">
        <v>138759</v>
      </c>
      <c r="C248" s="39" t="s">
        <v>187</v>
      </c>
      <c r="D248" s="39" t="s">
        <v>188</v>
      </c>
      <c r="E248" s="39" t="s">
        <v>959</v>
      </c>
      <c r="F248" s="40">
        <v>86304</v>
      </c>
      <c r="G248" s="72" t="s">
        <v>882</v>
      </c>
      <c r="H248" s="73">
        <v>9285411090</v>
      </c>
      <c r="I248" s="74">
        <v>2</v>
      </c>
      <c r="J248" s="75" t="s">
        <v>883</v>
      </c>
      <c r="K248" s="39"/>
      <c r="L248" s="76" t="s">
        <v>883</v>
      </c>
      <c r="M248" s="77">
        <v>87.3749</v>
      </c>
      <c r="N248" s="76" t="s">
        <v>883</v>
      </c>
      <c r="O248" s="78" t="s">
        <v>883</v>
      </c>
      <c r="P248" s="41" t="s">
        <v>889</v>
      </c>
      <c r="Q248" s="79" t="str">
        <f t="shared" si="70"/>
        <v>M</v>
      </c>
      <c r="R248" s="75" t="s">
        <v>883</v>
      </c>
      <c r="S248" s="75" t="s">
        <v>883</v>
      </c>
      <c r="T248" s="75"/>
      <c r="U248" s="80"/>
      <c r="V248" s="81"/>
      <c r="W248" s="82"/>
      <c r="X248" s="82"/>
      <c r="Y248" s="83"/>
      <c r="Z248" s="84">
        <f t="shared" si="53"/>
        <v>0</v>
      </c>
      <c r="AA248" s="85">
        <f t="shared" si="54"/>
        <v>1</v>
      </c>
      <c r="AB248" s="85">
        <f t="shared" si="55"/>
        <v>0</v>
      </c>
      <c r="AC248" s="85">
        <f t="shared" si="56"/>
        <v>0</v>
      </c>
      <c r="AD248" s="75" t="str">
        <f t="shared" si="57"/>
        <v>-</v>
      </c>
      <c r="AE248" s="85">
        <f t="shared" si="58"/>
        <v>0</v>
      </c>
      <c r="AF248" s="85">
        <f t="shared" si="59"/>
        <v>0</v>
      </c>
      <c r="AG248" s="85">
        <f t="shared" si="60"/>
        <v>0</v>
      </c>
      <c r="AH248" s="85">
        <f t="shared" si="61"/>
        <v>0</v>
      </c>
      <c r="AI248" s="85">
        <f t="shared" si="62"/>
        <v>0</v>
      </c>
      <c r="AJ248" s="85">
        <f t="shared" si="63"/>
        <v>0</v>
      </c>
      <c r="AK248" s="85">
        <f t="shared" si="64"/>
        <v>0</v>
      </c>
      <c r="AL248" s="75" t="str">
        <f t="shared" si="65"/>
        <v>-</v>
      </c>
      <c r="AM248" s="85">
        <f t="shared" si="66"/>
        <v>0</v>
      </c>
      <c r="AN248" s="85">
        <f t="shared" si="67"/>
        <v>0</v>
      </c>
      <c r="AO248" s="85">
        <f t="shared" si="68"/>
        <v>0</v>
      </c>
    </row>
    <row r="249" spans="1:41" s="26" customFormat="1" ht="12.75">
      <c r="A249" s="71">
        <v>400165</v>
      </c>
      <c r="B249" s="38">
        <v>78779</v>
      </c>
      <c r="C249" s="39" t="s">
        <v>189</v>
      </c>
      <c r="D249" s="39" t="s">
        <v>190</v>
      </c>
      <c r="E249" s="39" t="s">
        <v>892</v>
      </c>
      <c r="F249" s="40">
        <v>85070</v>
      </c>
      <c r="G249" s="72" t="s">
        <v>882</v>
      </c>
      <c r="H249" s="73">
        <v>4804607312</v>
      </c>
      <c r="I249" s="74">
        <v>1</v>
      </c>
      <c r="J249" s="75" t="s">
        <v>883</v>
      </c>
      <c r="K249" s="39"/>
      <c r="L249" s="76" t="s">
        <v>883</v>
      </c>
      <c r="M249" s="77">
        <v>188.35</v>
      </c>
      <c r="N249" s="76" t="s">
        <v>883</v>
      </c>
      <c r="O249" s="78" t="s">
        <v>883</v>
      </c>
      <c r="P249" s="41" t="s">
        <v>889</v>
      </c>
      <c r="Q249" s="79" t="str">
        <f t="shared" si="70"/>
        <v>M</v>
      </c>
      <c r="R249" s="75" t="s">
        <v>883</v>
      </c>
      <c r="S249" s="75" t="s">
        <v>883</v>
      </c>
      <c r="T249" s="75"/>
      <c r="U249" s="80"/>
      <c r="V249" s="81"/>
      <c r="W249" s="82"/>
      <c r="X249" s="82"/>
      <c r="Y249" s="83"/>
      <c r="Z249" s="84">
        <f t="shared" si="53"/>
        <v>0</v>
      </c>
      <c r="AA249" s="85">
        <f t="shared" si="54"/>
        <v>1</v>
      </c>
      <c r="AB249" s="85">
        <f t="shared" si="55"/>
        <v>0</v>
      </c>
      <c r="AC249" s="85">
        <f t="shared" si="56"/>
        <v>0</v>
      </c>
      <c r="AD249" s="75" t="str">
        <f t="shared" si="57"/>
        <v>-</v>
      </c>
      <c r="AE249" s="85">
        <f t="shared" si="58"/>
        <v>0</v>
      </c>
      <c r="AF249" s="85">
        <f t="shared" si="59"/>
        <v>0</v>
      </c>
      <c r="AG249" s="85">
        <f t="shared" si="60"/>
        <v>0</v>
      </c>
      <c r="AH249" s="85">
        <f t="shared" si="61"/>
        <v>0</v>
      </c>
      <c r="AI249" s="85">
        <f t="shared" si="62"/>
        <v>0</v>
      </c>
      <c r="AJ249" s="85">
        <f t="shared" si="63"/>
        <v>0</v>
      </c>
      <c r="AK249" s="85">
        <f t="shared" si="64"/>
        <v>0</v>
      </c>
      <c r="AL249" s="75" t="str">
        <f t="shared" si="65"/>
        <v>-</v>
      </c>
      <c r="AM249" s="85">
        <f t="shared" si="66"/>
        <v>0</v>
      </c>
      <c r="AN249" s="85">
        <f t="shared" si="67"/>
        <v>0</v>
      </c>
      <c r="AO249" s="85">
        <f t="shared" si="68"/>
        <v>0</v>
      </c>
    </row>
    <row r="250" spans="1:41" s="26" customFormat="1" ht="12.75">
      <c r="A250" s="71">
        <v>400317</v>
      </c>
      <c r="B250" s="38">
        <v>108784</v>
      </c>
      <c r="C250" s="39" t="s">
        <v>191</v>
      </c>
      <c r="D250" s="39" t="s">
        <v>192</v>
      </c>
      <c r="E250" s="39" t="s">
        <v>899</v>
      </c>
      <c r="F250" s="40">
        <v>85718</v>
      </c>
      <c r="G250" s="72" t="s">
        <v>882</v>
      </c>
      <c r="H250" s="73">
        <v>5205293611</v>
      </c>
      <c r="I250" s="74">
        <v>3</v>
      </c>
      <c r="J250" s="75" t="s">
        <v>883</v>
      </c>
      <c r="K250" s="39"/>
      <c r="L250" s="76" t="s">
        <v>883</v>
      </c>
      <c r="M250" s="77">
        <v>224.3189</v>
      </c>
      <c r="N250" s="76" t="s">
        <v>883</v>
      </c>
      <c r="O250" s="78" t="s">
        <v>883</v>
      </c>
      <c r="P250" s="41" t="s">
        <v>889</v>
      </c>
      <c r="Q250" s="79" t="str">
        <f t="shared" si="70"/>
        <v>M</v>
      </c>
      <c r="R250" s="75" t="s">
        <v>883</v>
      </c>
      <c r="S250" s="75" t="s">
        <v>883</v>
      </c>
      <c r="T250" s="75"/>
      <c r="U250" s="80"/>
      <c r="V250" s="81"/>
      <c r="W250" s="82"/>
      <c r="X250" s="82"/>
      <c r="Y250" s="83"/>
      <c r="Z250" s="84">
        <f t="shared" si="53"/>
        <v>0</v>
      </c>
      <c r="AA250" s="85">
        <f t="shared" si="54"/>
        <v>1</v>
      </c>
      <c r="AB250" s="85">
        <f t="shared" si="55"/>
        <v>0</v>
      </c>
      <c r="AC250" s="85">
        <f t="shared" si="56"/>
        <v>0</v>
      </c>
      <c r="AD250" s="75" t="str">
        <f t="shared" si="57"/>
        <v>-</v>
      </c>
      <c r="AE250" s="85">
        <f t="shared" si="58"/>
        <v>0</v>
      </c>
      <c r="AF250" s="85">
        <f t="shared" si="59"/>
        <v>0</v>
      </c>
      <c r="AG250" s="85">
        <f t="shared" si="60"/>
        <v>0</v>
      </c>
      <c r="AH250" s="85">
        <f t="shared" si="61"/>
        <v>0</v>
      </c>
      <c r="AI250" s="85">
        <f t="shared" si="62"/>
        <v>0</v>
      </c>
      <c r="AJ250" s="85">
        <f t="shared" si="63"/>
        <v>0</v>
      </c>
      <c r="AK250" s="85">
        <f t="shared" si="64"/>
        <v>0</v>
      </c>
      <c r="AL250" s="75" t="str">
        <f t="shared" si="65"/>
        <v>-</v>
      </c>
      <c r="AM250" s="85">
        <f t="shared" si="66"/>
        <v>0</v>
      </c>
      <c r="AN250" s="85">
        <f t="shared" si="67"/>
        <v>0</v>
      </c>
      <c r="AO250" s="85">
        <f t="shared" si="68"/>
        <v>0</v>
      </c>
    </row>
    <row r="251" spans="1:41" s="26" customFormat="1" ht="12.75">
      <c r="A251" s="71">
        <v>400069</v>
      </c>
      <c r="B251" s="38">
        <v>78759</v>
      </c>
      <c r="C251" s="39" t="s">
        <v>193</v>
      </c>
      <c r="D251" s="39" t="s">
        <v>194</v>
      </c>
      <c r="E251" s="39" t="s">
        <v>892</v>
      </c>
      <c r="F251" s="40">
        <v>85004</v>
      </c>
      <c r="G251" s="72">
        <v>1308</v>
      </c>
      <c r="H251" s="73">
        <v>6022523759</v>
      </c>
      <c r="I251" s="74">
        <v>1</v>
      </c>
      <c r="J251" s="75" t="s">
        <v>883</v>
      </c>
      <c r="K251" s="39"/>
      <c r="L251" s="76" t="s">
        <v>883</v>
      </c>
      <c r="M251" s="77">
        <v>114.6625</v>
      </c>
      <c r="N251" s="76" t="s">
        <v>883</v>
      </c>
      <c r="O251" s="78" t="s">
        <v>883</v>
      </c>
      <c r="P251" s="41" t="s">
        <v>889</v>
      </c>
      <c r="Q251" s="79" t="str">
        <f t="shared" si="70"/>
        <v>M</v>
      </c>
      <c r="R251" s="75" t="s">
        <v>883</v>
      </c>
      <c r="S251" s="75" t="s">
        <v>883</v>
      </c>
      <c r="T251" s="75"/>
      <c r="U251" s="80"/>
      <c r="V251" s="81"/>
      <c r="W251" s="82"/>
      <c r="X251" s="82"/>
      <c r="Y251" s="83"/>
      <c r="Z251" s="84">
        <f t="shared" si="53"/>
        <v>0</v>
      </c>
      <c r="AA251" s="85">
        <f t="shared" si="54"/>
        <v>1</v>
      </c>
      <c r="AB251" s="85">
        <f t="shared" si="55"/>
        <v>0</v>
      </c>
      <c r="AC251" s="85">
        <f t="shared" si="56"/>
        <v>0</v>
      </c>
      <c r="AD251" s="75" t="str">
        <f t="shared" si="57"/>
        <v>-</v>
      </c>
      <c r="AE251" s="85">
        <f t="shared" si="58"/>
        <v>0</v>
      </c>
      <c r="AF251" s="85">
        <f t="shared" si="59"/>
        <v>0</v>
      </c>
      <c r="AG251" s="85">
        <f t="shared" si="60"/>
        <v>0</v>
      </c>
      <c r="AH251" s="85">
        <f t="shared" si="61"/>
        <v>0</v>
      </c>
      <c r="AI251" s="85">
        <f t="shared" si="62"/>
        <v>0</v>
      </c>
      <c r="AJ251" s="85">
        <f t="shared" si="63"/>
        <v>0</v>
      </c>
      <c r="AK251" s="85">
        <f t="shared" si="64"/>
        <v>0</v>
      </c>
      <c r="AL251" s="75" t="str">
        <f t="shared" si="65"/>
        <v>-</v>
      </c>
      <c r="AM251" s="85">
        <f t="shared" si="66"/>
        <v>0</v>
      </c>
      <c r="AN251" s="85">
        <f t="shared" si="67"/>
        <v>0</v>
      </c>
      <c r="AO251" s="85">
        <f t="shared" si="68"/>
        <v>0</v>
      </c>
    </row>
    <row r="252" spans="1:41" s="26" customFormat="1" ht="12.75">
      <c r="A252" s="71">
        <v>400074</v>
      </c>
      <c r="B252" s="38">
        <v>88620</v>
      </c>
      <c r="C252" s="39" t="s">
        <v>195</v>
      </c>
      <c r="D252" s="39" t="s">
        <v>196</v>
      </c>
      <c r="E252" s="39" t="s">
        <v>115</v>
      </c>
      <c r="F252" s="40">
        <v>86401</v>
      </c>
      <c r="G252" s="72">
        <v>6257</v>
      </c>
      <c r="H252" s="73">
        <v>9286812400</v>
      </c>
      <c r="I252" s="74">
        <v>6</v>
      </c>
      <c r="J252" s="75" t="s">
        <v>883</v>
      </c>
      <c r="K252" s="39"/>
      <c r="L252" s="76" t="s">
        <v>883</v>
      </c>
      <c r="M252" s="77">
        <v>1060.4315</v>
      </c>
      <c r="N252" s="76" t="s">
        <v>883</v>
      </c>
      <c r="O252" s="78" t="s">
        <v>883</v>
      </c>
      <c r="P252" s="41" t="s">
        <v>889</v>
      </c>
      <c r="Q252" s="79" t="str">
        <f t="shared" si="70"/>
        <v>M</v>
      </c>
      <c r="R252" s="75" t="s">
        <v>883</v>
      </c>
      <c r="S252" s="75" t="s">
        <v>884</v>
      </c>
      <c r="T252" s="75"/>
      <c r="U252" s="80"/>
      <c r="V252" s="81"/>
      <c r="W252" s="82"/>
      <c r="X252" s="82"/>
      <c r="Y252" s="83"/>
      <c r="Z252" s="84">
        <f t="shared" si="53"/>
        <v>0</v>
      </c>
      <c r="AA252" s="85">
        <f t="shared" si="54"/>
        <v>0</v>
      </c>
      <c r="AB252" s="85">
        <f t="shared" si="55"/>
        <v>0</v>
      </c>
      <c r="AC252" s="85">
        <f t="shared" si="56"/>
        <v>0</v>
      </c>
      <c r="AD252" s="75" t="str">
        <f t="shared" si="57"/>
        <v>-</v>
      </c>
      <c r="AE252" s="85">
        <f t="shared" si="58"/>
        <v>0</v>
      </c>
      <c r="AF252" s="85">
        <f t="shared" si="59"/>
        <v>0</v>
      </c>
      <c r="AG252" s="85">
        <f t="shared" si="60"/>
        <v>0</v>
      </c>
      <c r="AH252" s="85">
        <f t="shared" si="61"/>
        <v>0</v>
      </c>
      <c r="AI252" s="85">
        <f t="shared" si="62"/>
        <v>1</v>
      </c>
      <c r="AJ252" s="85">
        <f t="shared" si="63"/>
        <v>0</v>
      </c>
      <c r="AK252" s="85">
        <f t="shared" si="64"/>
        <v>0</v>
      </c>
      <c r="AL252" s="75" t="str">
        <f t="shared" si="65"/>
        <v>-</v>
      </c>
      <c r="AM252" s="85">
        <f t="shared" si="66"/>
        <v>0</v>
      </c>
      <c r="AN252" s="85">
        <f t="shared" si="67"/>
        <v>0</v>
      </c>
      <c r="AO252" s="85">
        <f t="shared" si="68"/>
        <v>0</v>
      </c>
    </row>
    <row r="253" spans="1:41" s="26" customFormat="1" ht="12.75">
      <c r="A253" s="71">
        <v>400295</v>
      </c>
      <c r="B253" s="38">
        <v>80220</v>
      </c>
      <c r="C253" s="39" t="s">
        <v>197</v>
      </c>
      <c r="D253" s="39" t="s">
        <v>198</v>
      </c>
      <c r="E253" s="39" t="s">
        <v>115</v>
      </c>
      <c r="F253" s="40">
        <v>86401</v>
      </c>
      <c r="G253" s="72" t="s">
        <v>882</v>
      </c>
      <c r="H253" s="73">
        <v>9287535678</v>
      </c>
      <c r="I253" s="74" t="s">
        <v>1050</v>
      </c>
      <c r="J253" s="75" t="s">
        <v>883</v>
      </c>
      <c r="K253" s="39"/>
      <c r="L253" s="76" t="s">
        <v>199</v>
      </c>
      <c r="M253" s="77">
        <v>6826.6686</v>
      </c>
      <c r="N253" s="76" t="s">
        <v>883</v>
      </c>
      <c r="O253" s="78" t="s">
        <v>883</v>
      </c>
      <c r="P253" s="41">
        <v>21.43407864302236</v>
      </c>
      <c r="Q253" s="79" t="str">
        <f t="shared" si="70"/>
        <v>YES</v>
      </c>
      <c r="R253" s="75" t="s">
        <v>884</v>
      </c>
      <c r="S253" s="75" t="s">
        <v>884</v>
      </c>
      <c r="T253" s="75"/>
      <c r="U253" s="80" t="s">
        <v>884</v>
      </c>
      <c r="V253" s="81"/>
      <c r="W253" s="82"/>
      <c r="X253" s="82"/>
      <c r="Y253" s="83"/>
      <c r="Z253" s="84">
        <f t="shared" si="53"/>
        <v>0</v>
      </c>
      <c r="AA253" s="85">
        <f t="shared" si="54"/>
        <v>0</v>
      </c>
      <c r="AB253" s="85">
        <f t="shared" si="55"/>
        <v>0</v>
      </c>
      <c r="AC253" s="85">
        <f t="shared" si="56"/>
        <v>0</v>
      </c>
      <c r="AD253" s="75" t="str">
        <f t="shared" si="57"/>
        <v>-</v>
      </c>
      <c r="AE253" s="85">
        <f t="shared" si="58"/>
        <v>0</v>
      </c>
      <c r="AF253" s="85">
        <f t="shared" si="59"/>
        <v>0</v>
      </c>
      <c r="AG253" s="85">
        <f t="shared" si="60"/>
        <v>0</v>
      </c>
      <c r="AH253" s="85">
        <f t="shared" si="61"/>
        <v>0</v>
      </c>
      <c r="AI253" s="85">
        <f t="shared" si="62"/>
        <v>1</v>
      </c>
      <c r="AJ253" s="85">
        <f t="shared" si="63"/>
        <v>1</v>
      </c>
      <c r="AK253" s="85" t="str">
        <f t="shared" si="64"/>
        <v>Initial</v>
      </c>
      <c r="AL253" s="75" t="str">
        <f t="shared" si="65"/>
        <v>RLIS</v>
      </c>
      <c r="AM253" s="85">
        <f t="shared" si="66"/>
        <v>0</v>
      </c>
      <c r="AN253" s="85">
        <f t="shared" si="67"/>
        <v>0</v>
      </c>
      <c r="AO253" s="85">
        <f t="shared" si="68"/>
        <v>0</v>
      </c>
    </row>
    <row r="254" spans="1:41" s="26" customFormat="1" ht="12.75">
      <c r="A254" s="71">
        <v>404170</v>
      </c>
      <c r="B254" s="38">
        <v>130323</v>
      </c>
      <c r="C254" s="39" t="s">
        <v>200</v>
      </c>
      <c r="D254" s="39" t="s">
        <v>201</v>
      </c>
      <c r="E254" s="39" t="s">
        <v>202</v>
      </c>
      <c r="F254" s="40">
        <v>86332</v>
      </c>
      <c r="G254" s="72">
        <v>50</v>
      </c>
      <c r="H254" s="73">
        <v>9284423258</v>
      </c>
      <c r="I254" s="74">
        <v>4</v>
      </c>
      <c r="J254" s="75" t="s">
        <v>883</v>
      </c>
      <c r="K254" s="39"/>
      <c r="L254" s="76" t="s">
        <v>883</v>
      </c>
      <c r="M254" s="77">
        <v>109.3938</v>
      </c>
      <c r="N254" s="76" t="s">
        <v>883</v>
      </c>
      <c r="O254" s="78" t="s">
        <v>883</v>
      </c>
      <c r="P254" s="41">
        <v>28.346456692913385</v>
      </c>
      <c r="Q254" s="79" t="str">
        <f t="shared" si="70"/>
        <v>YES</v>
      </c>
      <c r="R254" s="75" t="s">
        <v>883</v>
      </c>
      <c r="S254" s="75" t="s">
        <v>883</v>
      </c>
      <c r="T254" s="75"/>
      <c r="U254" s="80"/>
      <c r="V254" s="81"/>
      <c r="W254" s="82"/>
      <c r="X254" s="82"/>
      <c r="Y254" s="83"/>
      <c r="Z254" s="84">
        <f t="shared" si="53"/>
        <v>0</v>
      </c>
      <c r="AA254" s="85">
        <f t="shared" si="54"/>
        <v>1</v>
      </c>
      <c r="AB254" s="85">
        <f t="shared" si="55"/>
        <v>0</v>
      </c>
      <c r="AC254" s="85">
        <f t="shared" si="56"/>
        <v>0</v>
      </c>
      <c r="AD254" s="75" t="str">
        <f t="shared" si="57"/>
        <v>-</v>
      </c>
      <c r="AE254" s="85">
        <f t="shared" si="58"/>
        <v>0</v>
      </c>
      <c r="AF254" s="85">
        <f t="shared" si="59"/>
        <v>0</v>
      </c>
      <c r="AG254" s="85">
        <f t="shared" si="60"/>
        <v>0</v>
      </c>
      <c r="AH254" s="85">
        <f t="shared" si="61"/>
        <v>0</v>
      </c>
      <c r="AI254" s="85">
        <f t="shared" si="62"/>
        <v>0</v>
      </c>
      <c r="AJ254" s="85">
        <f t="shared" si="63"/>
        <v>1</v>
      </c>
      <c r="AK254" s="85">
        <f t="shared" si="64"/>
        <v>0</v>
      </c>
      <c r="AL254" s="75" t="str">
        <f t="shared" si="65"/>
        <v>-</v>
      </c>
      <c r="AM254" s="85">
        <f t="shared" si="66"/>
        <v>0</v>
      </c>
      <c r="AN254" s="85">
        <f t="shared" si="67"/>
        <v>0</v>
      </c>
      <c r="AO254" s="85">
        <f t="shared" si="68"/>
        <v>0</v>
      </c>
    </row>
    <row r="255" spans="1:41" s="26" customFormat="1" ht="12.75">
      <c r="A255" s="71">
        <v>404230</v>
      </c>
      <c r="B255" s="38">
        <v>70428</v>
      </c>
      <c r="C255" s="39" t="s">
        <v>203</v>
      </c>
      <c r="D255" s="39" t="s">
        <v>204</v>
      </c>
      <c r="E255" s="39" t="s">
        <v>984</v>
      </c>
      <c r="F255" s="40">
        <v>85284</v>
      </c>
      <c r="G255" s="72">
        <v>2197</v>
      </c>
      <c r="H255" s="73">
        <v>4807834000</v>
      </c>
      <c r="I255" s="74" t="s">
        <v>1130</v>
      </c>
      <c r="J255" s="75" t="s">
        <v>883</v>
      </c>
      <c r="K255" s="39"/>
      <c r="L255" s="76" t="s">
        <v>883</v>
      </c>
      <c r="M255" s="77">
        <v>17582.4564</v>
      </c>
      <c r="N255" s="76" t="s">
        <v>883</v>
      </c>
      <c r="O255" s="78" t="s">
        <v>883</v>
      </c>
      <c r="P255" s="41">
        <v>4.439167706362941</v>
      </c>
      <c r="Q255" s="79" t="str">
        <f t="shared" si="70"/>
        <v>NO</v>
      </c>
      <c r="R255" s="75" t="s">
        <v>883</v>
      </c>
      <c r="S255" s="75" t="s">
        <v>883</v>
      </c>
      <c r="T255" s="75"/>
      <c r="U255" s="80"/>
      <c r="V255" s="81"/>
      <c r="W255" s="82"/>
      <c r="X255" s="82"/>
      <c r="Y255" s="83"/>
      <c r="Z255" s="84">
        <f t="shared" si="53"/>
        <v>0</v>
      </c>
      <c r="AA255" s="85">
        <f t="shared" si="54"/>
        <v>0</v>
      </c>
      <c r="AB255" s="85">
        <f t="shared" si="55"/>
        <v>0</v>
      </c>
      <c r="AC255" s="85">
        <f t="shared" si="56"/>
        <v>0</v>
      </c>
      <c r="AD255" s="75" t="str">
        <f t="shared" si="57"/>
        <v>-</v>
      </c>
      <c r="AE255" s="85">
        <f t="shared" si="58"/>
        <v>0</v>
      </c>
      <c r="AF255" s="85">
        <f t="shared" si="59"/>
        <v>0</v>
      </c>
      <c r="AG255" s="85">
        <f t="shared" si="60"/>
        <v>0</v>
      </c>
      <c r="AH255" s="85">
        <f t="shared" si="61"/>
        <v>0</v>
      </c>
      <c r="AI255" s="85">
        <f t="shared" si="62"/>
        <v>0</v>
      </c>
      <c r="AJ255" s="85">
        <f t="shared" si="63"/>
        <v>0</v>
      </c>
      <c r="AK255" s="85">
        <f t="shared" si="64"/>
        <v>0</v>
      </c>
      <c r="AL255" s="75" t="str">
        <f t="shared" si="65"/>
        <v>-</v>
      </c>
      <c r="AM255" s="85">
        <f t="shared" si="66"/>
        <v>0</v>
      </c>
      <c r="AN255" s="85">
        <f t="shared" si="67"/>
        <v>0</v>
      </c>
      <c r="AO255" s="85">
        <f t="shared" si="68"/>
        <v>0</v>
      </c>
    </row>
    <row r="256" spans="1:41" s="26" customFormat="1" ht="12.75">
      <c r="A256" s="71">
        <v>400064</v>
      </c>
      <c r="B256" s="38">
        <v>88750</v>
      </c>
      <c r="C256" s="39" t="s">
        <v>205</v>
      </c>
      <c r="D256" s="39" t="s">
        <v>206</v>
      </c>
      <c r="E256" s="39" t="s">
        <v>1237</v>
      </c>
      <c r="F256" s="40">
        <v>86404</v>
      </c>
      <c r="G256" s="72">
        <v>2400</v>
      </c>
      <c r="H256" s="73">
        <v>9285055427</v>
      </c>
      <c r="I256" s="74">
        <v>5</v>
      </c>
      <c r="J256" s="75" t="s">
        <v>883</v>
      </c>
      <c r="K256" s="39"/>
      <c r="L256" s="76" t="s">
        <v>883</v>
      </c>
      <c r="M256" s="77">
        <v>67.1125</v>
      </c>
      <c r="N256" s="76" t="s">
        <v>883</v>
      </c>
      <c r="O256" s="78" t="s">
        <v>883</v>
      </c>
      <c r="P256" s="41" t="s">
        <v>889</v>
      </c>
      <c r="Q256" s="79" t="str">
        <f t="shared" si="70"/>
        <v>M</v>
      </c>
      <c r="R256" s="75" t="s">
        <v>883</v>
      </c>
      <c r="S256" s="75" t="s">
        <v>883</v>
      </c>
      <c r="T256" s="75"/>
      <c r="U256" s="80"/>
      <c r="V256" s="81"/>
      <c r="W256" s="82"/>
      <c r="X256" s="82"/>
      <c r="Y256" s="83"/>
      <c r="Z256" s="84">
        <f t="shared" si="53"/>
        <v>0</v>
      </c>
      <c r="AA256" s="85">
        <f t="shared" si="54"/>
        <v>1</v>
      </c>
      <c r="AB256" s="85">
        <f t="shared" si="55"/>
        <v>0</v>
      </c>
      <c r="AC256" s="85">
        <f t="shared" si="56"/>
        <v>0</v>
      </c>
      <c r="AD256" s="75" t="str">
        <f t="shared" si="57"/>
        <v>-</v>
      </c>
      <c r="AE256" s="85">
        <f t="shared" si="58"/>
        <v>0</v>
      </c>
      <c r="AF256" s="85">
        <f t="shared" si="59"/>
        <v>0</v>
      </c>
      <c r="AG256" s="85">
        <f t="shared" si="60"/>
        <v>0</v>
      </c>
      <c r="AH256" s="85">
        <f t="shared" si="61"/>
        <v>0</v>
      </c>
      <c r="AI256" s="85">
        <f t="shared" si="62"/>
        <v>0</v>
      </c>
      <c r="AJ256" s="85">
        <f t="shared" si="63"/>
        <v>0</v>
      </c>
      <c r="AK256" s="85">
        <f t="shared" si="64"/>
        <v>0</v>
      </c>
      <c r="AL256" s="75" t="str">
        <f t="shared" si="65"/>
        <v>-</v>
      </c>
      <c r="AM256" s="85">
        <f t="shared" si="66"/>
        <v>0</v>
      </c>
      <c r="AN256" s="85">
        <f t="shared" si="67"/>
        <v>0</v>
      </c>
      <c r="AO256" s="85">
        <f t="shared" si="68"/>
        <v>0</v>
      </c>
    </row>
    <row r="257" spans="1:41" s="26" customFormat="1" ht="12.75">
      <c r="A257" s="71">
        <v>404280</v>
      </c>
      <c r="B257" s="38">
        <v>80201</v>
      </c>
      <c r="C257" s="39" t="s">
        <v>207</v>
      </c>
      <c r="D257" s="39" t="s">
        <v>208</v>
      </c>
      <c r="E257" s="39" t="s">
        <v>1237</v>
      </c>
      <c r="F257" s="40">
        <v>86403</v>
      </c>
      <c r="G257" s="72">
        <v>3798</v>
      </c>
      <c r="H257" s="73">
        <v>9288558466</v>
      </c>
      <c r="I257" s="74" t="s">
        <v>1078</v>
      </c>
      <c r="J257" s="75" t="s">
        <v>883</v>
      </c>
      <c r="K257" s="39"/>
      <c r="L257" s="76" t="s">
        <v>884</v>
      </c>
      <c r="M257" s="77">
        <v>6226.4625</v>
      </c>
      <c r="N257" s="76" t="s">
        <v>883</v>
      </c>
      <c r="O257" s="78" t="s">
        <v>883</v>
      </c>
      <c r="P257" s="41">
        <v>16.96454731907413</v>
      </c>
      <c r="Q257" s="79" t="str">
        <f t="shared" si="70"/>
        <v>NO</v>
      </c>
      <c r="R257" s="75" t="s">
        <v>883</v>
      </c>
      <c r="S257" s="75" t="s">
        <v>883</v>
      </c>
      <c r="T257" s="75"/>
      <c r="U257" s="80"/>
      <c r="V257" s="81"/>
      <c r="W257" s="82"/>
      <c r="X257" s="82"/>
      <c r="Y257" s="83"/>
      <c r="Z257" s="84">
        <f t="shared" si="53"/>
        <v>1</v>
      </c>
      <c r="AA257" s="85">
        <f t="shared" si="54"/>
        <v>0</v>
      </c>
      <c r="AB257" s="85">
        <f t="shared" si="55"/>
        <v>0</v>
      </c>
      <c r="AC257" s="85">
        <f t="shared" si="56"/>
        <v>0</v>
      </c>
      <c r="AD257" s="75" t="str">
        <f t="shared" si="57"/>
        <v>-</v>
      </c>
      <c r="AE257" s="85">
        <f t="shared" si="58"/>
        <v>0</v>
      </c>
      <c r="AF257" s="85">
        <f t="shared" si="59"/>
        <v>0</v>
      </c>
      <c r="AG257" s="85">
        <f t="shared" si="60"/>
        <v>0</v>
      </c>
      <c r="AH257" s="85">
        <f t="shared" si="61"/>
        <v>0</v>
      </c>
      <c r="AI257" s="85">
        <f t="shared" si="62"/>
        <v>0</v>
      </c>
      <c r="AJ257" s="85">
        <f t="shared" si="63"/>
        <v>0</v>
      </c>
      <c r="AK257" s="85">
        <f t="shared" si="64"/>
        <v>0</v>
      </c>
      <c r="AL257" s="75" t="str">
        <f t="shared" si="65"/>
        <v>-</v>
      </c>
      <c r="AM257" s="85">
        <f t="shared" si="66"/>
        <v>0</v>
      </c>
      <c r="AN257" s="85">
        <f t="shared" si="67"/>
        <v>0</v>
      </c>
      <c r="AO257" s="85">
        <f t="shared" si="68"/>
        <v>0</v>
      </c>
    </row>
    <row r="258" spans="1:41" s="26" customFormat="1" ht="12.75">
      <c r="A258" s="71">
        <v>400027</v>
      </c>
      <c r="B258" s="38">
        <v>38735</v>
      </c>
      <c r="C258" s="39" t="s">
        <v>209</v>
      </c>
      <c r="D258" s="39" t="s">
        <v>210</v>
      </c>
      <c r="E258" s="39" t="s">
        <v>1133</v>
      </c>
      <c r="F258" s="40">
        <v>86040</v>
      </c>
      <c r="G258" s="72">
        <v>580</v>
      </c>
      <c r="H258" s="73">
        <v>9286459448</v>
      </c>
      <c r="I258" s="74">
        <v>4</v>
      </c>
      <c r="J258" s="75" t="s">
        <v>883</v>
      </c>
      <c r="K258" s="39"/>
      <c r="L258" s="76" t="s">
        <v>883</v>
      </c>
      <c r="M258" s="77">
        <v>114.9</v>
      </c>
      <c r="N258" s="76" t="s">
        <v>884</v>
      </c>
      <c r="O258" s="78" t="s">
        <v>883</v>
      </c>
      <c r="P258" s="41" t="s">
        <v>889</v>
      </c>
      <c r="Q258" s="79" t="str">
        <f t="shared" si="70"/>
        <v>M</v>
      </c>
      <c r="R258" s="75" t="s">
        <v>883</v>
      </c>
      <c r="S258" s="75" t="s">
        <v>883</v>
      </c>
      <c r="T258" s="75"/>
      <c r="U258" s="80"/>
      <c r="V258" s="81"/>
      <c r="W258" s="82"/>
      <c r="X258" s="82"/>
      <c r="Y258" s="83"/>
      <c r="Z258" s="84">
        <f t="shared" si="53"/>
        <v>0</v>
      </c>
      <c r="AA258" s="85">
        <f t="shared" si="54"/>
        <v>1</v>
      </c>
      <c r="AB258" s="85">
        <f t="shared" si="55"/>
        <v>0</v>
      </c>
      <c r="AC258" s="85">
        <f t="shared" si="56"/>
        <v>0</v>
      </c>
      <c r="AD258" s="75" t="str">
        <f t="shared" si="57"/>
        <v>-</v>
      </c>
      <c r="AE258" s="85">
        <f t="shared" si="58"/>
        <v>0</v>
      </c>
      <c r="AF258" s="85">
        <f t="shared" si="59"/>
        <v>0</v>
      </c>
      <c r="AG258" s="85">
        <f t="shared" si="60"/>
        <v>0</v>
      </c>
      <c r="AH258" s="85">
        <f t="shared" si="61"/>
        <v>0</v>
      </c>
      <c r="AI258" s="85">
        <f t="shared" si="62"/>
        <v>0</v>
      </c>
      <c r="AJ258" s="85">
        <f t="shared" si="63"/>
        <v>0</v>
      </c>
      <c r="AK258" s="85">
        <f t="shared" si="64"/>
        <v>0</v>
      </c>
      <c r="AL258" s="75" t="str">
        <f t="shared" si="65"/>
        <v>-</v>
      </c>
      <c r="AM258" s="85">
        <f t="shared" si="66"/>
        <v>0</v>
      </c>
      <c r="AN258" s="85">
        <f t="shared" si="67"/>
        <v>0</v>
      </c>
      <c r="AO258" s="85">
        <f t="shared" si="68"/>
        <v>0</v>
      </c>
    </row>
    <row r="259" spans="1:41" s="26" customFormat="1" ht="12.75">
      <c r="A259" s="71">
        <v>400084</v>
      </c>
      <c r="B259" s="38">
        <v>108765</v>
      </c>
      <c r="C259" s="39" t="s">
        <v>211</v>
      </c>
      <c r="D259" s="39" t="s">
        <v>212</v>
      </c>
      <c r="E259" s="39" t="s">
        <v>899</v>
      </c>
      <c r="F259" s="40">
        <v>85705</v>
      </c>
      <c r="G259" s="72">
        <v>4436</v>
      </c>
      <c r="H259" s="73">
        <v>5202929554</v>
      </c>
      <c r="I259" s="74">
        <v>1</v>
      </c>
      <c r="J259" s="75" t="s">
        <v>883</v>
      </c>
      <c r="K259" s="39"/>
      <c r="L259" s="76" t="s">
        <v>883</v>
      </c>
      <c r="M259" s="77"/>
      <c r="N259" s="76" t="s">
        <v>883</v>
      </c>
      <c r="O259" s="78" t="s">
        <v>883</v>
      </c>
      <c r="P259" s="41" t="s">
        <v>889</v>
      </c>
      <c r="Q259" s="79" t="str">
        <f t="shared" si="70"/>
        <v>M</v>
      </c>
      <c r="R259" s="75" t="s">
        <v>883</v>
      </c>
      <c r="S259" s="75" t="s">
        <v>883</v>
      </c>
      <c r="T259" s="75"/>
      <c r="U259" s="80"/>
      <c r="V259" s="81"/>
      <c r="W259" s="82"/>
      <c r="X259" s="82"/>
      <c r="Y259" s="83"/>
      <c r="Z259" s="84">
        <f t="shared" si="53"/>
        <v>0</v>
      </c>
      <c r="AA259" s="85">
        <f t="shared" si="54"/>
        <v>0</v>
      </c>
      <c r="AB259" s="85">
        <f t="shared" si="55"/>
        <v>0</v>
      </c>
      <c r="AC259" s="85">
        <f t="shared" si="56"/>
        <v>0</v>
      </c>
      <c r="AD259" s="75" t="str">
        <f t="shared" si="57"/>
        <v>-</v>
      </c>
      <c r="AE259" s="85">
        <f t="shared" si="58"/>
        <v>0</v>
      </c>
      <c r="AF259" s="85">
        <f t="shared" si="59"/>
        <v>0</v>
      </c>
      <c r="AG259" s="85">
        <f t="shared" si="60"/>
        <v>0</v>
      </c>
      <c r="AH259" s="85">
        <f t="shared" si="61"/>
        <v>0</v>
      </c>
      <c r="AI259" s="85">
        <f t="shared" si="62"/>
        <v>0</v>
      </c>
      <c r="AJ259" s="85">
        <f t="shared" si="63"/>
        <v>0</v>
      </c>
      <c r="AK259" s="85">
        <f t="shared" si="64"/>
        <v>0</v>
      </c>
      <c r="AL259" s="75" t="str">
        <f t="shared" si="65"/>
        <v>-</v>
      </c>
      <c r="AM259" s="85">
        <f t="shared" si="66"/>
        <v>0</v>
      </c>
      <c r="AN259" s="85">
        <f t="shared" si="67"/>
        <v>0</v>
      </c>
      <c r="AO259" s="85">
        <f t="shared" si="68"/>
        <v>0</v>
      </c>
    </row>
    <row r="260" spans="1:41" s="26" customFormat="1" ht="12.75">
      <c r="A260" s="71">
        <v>404290</v>
      </c>
      <c r="B260" s="38">
        <v>70459</v>
      </c>
      <c r="C260" s="39" t="s">
        <v>213</v>
      </c>
      <c r="D260" s="39" t="s">
        <v>214</v>
      </c>
      <c r="E260" s="39" t="s">
        <v>215</v>
      </c>
      <c r="F260" s="40">
        <v>85339</v>
      </c>
      <c r="G260" s="72">
        <v>29</v>
      </c>
      <c r="H260" s="73">
        <v>6022379100</v>
      </c>
      <c r="I260" s="74" t="s">
        <v>902</v>
      </c>
      <c r="J260" s="75" t="s">
        <v>883</v>
      </c>
      <c r="K260" s="39"/>
      <c r="L260" s="76" t="s">
        <v>883</v>
      </c>
      <c r="M260" s="77">
        <v>1625.6938</v>
      </c>
      <c r="N260" s="76" t="s">
        <v>883</v>
      </c>
      <c r="O260" s="78" t="s">
        <v>883</v>
      </c>
      <c r="P260" s="41">
        <v>22.780159216166567</v>
      </c>
      <c r="Q260" s="79" t="str">
        <f t="shared" si="70"/>
        <v>YES</v>
      </c>
      <c r="R260" s="75" t="s">
        <v>883</v>
      </c>
      <c r="S260" s="75" t="s">
        <v>883</v>
      </c>
      <c r="T260" s="75"/>
      <c r="U260" s="80"/>
      <c r="V260" s="81"/>
      <c r="W260" s="82"/>
      <c r="X260" s="82"/>
      <c r="Y260" s="83"/>
      <c r="Z260" s="84">
        <f t="shared" si="53"/>
        <v>0</v>
      </c>
      <c r="AA260" s="85">
        <f t="shared" si="54"/>
        <v>0</v>
      </c>
      <c r="AB260" s="85">
        <f t="shared" si="55"/>
        <v>0</v>
      </c>
      <c r="AC260" s="85">
        <f t="shared" si="56"/>
        <v>0</v>
      </c>
      <c r="AD260" s="75" t="str">
        <f t="shared" si="57"/>
        <v>-</v>
      </c>
      <c r="AE260" s="85">
        <f t="shared" si="58"/>
        <v>0</v>
      </c>
      <c r="AF260" s="85">
        <f t="shared" si="59"/>
        <v>0</v>
      </c>
      <c r="AG260" s="85">
        <f t="shared" si="60"/>
        <v>0</v>
      </c>
      <c r="AH260" s="85">
        <f t="shared" si="61"/>
        <v>0</v>
      </c>
      <c r="AI260" s="85">
        <f t="shared" si="62"/>
        <v>0</v>
      </c>
      <c r="AJ260" s="85">
        <f t="shared" si="63"/>
        <v>1</v>
      </c>
      <c r="AK260" s="85">
        <f t="shared" si="64"/>
        <v>0</v>
      </c>
      <c r="AL260" s="75" t="str">
        <f t="shared" si="65"/>
        <v>-</v>
      </c>
      <c r="AM260" s="85">
        <f t="shared" si="66"/>
        <v>0</v>
      </c>
      <c r="AN260" s="85">
        <f t="shared" si="67"/>
        <v>0</v>
      </c>
      <c r="AO260" s="85">
        <f t="shared" si="68"/>
        <v>0</v>
      </c>
    </row>
    <row r="261" spans="1:41" s="26" customFormat="1" ht="12.75">
      <c r="A261" s="71">
        <v>400395</v>
      </c>
      <c r="B261" s="38">
        <v>78968</v>
      </c>
      <c r="C261" s="39" t="s">
        <v>216</v>
      </c>
      <c r="D261" s="39" t="s">
        <v>217</v>
      </c>
      <c r="E261" s="39" t="s">
        <v>1040</v>
      </c>
      <c r="F261" s="40">
        <v>85296</v>
      </c>
      <c r="G261" s="72" t="s">
        <v>882</v>
      </c>
      <c r="H261" s="73">
        <v>4805458011</v>
      </c>
      <c r="I261" s="74">
        <v>3</v>
      </c>
      <c r="J261" s="75" t="s">
        <v>883</v>
      </c>
      <c r="K261" s="39"/>
      <c r="L261" s="76" t="s">
        <v>883</v>
      </c>
      <c r="M261" s="77">
        <v>35.625</v>
      </c>
      <c r="N261" s="76" t="s">
        <v>883</v>
      </c>
      <c r="O261" s="78" t="s">
        <v>883</v>
      </c>
      <c r="P261" s="41" t="s">
        <v>889</v>
      </c>
      <c r="Q261" s="79" t="str">
        <f t="shared" si="70"/>
        <v>M</v>
      </c>
      <c r="R261" s="75" t="s">
        <v>885</v>
      </c>
      <c r="S261" s="75" t="s">
        <v>883</v>
      </c>
      <c r="T261" s="75"/>
      <c r="U261" s="80"/>
      <c r="V261" s="81"/>
      <c r="W261" s="82"/>
      <c r="X261" s="82"/>
      <c r="Y261" s="83"/>
      <c r="Z261" s="84">
        <f t="shared" si="53"/>
        <v>0</v>
      </c>
      <c r="AA261" s="85">
        <f t="shared" si="54"/>
        <v>1</v>
      </c>
      <c r="AB261" s="85">
        <f t="shared" si="55"/>
        <v>0</v>
      </c>
      <c r="AC261" s="85">
        <f t="shared" si="56"/>
        <v>0</v>
      </c>
      <c r="AD261" s="75" t="str">
        <f t="shared" si="57"/>
        <v>-</v>
      </c>
      <c r="AE261" s="85">
        <f t="shared" si="58"/>
        <v>0</v>
      </c>
      <c r="AF261" s="85">
        <f t="shared" si="59"/>
        <v>0</v>
      </c>
      <c r="AG261" s="85">
        <f t="shared" si="60"/>
        <v>0</v>
      </c>
      <c r="AH261" s="85">
        <f t="shared" si="61"/>
        <v>0</v>
      </c>
      <c r="AI261" s="85">
        <f t="shared" si="62"/>
        <v>0</v>
      </c>
      <c r="AJ261" s="85">
        <f t="shared" si="63"/>
        <v>0</v>
      </c>
      <c r="AK261" s="85">
        <f t="shared" si="64"/>
        <v>0</v>
      </c>
      <c r="AL261" s="75" t="str">
        <f t="shared" si="65"/>
        <v>-</v>
      </c>
      <c r="AM261" s="85">
        <f t="shared" si="66"/>
        <v>0</v>
      </c>
      <c r="AN261" s="85">
        <f t="shared" si="67"/>
        <v>0</v>
      </c>
      <c r="AO261" s="85">
        <f t="shared" si="68"/>
        <v>0</v>
      </c>
    </row>
    <row r="262" spans="1:41" s="26" customFormat="1" ht="12.75">
      <c r="A262" s="71">
        <v>400245</v>
      </c>
      <c r="B262" s="38">
        <v>78916</v>
      </c>
      <c r="C262" s="39" t="s">
        <v>218</v>
      </c>
      <c r="D262" s="39" t="s">
        <v>219</v>
      </c>
      <c r="E262" s="39" t="s">
        <v>905</v>
      </c>
      <c r="F262" s="40">
        <v>85204</v>
      </c>
      <c r="G262" s="72" t="s">
        <v>882</v>
      </c>
      <c r="H262" s="73">
        <v>4806497737</v>
      </c>
      <c r="I262" s="74" t="s">
        <v>183</v>
      </c>
      <c r="J262" s="75" t="s">
        <v>883</v>
      </c>
      <c r="K262" s="39"/>
      <c r="L262" s="76" t="s">
        <v>883</v>
      </c>
      <c r="M262" s="77">
        <v>126.4564</v>
      </c>
      <c r="N262" s="76" t="s">
        <v>883</v>
      </c>
      <c r="O262" s="78" t="s">
        <v>883</v>
      </c>
      <c r="P262" s="41" t="s">
        <v>889</v>
      </c>
      <c r="Q262" s="79" t="str">
        <f t="shared" si="70"/>
        <v>M</v>
      </c>
      <c r="R262" s="75" t="s">
        <v>883</v>
      </c>
      <c r="S262" s="75" t="s">
        <v>883</v>
      </c>
      <c r="T262" s="75"/>
      <c r="U262" s="80"/>
      <c r="V262" s="81"/>
      <c r="W262" s="82"/>
      <c r="X262" s="82"/>
      <c r="Y262" s="83"/>
      <c r="Z262" s="84">
        <f aca="true" t="shared" si="71" ref="Z262:Z325">IF(OR(J262="YES",L262="YES"),1,0)</f>
        <v>0</v>
      </c>
      <c r="AA262" s="85">
        <f aca="true" t="shared" si="72" ref="AA262:AA325">IF(OR(AND(ISNUMBER(M262),AND(M262&gt;0,M262&lt;600)),AND(M262&gt;0,N262="YES")),1,0)</f>
        <v>1</v>
      </c>
      <c r="AB262" s="85">
        <f aca="true" t="shared" si="73" ref="AB262:AB325">IF(AND(OR(J262="YES",L262="YES"),(Z262=0)),"Trouble",0)</f>
        <v>0</v>
      </c>
      <c r="AC262" s="85">
        <f aca="true" t="shared" si="74" ref="AC262:AC325">IF(AND(OR(AND(ISNUMBER(M262),AND(M262&gt;0,M262&lt;600)),AND(M262&gt;0,N262="YES")),(AA262=0)),"Trouble",0)</f>
        <v>0</v>
      </c>
      <c r="AD262" s="75" t="str">
        <f aca="true" t="shared" si="75" ref="AD262:AD325">IF(AND(Z262=1,AA262=1),"SRSA","-")</f>
        <v>-</v>
      </c>
      <c r="AE262" s="85">
        <f aca="true" t="shared" si="76" ref="AE262:AE325">IF(AND(AD262="-",O262="YES"),"Trouble",0)</f>
        <v>0</v>
      </c>
      <c r="AF262" s="85">
        <f aca="true" t="shared" si="77" ref="AF262:AF325">IF(AND(AND(J262="NO",L262&lt;&gt;"YES"),(O262="YES")),"Trouble",0)</f>
        <v>0</v>
      </c>
      <c r="AG262" s="85">
        <f aca="true" t="shared" si="78" ref="AG262:AG325">IF(OR(AND(OR(AND(ISNUMBER(M262),AND(M262&gt;0,M262&lt;600)),AND(AND(M262&gt;0,N262="YES"),ISNUMBER(M262))),(O262="YES")),O262&lt;&gt;"YES"),0,"Trouble")</f>
        <v>0</v>
      </c>
      <c r="AH262" s="85">
        <f aca="true" t="shared" si="79" ref="AH262:AH325">IF(AND(AD262="SRSA",O262&lt;&gt;"YES"),"Trouble",0)</f>
        <v>0</v>
      </c>
      <c r="AI262" s="85">
        <f aca="true" t="shared" si="80" ref="AI262:AI325">IF(S262="YES",1,0)</f>
        <v>0</v>
      </c>
      <c r="AJ262" s="85">
        <f aca="true" t="shared" si="81" ref="AJ262:AJ325">IF(AND(ISNUMBER(P262),P262&gt;=20),1,0)</f>
        <v>0</v>
      </c>
      <c r="AK262" s="85">
        <f aca="true" t="shared" si="82" ref="AK262:AK325">IF(AND(AI262=1,AJ262=1),"Initial",0)</f>
        <v>0</v>
      </c>
      <c r="AL262" s="75" t="str">
        <f aca="true" t="shared" si="83" ref="AL262:AL325">IF(AND(AND(AK262="Initial",AM262=0),ISNUMBER(M262)),"RLIS","-")</f>
        <v>-</v>
      </c>
      <c r="AM262" s="85">
        <f aca="true" t="shared" si="84" ref="AM262:AM325">IF(AND(AD262="SRSA",AK262="Initial"),"SRSA",0)</f>
        <v>0</v>
      </c>
      <c r="AN262" s="85">
        <f aca="true" t="shared" si="85" ref="AN262:AN325">IF(AND(AL262="-",U262="YES"),"Trouble",0)</f>
        <v>0</v>
      </c>
      <c r="AO262" s="85">
        <f aca="true" t="shared" si="86" ref="AO262:AO325">IF(AND(U262&lt;&gt;"YES",AL262="RLIS"),"Trouble",0)</f>
        <v>0</v>
      </c>
    </row>
    <row r="263" spans="1:41" s="26" customFormat="1" ht="12.75">
      <c r="A263" s="71">
        <v>400298</v>
      </c>
      <c r="B263" s="38">
        <v>78685</v>
      </c>
      <c r="C263" s="39" t="s">
        <v>220</v>
      </c>
      <c r="D263" s="39" t="s">
        <v>221</v>
      </c>
      <c r="E263" s="39" t="s">
        <v>905</v>
      </c>
      <c r="F263" s="40">
        <v>85207</v>
      </c>
      <c r="G263" s="72" t="s">
        <v>882</v>
      </c>
      <c r="H263" s="73">
        <v>4809811500</v>
      </c>
      <c r="I263" s="74">
        <v>1</v>
      </c>
      <c r="J263" s="75" t="s">
        <v>883</v>
      </c>
      <c r="K263" s="39"/>
      <c r="L263" s="76" t="s">
        <v>883</v>
      </c>
      <c r="M263" s="77">
        <v>317.7</v>
      </c>
      <c r="N263" s="76" t="s">
        <v>883</v>
      </c>
      <c r="O263" s="78" t="s">
        <v>883</v>
      </c>
      <c r="P263" s="41" t="s">
        <v>889</v>
      </c>
      <c r="Q263" s="79" t="str">
        <f t="shared" si="70"/>
        <v>M</v>
      </c>
      <c r="R263" s="75" t="s">
        <v>883</v>
      </c>
      <c r="S263" s="75" t="s">
        <v>883</v>
      </c>
      <c r="T263" s="75"/>
      <c r="U263" s="80"/>
      <c r="V263" s="81"/>
      <c r="W263" s="82"/>
      <c r="X263" s="82"/>
      <c r="Y263" s="83"/>
      <c r="Z263" s="84">
        <f t="shared" si="71"/>
        <v>0</v>
      </c>
      <c r="AA263" s="85">
        <f t="shared" si="72"/>
        <v>1</v>
      </c>
      <c r="AB263" s="85">
        <f t="shared" si="73"/>
        <v>0</v>
      </c>
      <c r="AC263" s="85">
        <f t="shared" si="74"/>
        <v>0</v>
      </c>
      <c r="AD263" s="75" t="str">
        <f t="shared" si="75"/>
        <v>-</v>
      </c>
      <c r="AE263" s="85">
        <f t="shared" si="76"/>
        <v>0</v>
      </c>
      <c r="AF263" s="85">
        <f t="shared" si="77"/>
        <v>0</v>
      </c>
      <c r="AG263" s="85">
        <f t="shared" si="78"/>
        <v>0</v>
      </c>
      <c r="AH263" s="85">
        <f t="shared" si="79"/>
        <v>0</v>
      </c>
      <c r="AI263" s="85">
        <f t="shared" si="80"/>
        <v>0</v>
      </c>
      <c r="AJ263" s="85">
        <f t="shared" si="81"/>
        <v>0</v>
      </c>
      <c r="AK263" s="85">
        <f t="shared" si="82"/>
        <v>0</v>
      </c>
      <c r="AL263" s="75" t="str">
        <f t="shared" si="83"/>
        <v>-</v>
      </c>
      <c r="AM263" s="85">
        <f t="shared" si="84"/>
        <v>0</v>
      </c>
      <c r="AN263" s="85">
        <f t="shared" si="85"/>
        <v>0</v>
      </c>
      <c r="AO263" s="85">
        <f t="shared" si="86"/>
        <v>0</v>
      </c>
    </row>
    <row r="264" spans="1:41" s="26" customFormat="1" ht="12.75">
      <c r="A264" s="71">
        <v>404320</v>
      </c>
      <c r="B264" s="38">
        <v>70425</v>
      </c>
      <c r="C264" s="39" t="s">
        <v>222</v>
      </c>
      <c r="D264" s="39" t="s">
        <v>223</v>
      </c>
      <c r="E264" s="39" t="s">
        <v>1072</v>
      </c>
      <c r="F264" s="40">
        <v>85326</v>
      </c>
      <c r="G264" s="72">
        <v>9258</v>
      </c>
      <c r="H264" s="73">
        <v>6233862940</v>
      </c>
      <c r="I264" s="74" t="s">
        <v>925</v>
      </c>
      <c r="J264" s="75" t="s">
        <v>883</v>
      </c>
      <c r="K264" s="39"/>
      <c r="L264" s="76" t="s">
        <v>883</v>
      </c>
      <c r="M264" s="77">
        <v>1933.4812</v>
      </c>
      <c r="N264" s="76" t="s">
        <v>883</v>
      </c>
      <c r="O264" s="78" t="s">
        <v>883</v>
      </c>
      <c r="P264" s="41">
        <v>12.601372426699939</v>
      </c>
      <c r="Q264" s="79" t="str">
        <f t="shared" si="70"/>
        <v>NO</v>
      </c>
      <c r="R264" s="75" t="s">
        <v>883</v>
      </c>
      <c r="S264" s="75" t="s">
        <v>883</v>
      </c>
      <c r="T264" s="75"/>
      <c r="U264" s="80"/>
      <c r="V264" s="81"/>
      <c r="W264" s="82"/>
      <c r="X264" s="82"/>
      <c r="Y264" s="83"/>
      <c r="Z264" s="84">
        <f t="shared" si="71"/>
        <v>0</v>
      </c>
      <c r="AA264" s="85">
        <f t="shared" si="72"/>
        <v>0</v>
      </c>
      <c r="AB264" s="85">
        <f t="shared" si="73"/>
        <v>0</v>
      </c>
      <c r="AC264" s="85">
        <f t="shared" si="74"/>
        <v>0</v>
      </c>
      <c r="AD264" s="75" t="str">
        <f t="shared" si="75"/>
        <v>-</v>
      </c>
      <c r="AE264" s="85">
        <f t="shared" si="76"/>
        <v>0</v>
      </c>
      <c r="AF264" s="85">
        <f t="shared" si="77"/>
        <v>0</v>
      </c>
      <c r="AG264" s="85">
        <f t="shared" si="78"/>
        <v>0</v>
      </c>
      <c r="AH264" s="85">
        <f t="shared" si="79"/>
        <v>0</v>
      </c>
      <c r="AI264" s="85">
        <f t="shared" si="80"/>
        <v>0</v>
      </c>
      <c r="AJ264" s="85">
        <f t="shared" si="81"/>
        <v>0</v>
      </c>
      <c r="AK264" s="85">
        <f t="shared" si="82"/>
        <v>0</v>
      </c>
      <c r="AL264" s="75" t="str">
        <f t="shared" si="83"/>
        <v>-</v>
      </c>
      <c r="AM264" s="85">
        <f t="shared" si="84"/>
        <v>0</v>
      </c>
      <c r="AN264" s="85">
        <f t="shared" si="85"/>
        <v>0</v>
      </c>
      <c r="AO264" s="85">
        <f t="shared" si="86"/>
        <v>0</v>
      </c>
    </row>
    <row r="265" spans="1:41" s="26" customFormat="1" ht="12.75">
      <c r="A265" s="71">
        <v>400099</v>
      </c>
      <c r="B265" s="38">
        <v>48650</v>
      </c>
      <c r="C265" s="39" t="s">
        <v>224</v>
      </c>
      <c r="D265" s="39" t="s">
        <v>225</v>
      </c>
      <c r="E265" s="39" t="s">
        <v>1171</v>
      </c>
      <c r="F265" s="40">
        <v>85502</v>
      </c>
      <c r="G265" s="72">
        <v>1414</v>
      </c>
      <c r="H265" s="73">
        <v>9284028024</v>
      </c>
      <c r="I265" s="74">
        <v>6</v>
      </c>
      <c r="J265" s="75" t="s">
        <v>883</v>
      </c>
      <c r="K265" s="39"/>
      <c r="L265" s="76" t="s">
        <v>883</v>
      </c>
      <c r="M265" s="77">
        <v>61.2312</v>
      </c>
      <c r="N265" s="76" t="s">
        <v>883</v>
      </c>
      <c r="O265" s="78" t="s">
        <v>883</v>
      </c>
      <c r="P265" s="41" t="s">
        <v>889</v>
      </c>
      <c r="Q265" s="79" t="str">
        <f t="shared" si="70"/>
        <v>M</v>
      </c>
      <c r="R265" s="75" t="s">
        <v>883</v>
      </c>
      <c r="S265" s="75" t="s">
        <v>884</v>
      </c>
      <c r="T265" s="75"/>
      <c r="U265" s="80"/>
      <c r="V265" s="81"/>
      <c r="W265" s="82"/>
      <c r="X265" s="82"/>
      <c r="Y265" s="83"/>
      <c r="Z265" s="84">
        <f t="shared" si="71"/>
        <v>0</v>
      </c>
      <c r="AA265" s="85">
        <f t="shared" si="72"/>
        <v>1</v>
      </c>
      <c r="AB265" s="85">
        <f t="shared" si="73"/>
        <v>0</v>
      </c>
      <c r="AC265" s="85">
        <f t="shared" si="74"/>
        <v>0</v>
      </c>
      <c r="AD265" s="75" t="str">
        <f t="shared" si="75"/>
        <v>-</v>
      </c>
      <c r="AE265" s="85">
        <f t="shared" si="76"/>
        <v>0</v>
      </c>
      <c r="AF265" s="85">
        <f t="shared" si="77"/>
        <v>0</v>
      </c>
      <c r="AG265" s="85">
        <f t="shared" si="78"/>
        <v>0</v>
      </c>
      <c r="AH265" s="85">
        <f t="shared" si="79"/>
        <v>0</v>
      </c>
      <c r="AI265" s="85">
        <f t="shared" si="80"/>
        <v>1</v>
      </c>
      <c r="AJ265" s="85">
        <f t="shared" si="81"/>
        <v>0</v>
      </c>
      <c r="AK265" s="85">
        <f t="shared" si="82"/>
        <v>0</v>
      </c>
      <c r="AL265" s="75" t="str">
        <f t="shared" si="83"/>
        <v>-</v>
      </c>
      <c r="AM265" s="85">
        <f t="shared" si="84"/>
        <v>0</v>
      </c>
      <c r="AN265" s="85">
        <f t="shared" si="85"/>
        <v>0</v>
      </c>
      <c r="AO265" s="85">
        <f t="shared" si="86"/>
        <v>0</v>
      </c>
    </row>
    <row r="266" spans="1:41" s="26" customFormat="1" ht="12.75">
      <c r="A266" s="71">
        <v>400190</v>
      </c>
      <c r="B266" s="38">
        <v>78784</v>
      </c>
      <c r="C266" s="39" t="s">
        <v>226</v>
      </c>
      <c r="D266" s="39" t="s">
        <v>227</v>
      </c>
      <c r="E266" s="39" t="s">
        <v>892</v>
      </c>
      <c r="F266" s="40">
        <v>85031</v>
      </c>
      <c r="G266" s="72" t="s">
        <v>882</v>
      </c>
      <c r="H266" s="73">
        <v>6024428791</v>
      </c>
      <c r="I266" s="74">
        <v>1</v>
      </c>
      <c r="J266" s="75" t="s">
        <v>883</v>
      </c>
      <c r="K266" s="39"/>
      <c r="L266" s="76" t="s">
        <v>883</v>
      </c>
      <c r="M266" s="77">
        <v>340.2938</v>
      </c>
      <c r="N266" s="76" t="s">
        <v>883</v>
      </c>
      <c r="O266" s="78" t="s">
        <v>883</v>
      </c>
      <c r="P266" s="41" t="s">
        <v>889</v>
      </c>
      <c r="Q266" s="79" t="str">
        <f t="shared" si="70"/>
        <v>M</v>
      </c>
      <c r="R266" s="75" t="s">
        <v>883</v>
      </c>
      <c r="S266" s="75" t="s">
        <v>883</v>
      </c>
      <c r="T266" s="75"/>
      <c r="U266" s="80"/>
      <c r="V266" s="81"/>
      <c r="W266" s="82"/>
      <c r="X266" s="82"/>
      <c r="Y266" s="83"/>
      <c r="Z266" s="84">
        <f t="shared" si="71"/>
        <v>0</v>
      </c>
      <c r="AA266" s="85">
        <f t="shared" si="72"/>
        <v>1</v>
      </c>
      <c r="AB266" s="85">
        <f t="shared" si="73"/>
        <v>0</v>
      </c>
      <c r="AC266" s="85">
        <f t="shared" si="74"/>
        <v>0</v>
      </c>
      <c r="AD266" s="75" t="str">
        <f t="shared" si="75"/>
        <v>-</v>
      </c>
      <c r="AE266" s="85">
        <f t="shared" si="76"/>
        <v>0</v>
      </c>
      <c r="AF266" s="85">
        <f t="shared" si="77"/>
        <v>0</v>
      </c>
      <c r="AG266" s="85">
        <f t="shared" si="78"/>
        <v>0</v>
      </c>
      <c r="AH266" s="85">
        <f t="shared" si="79"/>
        <v>0</v>
      </c>
      <c r="AI266" s="85">
        <f t="shared" si="80"/>
        <v>0</v>
      </c>
      <c r="AJ266" s="85">
        <f t="shared" si="81"/>
        <v>0</v>
      </c>
      <c r="AK266" s="85">
        <f t="shared" si="82"/>
        <v>0</v>
      </c>
      <c r="AL266" s="75" t="str">
        <f t="shared" si="83"/>
        <v>-</v>
      </c>
      <c r="AM266" s="85">
        <f t="shared" si="84"/>
        <v>0</v>
      </c>
      <c r="AN266" s="85">
        <f t="shared" si="85"/>
        <v>0</v>
      </c>
      <c r="AO266" s="85">
        <f t="shared" si="86"/>
        <v>0</v>
      </c>
    </row>
    <row r="267" spans="1:41" s="26" customFormat="1" ht="12.75">
      <c r="A267" s="71">
        <v>400240</v>
      </c>
      <c r="B267" s="38">
        <v>78910</v>
      </c>
      <c r="C267" s="39" t="s">
        <v>228</v>
      </c>
      <c r="D267" s="39" t="s">
        <v>229</v>
      </c>
      <c r="E267" s="39" t="s">
        <v>1040</v>
      </c>
      <c r="F267" s="40">
        <v>85234</v>
      </c>
      <c r="G267" s="72" t="s">
        <v>882</v>
      </c>
      <c r="H267" s="73">
        <v>4809856112</v>
      </c>
      <c r="I267" s="74" t="s">
        <v>230</v>
      </c>
      <c r="J267" s="75" t="s">
        <v>883</v>
      </c>
      <c r="K267" s="39"/>
      <c r="L267" s="76" t="s">
        <v>883</v>
      </c>
      <c r="M267" s="77">
        <v>993.425</v>
      </c>
      <c r="N267" s="76" t="s">
        <v>883</v>
      </c>
      <c r="O267" s="78" t="s">
        <v>883</v>
      </c>
      <c r="P267" s="41" t="s">
        <v>889</v>
      </c>
      <c r="Q267" s="79" t="str">
        <f t="shared" si="70"/>
        <v>M</v>
      </c>
      <c r="R267" s="75" t="s">
        <v>883</v>
      </c>
      <c r="S267" s="75" t="s">
        <v>883</v>
      </c>
      <c r="T267" s="75"/>
      <c r="U267" s="80"/>
      <c r="V267" s="81"/>
      <c r="W267" s="82"/>
      <c r="X267" s="82"/>
      <c r="Y267" s="83"/>
      <c r="Z267" s="84">
        <f t="shared" si="71"/>
        <v>0</v>
      </c>
      <c r="AA267" s="85">
        <f t="shared" si="72"/>
        <v>0</v>
      </c>
      <c r="AB267" s="85">
        <f t="shared" si="73"/>
        <v>0</v>
      </c>
      <c r="AC267" s="85">
        <f t="shared" si="74"/>
        <v>0</v>
      </c>
      <c r="AD267" s="75" t="str">
        <f t="shared" si="75"/>
        <v>-</v>
      </c>
      <c r="AE267" s="85">
        <f t="shared" si="76"/>
        <v>0</v>
      </c>
      <c r="AF267" s="85">
        <f t="shared" si="77"/>
        <v>0</v>
      </c>
      <c r="AG267" s="85">
        <f t="shared" si="78"/>
        <v>0</v>
      </c>
      <c r="AH267" s="85">
        <f t="shared" si="79"/>
        <v>0</v>
      </c>
      <c r="AI267" s="85">
        <f t="shared" si="80"/>
        <v>0</v>
      </c>
      <c r="AJ267" s="85">
        <f t="shared" si="81"/>
        <v>0</v>
      </c>
      <c r="AK267" s="85">
        <f t="shared" si="82"/>
        <v>0</v>
      </c>
      <c r="AL267" s="75" t="str">
        <f t="shared" si="83"/>
        <v>-</v>
      </c>
      <c r="AM267" s="85">
        <f t="shared" si="84"/>
        <v>0</v>
      </c>
      <c r="AN267" s="85">
        <f t="shared" si="85"/>
        <v>0</v>
      </c>
      <c r="AO267" s="85">
        <f t="shared" si="86"/>
        <v>0</v>
      </c>
    </row>
    <row r="268" spans="1:41" s="26" customFormat="1" ht="12.75">
      <c r="A268" s="71">
        <v>400383</v>
      </c>
      <c r="B268" s="38">
        <v>78980</v>
      </c>
      <c r="C268" s="39" t="s">
        <v>231</v>
      </c>
      <c r="D268" s="39" t="s">
        <v>232</v>
      </c>
      <c r="E268" s="39" t="s">
        <v>892</v>
      </c>
      <c r="F268" s="40">
        <v>85051</v>
      </c>
      <c r="G268" s="72" t="s">
        <v>882</v>
      </c>
      <c r="H268" s="73">
        <v>3303760007</v>
      </c>
      <c r="I268" s="74">
        <v>1</v>
      </c>
      <c r="J268" s="75" t="s">
        <v>883</v>
      </c>
      <c r="K268" s="39"/>
      <c r="L268" s="76" t="s">
        <v>883</v>
      </c>
      <c r="M268" s="77"/>
      <c r="N268" s="76" t="s">
        <v>883</v>
      </c>
      <c r="O268" s="78" t="s">
        <v>883</v>
      </c>
      <c r="P268" s="41" t="s">
        <v>889</v>
      </c>
      <c r="Q268" s="79" t="str">
        <f t="shared" si="70"/>
        <v>M</v>
      </c>
      <c r="R268" s="75" t="s">
        <v>885</v>
      </c>
      <c r="S268" s="75" t="s">
        <v>883</v>
      </c>
      <c r="T268" s="75"/>
      <c r="U268" s="80"/>
      <c r="V268" s="81"/>
      <c r="W268" s="82"/>
      <c r="X268" s="82"/>
      <c r="Y268" s="83"/>
      <c r="Z268" s="84">
        <f t="shared" si="71"/>
        <v>0</v>
      </c>
      <c r="AA268" s="85">
        <f t="shared" si="72"/>
        <v>0</v>
      </c>
      <c r="AB268" s="85">
        <f t="shared" si="73"/>
        <v>0</v>
      </c>
      <c r="AC268" s="85">
        <f t="shared" si="74"/>
        <v>0</v>
      </c>
      <c r="AD268" s="75" t="str">
        <f t="shared" si="75"/>
        <v>-</v>
      </c>
      <c r="AE268" s="85">
        <f t="shared" si="76"/>
        <v>0</v>
      </c>
      <c r="AF268" s="85">
        <f t="shared" si="77"/>
        <v>0</v>
      </c>
      <c r="AG268" s="85">
        <f t="shared" si="78"/>
        <v>0</v>
      </c>
      <c r="AH268" s="85">
        <f t="shared" si="79"/>
        <v>0</v>
      </c>
      <c r="AI268" s="85">
        <f t="shared" si="80"/>
        <v>0</v>
      </c>
      <c r="AJ268" s="85">
        <f t="shared" si="81"/>
        <v>0</v>
      </c>
      <c r="AK268" s="85">
        <f t="shared" si="82"/>
        <v>0</v>
      </c>
      <c r="AL268" s="75" t="str">
        <f t="shared" si="83"/>
        <v>-</v>
      </c>
      <c r="AM268" s="85">
        <f t="shared" si="84"/>
        <v>0</v>
      </c>
      <c r="AN268" s="85">
        <f t="shared" si="85"/>
        <v>0</v>
      </c>
      <c r="AO268" s="85">
        <f t="shared" si="86"/>
        <v>0</v>
      </c>
    </row>
    <row r="269" spans="1:41" s="26" customFormat="1" ht="12.75">
      <c r="A269" s="71">
        <v>400393</v>
      </c>
      <c r="B269" s="38">
        <v>108708</v>
      </c>
      <c r="C269" s="39" t="s">
        <v>233</v>
      </c>
      <c r="D269" s="39" t="s">
        <v>234</v>
      </c>
      <c r="E269" s="39" t="s">
        <v>899</v>
      </c>
      <c r="F269" s="40">
        <v>85740</v>
      </c>
      <c r="G269" s="72" t="s">
        <v>882</v>
      </c>
      <c r="H269" s="73">
        <v>5202194383</v>
      </c>
      <c r="I269" s="74">
        <v>3</v>
      </c>
      <c r="J269" s="75" t="s">
        <v>883</v>
      </c>
      <c r="K269" s="39"/>
      <c r="L269" s="76" t="s">
        <v>883</v>
      </c>
      <c r="M269" s="77">
        <v>111.5875</v>
      </c>
      <c r="N269" s="76" t="s">
        <v>883</v>
      </c>
      <c r="O269" s="78" t="s">
        <v>883</v>
      </c>
      <c r="P269" s="41" t="s">
        <v>889</v>
      </c>
      <c r="Q269" s="79" t="str">
        <f t="shared" si="70"/>
        <v>M</v>
      </c>
      <c r="R269" s="75" t="s">
        <v>885</v>
      </c>
      <c r="S269" s="75" t="s">
        <v>883</v>
      </c>
      <c r="T269" s="75"/>
      <c r="U269" s="80"/>
      <c r="V269" s="81"/>
      <c r="W269" s="82"/>
      <c r="X269" s="82"/>
      <c r="Y269" s="83"/>
      <c r="Z269" s="84">
        <f t="shared" si="71"/>
        <v>0</v>
      </c>
      <c r="AA269" s="85">
        <f t="shared" si="72"/>
        <v>1</v>
      </c>
      <c r="AB269" s="85">
        <f t="shared" si="73"/>
        <v>0</v>
      </c>
      <c r="AC269" s="85">
        <f t="shared" si="74"/>
        <v>0</v>
      </c>
      <c r="AD269" s="75" t="str">
        <f t="shared" si="75"/>
        <v>-</v>
      </c>
      <c r="AE269" s="85">
        <f t="shared" si="76"/>
        <v>0</v>
      </c>
      <c r="AF269" s="85">
        <f t="shared" si="77"/>
        <v>0</v>
      </c>
      <c r="AG269" s="85">
        <f t="shared" si="78"/>
        <v>0</v>
      </c>
      <c r="AH269" s="85">
        <f t="shared" si="79"/>
        <v>0</v>
      </c>
      <c r="AI269" s="85">
        <f t="shared" si="80"/>
        <v>0</v>
      </c>
      <c r="AJ269" s="85">
        <f t="shared" si="81"/>
        <v>0</v>
      </c>
      <c r="AK269" s="85">
        <f t="shared" si="82"/>
        <v>0</v>
      </c>
      <c r="AL269" s="75" t="str">
        <f t="shared" si="83"/>
        <v>-</v>
      </c>
      <c r="AM269" s="85">
        <f t="shared" si="84"/>
        <v>0</v>
      </c>
      <c r="AN269" s="85">
        <f t="shared" si="85"/>
        <v>0</v>
      </c>
      <c r="AO269" s="85">
        <f t="shared" si="86"/>
        <v>0</v>
      </c>
    </row>
    <row r="270" spans="1:41" s="26" customFormat="1" ht="12.75">
      <c r="A270" s="71">
        <v>404380</v>
      </c>
      <c r="B270" s="38">
        <v>70479</v>
      </c>
      <c r="C270" s="39" t="s">
        <v>235</v>
      </c>
      <c r="D270" s="39" t="s">
        <v>236</v>
      </c>
      <c r="E270" s="39" t="s">
        <v>237</v>
      </c>
      <c r="F270" s="40">
        <v>85340</v>
      </c>
      <c r="G270" s="72">
        <v>4996</v>
      </c>
      <c r="H270" s="73">
        <v>6235356000</v>
      </c>
      <c r="I270" s="74" t="s">
        <v>925</v>
      </c>
      <c r="J270" s="75" t="s">
        <v>883</v>
      </c>
      <c r="K270" s="39"/>
      <c r="L270" s="76" t="s">
        <v>883</v>
      </c>
      <c r="M270" s="77">
        <v>5913.575</v>
      </c>
      <c r="N270" s="76" t="s">
        <v>883</v>
      </c>
      <c r="O270" s="78" t="s">
        <v>883</v>
      </c>
      <c r="P270" s="41">
        <v>8.712773812453852</v>
      </c>
      <c r="Q270" s="79" t="str">
        <f t="shared" si="70"/>
        <v>NO</v>
      </c>
      <c r="R270" s="75" t="s">
        <v>883</v>
      </c>
      <c r="S270" s="75" t="s">
        <v>883</v>
      </c>
      <c r="T270" s="75"/>
      <c r="U270" s="80"/>
      <c r="V270" s="81"/>
      <c r="W270" s="82"/>
      <c r="X270" s="82"/>
      <c r="Y270" s="83"/>
      <c r="Z270" s="84">
        <f t="shared" si="71"/>
        <v>0</v>
      </c>
      <c r="AA270" s="85">
        <f t="shared" si="72"/>
        <v>0</v>
      </c>
      <c r="AB270" s="85">
        <f t="shared" si="73"/>
        <v>0</v>
      </c>
      <c r="AC270" s="85">
        <f t="shared" si="74"/>
        <v>0</v>
      </c>
      <c r="AD270" s="75" t="str">
        <f t="shared" si="75"/>
        <v>-</v>
      </c>
      <c r="AE270" s="85">
        <f t="shared" si="76"/>
        <v>0</v>
      </c>
      <c r="AF270" s="85">
        <f t="shared" si="77"/>
        <v>0</v>
      </c>
      <c r="AG270" s="85">
        <f t="shared" si="78"/>
        <v>0</v>
      </c>
      <c r="AH270" s="85">
        <f t="shared" si="79"/>
        <v>0</v>
      </c>
      <c r="AI270" s="85">
        <f t="shared" si="80"/>
        <v>0</v>
      </c>
      <c r="AJ270" s="85">
        <f t="shared" si="81"/>
        <v>0</v>
      </c>
      <c r="AK270" s="85">
        <f t="shared" si="82"/>
        <v>0</v>
      </c>
      <c r="AL270" s="75" t="str">
        <f t="shared" si="83"/>
        <v>-</v>
      </c>
      <c r="AM270" s="85">
        <f t="shared" si="84"/>
        <v>0</v>
      </c>
      <c r="AN270" s="85">
        <f t="shared" si="85"/>
        <v>0</v>
      </c>
      <c r="AO270" s="85">
        <f t="shared" si="86"/>
        <v>0</v>
      </c>
    </row>
    <row r="271" spans="1:41" s="26" customFormat="1" ht="12.75">
      <c r="A271" s="71">
        <v>400252</v>
      </c>
      <c r="B271" s="38">
        <v>98748</v>
      </c>
      <c r="C271" s="39" t="s">
        <v>238</v>
      </c>
      <c r="D271" s="39" t="s">
        <v>239</v>
      </c>
      <c r="E271" s="39" t="s">
        <v>1242</v>
      </c>
      <c r="F271" s="40">
        <v>86047</v>
      </c>
      <c r="G271" s="72" t="s">
        <v>882</v>
      </c>
      <c r="H271" s="73">
        <v>9285262950</v>
      </c>
      <c r="I271" s="74">
        <v>7</v>
      </c>
      <c r="J271" s="75" t="s">
        <v>884</v>
      </c>
      <c r="K271" s="39"/>
      <c r="L271" s="76" t="s">
        <v>896</v>
      </c>
      <c r="M271" s="77">
        <v>24.85</v>
      </c>
      <c r="N271" s="76" t="s">
        <v>884</v>
      </c>
      <c r="O271" s="78" t="s">
        <v>884</v>
      </c>
      <c r="P271" s="41" t="s">
        <v>889</v>
      </c>
      <c r="Q271" s="79" t="str">
        <f t="shared" si="70"/>
        <v>M</v>
      </c>
      <c r="R271" s="75" t="s">
        <v>883</v>
      </c>
      <c r="S271" s="75" t="s">
        <v>884</v>
      </c>
      <c r="T271" s="75"/>
      <c r="U271" s="80"/>
      <c r="V271" s="81">
        <v>1639</v>
      </c>
      <c r="W271" s="82">
        <v>154</v>
      </c>
      <c r="X271" s="82">
        <v>328</v>
      </c>
      <c r="Y271" s="83">
        <v>231</v>
      </c>
      <c r="Z271" s="84">
        <f t="shared" si="71"/>
        <v>1</v>
      </c>
      <c r="AA271" s="85">
        <f t="shared" si="72"/>
        <v>1</v>
      </c>
      <c r="AB271" s="85">
        <f t="shared" si="73"/>
        <v>0</v>
      </c>
      <c r="AC271" s="85">
        <f t="shared" si="74"/>
        <v>0</v>
      </c>
      <c r="AD271" s="75" t="str">
        <f t="shared" si="75"/>
        <v>SRSA</v>
      </c>
      <c r="AE271" s="85">
        <f t="shared" si="76"/>
        <v>0</v>
      </c>
      <c r="AF271" s="85">
        <f t="shared" si="77"/>
        <v>0</v>
      </c>
      <c r="AG271" s="85">
        <f t="shared" si="78"/>
        <v>0</v>
      </c>
      <c r="AH271" s="85">
        <f t="shared" si="79"/>
        <v>0</v>
      </c>
      <c r="AI271" s="85">
        <f t="shared" si="80"/>
        <v>1</v>
      </c>
      <c r="AJ271" s="85">
        <f t="shared" si="81"/>
        <v>0</v>
      </c>
      <c r="AK271" s="85">
        <f t="shared" si="82"/>
        <v>0</v>
      </c>
      <c r="AL271" s="75" t="str">
        <f t="shared" si="83"/>
        <v>-</v>
      </c>
      <c r="AM271" s="85">
        <f t="shared" si="84"/>
        <v>0</v>
      </c>
      <c r="AN271" s="85">
        <f t="shared" si="85"/>
        <v>0</v>
      </c>
      <c r="AO271" s="85">
        <f t="shared" si="86"/>
        <v>0</v>
      </c>
    </row>
    <row r="272" spans="1:41" s="26" customFormat="1" ht="12.75">
      <c r="A272" s="71">
        <v>404410</v>
      </c>
      <c r="B272" s="38">
        <v>80209</v>
      </c>
      <c r="C272" s="39" t="s">
        <v>240</v>
      </c>
      <c r="D272" s="39" t="s">
        <v>241</v>
      </c>
      <c r="E272" s="39" t="s">
        <v>242</v>
      </c>
      <c r="F272" s="40">
        <v>86432</v>
      </c>
      <c r="G272" s="72" t="s">
        <v>882</v>
      </c>
      <c r="H272" s="73">
        <v>9283475796</v>
      </c>
      <c r="I272" s="74">
        <v>7</v>
      </c>
      <c r="J272" s="75" t="s">
        <v>884</v>
      </c>
      <c r="K272" s="39"/>
      <c r="L272" s="76" t="s">
        <v>199</v>
      </c>
      <c r="M272" s="77">
        <v>468.225</v>
      </c>
      <c r="N272" s="76" t="s">
        <v>883</v>
      </c>
      <c r="O272" s="78" t="s">
        <v>884</v>
      </c>
      <c r="P272" s="41">
        <v>22.666666666666664</v>
      </c>
      <c r="Q272" s="79" t="str">
        <f t="shared" si="70"/>
        <v>YES</v>
      </c>
      <c r="R272" s="75" t="s">
        <v>884</v>
      </c>
      <c r="S272" s="75" t="s">
        <v>884</v>
      </c>
      <c r="T272" s="75"/>
      <c r="U272" s="80"/>
      <c r="V272" s="81">
        <v>19387</v>
      </c>
      <c r="W272" s="82">
        <v>2674</v>
      </c>
      <c r="X272" s="82">
        <v>3327</v>
      </c>
      <c r="Y272" s="83">
        <v>2818</v>
      </c>
      <c r="Z272" s="84">
        <f t="shared" si="71"/>
        <v>1</v>
      </c>
      <c r="AA272" s="85">
        <f t="shared" si="72"/>
        <v>1</v>
      </c>
      <c r="AB272" s="85">
        <f t="shared" si="73"/>
        <v>0</v>
      </c>
      <c r="AC272" s="85">
        <f t="shared" si="74"/>
        <v>0</v>
      </c>
      <c r="AD272" s="75" t="str">
        <f t="shared" si="75"/>
        <v>SRSA</v>
      </c>
      <c r="AE272" s="85">
        <f t="shared" si="76"/>
        <v>0</v>
      </c>
      <c r="AF272" s="85">
        <f t="shared" si="77"/>
        <v>0</v>
      </c>
      <c r="AG272" s="85">
        <f t="shared" si="78"/>
        <v>0</v>
      </c>
      <c r="AH272" s="85">
        <f t="shared" si="79"/>
        <v>0</v>
      </c>
      <c r="AI272" s="85">
        <f t="shared" si="80"/>
        <v>1</v>
      </c>
      <c r="AJ272" s="85">
        <f t="shared" si="81"/>
        <v>1</v>
      </c>
      <c r="AK272" s="85" t="str">
        <f t="shared" si="82"/>
        <v>Initial</v>
      </c>
      <c r="AL272" s="75" t="str">
        <f t="shared" si="83"/>
        <v>-</v>
      </c>
      <c r="AM272" s="85" t="str">
        <f t="shared" si="84"/>
        <v>SRSA</v>
      </c>
      <c r="AN272" s="85">
        <f t="shared" si="85"/>
        <v>0</v>
      </c>
      <c r="AO272" s="85">
        <f t="shared" si="86"/>
        <v>0</v>
      </c>
    </row>
    <row r="273" spans="1:41" s="26" customFormat="1" ht="12.75">
      <c r="A273" s="71">
        <v>404440</v>
      </c>
      <c r="B273" s="38">
        <v>70465</v>
      </c>
      <c r="C273" s="39" t="s">
        <v>243</v>
      </c>
      <c r="D273" s="39" t="s">
        <v>244</v>
      </c>
      <c r="E273" s="39" t="s">
        <v>245</v>
      </c>
      <c r="F273" s="40">
        <v>85329</v>
      </c>
      <c r="G273" s="72">
        <v>280</v>
      </c>
      <c r="H273" s="73">
        <v>6234785610</v>
      </c>
      <c r="I273" s="74" t="s">
        <v>925</v>
      </c>
      <c r="J273" s="75" t="s">
        <v>883</v>
      </c>
      <c r="K273" s="39"/>
      <c r="L273" s="76" t="s">
        <v>883</v>
      </c>
      <c r="M273" s="77">
        <v>2251.9875</v>
      </c>
      <c r="N273" s="76" t="s">
        <v>883</v>
      </c>
      <c r="O273" s="78" t="s">
        <v>883</v>
      </c>
      <c r="P273" s="41">
        <v>27.122507122507123</v>
      </c>
      <c r="Q273" s="79" t="str">
        <f t="shared" si="70"/>
        <v>YES</v>
      </c>
      <c r="R273" s="75" t="s">
        <v>883</v>
      </c>
      <c r="S273" s="75" t="s">
        <v>883</v>
      </c>
      <c r="T273" s="75"/>
      <c r="U273" s="80"/>
      <c r="V273" s="81"/>
      <c r="W273" s="82"/>
      <c r="X273" s="82"/>
      <c r="Y273" s="83"/>
      <c r="Z273" s="84">
        <f t="shared" si="71"/>
        <v>0</v>
      </c>
      <c r="AA273" s="85">
        <f t="shared" si="72"/>
        <v>0</v>
      </c>
      <c r="AB273" s="85">
        <f t="shared" si="73"/>
        <v>0</v>
      </c>
      <c r="AC273" s="85">
        <f t="shared" si="74"/>
        <v>0</v>
      </c>
      <c r="AD273" s="75" t="str">
        <f t="shared" si="75"/>
        <v>-</v>
      </c>
      <c r="AE273" s="85">
        <f t="shared" si="76"/>
        <v>0</v>
      </c>
      <c r="AF273" s="85">
        <f t="shared" si="77"/>
        <v>0</v>
      </c>
      <c r="AG273" s="85">
        <f t="shared" si="78"/>
        <v>0</v>
      </c>
      <c r="AH273" s="85">
        <f t="shared" si="79"/>
        <v>0</v>
      </c>
      <c r="AI273" s="85">
        <f t="shared" si="80"/>
        <v>0</v>
      </c>
      <c r="AJ273" s="85">
        <f t="shared" si="81"/>
        <v>1</v>
      </c>
      <c r="AK273" s="85">
        <f t="shared" si="82"/>
        <v>0</v>
      </c>
      <c r="AL273" s="75" t="str">
        <f t="shared" si="83"/>
        <v>-</v>
      </c>
      <c r="AM273" s="85">
        <f t="shared" si="84"/>
        <v>0</v>
      </c>
      <c r="AN273" s="85">
        <f t="shared" si="85"/>
        <v>0</v>
      </c>
      <c r="AO273" s="85">
        <f t="shared" si="86"/>
        <v>0</v>
      </c>
    </row>
    <row r="274" spans="1:41" s="26" customFormat="1" ht="12.75">
      <c r="A274" s="71">
        <v>400125</v>
      </c>
      <c r="B274" s="38">
        <v>108702</v>
      </c>
      <c r="C274" s="39" t="s">
        <v>246</v>
      </c>
      <c r="D274" s="39" t="s">
        <v>1290</v>
      </c>
      <c r="E274" s="39" t="s">
        <v>899</v>
      </c>
      <c r="F274" s="40">
        <v>85745</v>
      </c>
      <c r="G274" s="72" t="s">
        <v>882</v>
      </c>
      <c r="H274" s="73">
        <v>5208826216</v>
      </c>
      <c r="I274" s="74">
        <v>1</v>
      </c>
      <c r="J274" s="75" t="s">
        <v>883</v>
      </c>
      <c r="K274" s="39"/>
      <c r="L274" s="76" t="s">
        <v>883</v>
      </c>
      <c r="M274" s="77">
        <v>199.5438</v>
      </c>
      <c r="N274" s="76" t="s">
        <v>883</v>
      </c>
      <c r="O274" s="78" t="s">
        <v>883</v>
      </c>
      <c r="P274" s="41" t="s">
        <v>889</v>
      </c>
      <c r="Q274" s="79" t="str">
        <f t="shared" si="70"/>
        <v>M</v>
      </c>
      <c r="R274" s="75" t="s">
        <v>883</v>
      </c>
      <c r="S274" s="75" t="s">
        <v>883</v>
      </c>
      <c r="T274" s="75"/>
      <c r="U274" s="80"/>
      <c r="V274" s="81"/>
      <c r="W274" s="82"/>
      <c r="X274" s="82"/>
      <c r="Y274" s="83"/>
      <c r="Z274" s="84">
        <f t="shared" si="71"/>
        <v>0</v>
      </c>
      <c r="AA274" s="85">
        <f t="shared" si="72"/>
        <v>1</v>
      </c>
      <c r="AB274" s="85">
        <f t="shared" si="73"/>
        <v>0</v>
      </c>
      <c r="AC274" s="85">
        <f t="shared" si="74"/>
        <v>0</v>
      </c>
      <c r="AD274" s="75" t="str">
        <f t="shared" si="75"/>
        <v>-</v>
      </c>
      <c r="AE274" s="85">
        <f t="shared" si="76"/>
        <v>0</v>
      </c>
      <c r="AF274" s="85">
        <f t="shared" si="77"/>
        <v>0</v>
      </c>
      <c r="AG274" s="85">
        <f t="shared" si="78"/>
        <v>0</v>
      </c>
      <c r="AH274" s="85">
        <f t="shared" si="79"/>
        <v>0</v>
      </c>
      <c r="AI274" s="85">
        <f t="shared" si="80"/>
        <v>0</v>
      </c>
      <c r="AJ274" s="85">
        <f t="shared" si="81"/>
        <v>0</v>
      </c>
      <c r="AK274" s="85">
        <f t="shared" si="82"/>
        <v>0</v>
      </c>
      <c r="AL274" s="75" t="str">
        <f t="shared" si="83"/>
        <v>-</v>
      </c>
      <c r="AM274" s="85">
        <f t="shared" si="84"/>
        <v>0</v>
      </c>
      <c r="AN274" s="85">
        <f t="shared" si="85"/>
        <v>0</v>
      </c>
      <c r="AO274" s="85">
        <f t="shared" si="86"/>
        <v>0</v>
      </c>
    </row>
    <row r="275" spans="1:41" s="26" customFormat="1" ht="12.75">
      <c r="A275" s="71">
        <v>404500</v>
      </c>
      <c r="B275" s="38">
        <v>70438</v>
      </c>
      <c r="C275" s="39" t="s">
        <v>247</v>
      </c>
      <c r="D275" s="39" t="s">
        <v>248</v>
      </c>
      <c r="E275" s="39" t="s">
        <v>892</v>
      </c>
      <c r="F275" s="40">
        <v>85016</v>
      </c>
      <c r="G275" s="72">
        <v>2903</v>
      </c>
      <c r="H275" s="73">
        <v>6026647900</v>
      </c>
      <c r="I275" s="74">
        <v>1</v>
      </c>
      <c r="J275" s="75" t="s">
        <v>883</v>
      </c>
      <c r="K275" s="39"/>
      <c r="L275" s="76" t="s">
        <v>883</v>
      </c>
      <c r="M275" s="77">
        <v>5022.9875</v>
      </c>
      <c r="N275" s="76" t="s">
        <v>883</v>
      </c>
      <c r="O275" s="78" t="s">
        <v>883</v>
      </c>
      <c r="P275" s="41">
        <v>11.992619926199263</v>
      </c>
      <c r="Q275" s="79" t="str">
        <f t="shared" si="70"/>
        <v>NO</v>
      </c>
      <c r="R275" s="75" t="s">
        <v>883</v>
      </c>
      <c r="S275" s="75" t="s">
        <v>883</v>
      </c>
      <c r="T275" s="75"/>
      <c r="U275" s="80"/>
      <c r="V275" s="81"/>
      <c r="W275" s="82"/>
      <c r="X275" s="82"/>
      <c r="Y275" s="83"/>
      <c r="Z275" s="84">
        <f t="shared" si="71"/>
        <v>0</v>
      </c>
      <c r="AA275" s="85">
        <f t="shared" si="72"/>
        <v>0</v>
      </c>
      <c r="AB275" s="85">
        <f t="shared" si="73"/>
        <v>0</v>
      </c>
      <c r="AC275" s="85">
        <f t="shared" si="74"/>
        <v>0</v>
      </c>
      <c r="AD275" s="75" t="str">
        <f t="shared" si="75"/>
        <v>-</v>
      </c>
      <c r="AE275" s="85">
        <f t="shared" si="76"/>
        <v>0</v>
      </c>
      <c r="AF275" s="85">
        <f t="shared" si="77"/>
        <v>0</v>
      </c>
      <c r="AG275" s="85">
        <f t="shared" si="78"/>
        <v>0</v>
      </c>
      <c r="AH275" s="85">
        <f t="shared" si="79"/>
        <v>0</v>
      </c>
      <c r="AI275" s="85">
        <f t="shared" si="80"/>
        <v>0</v>
      </c>
      <c r="AJ275" s="85">
        <f t="shared" si="81"/>
        <v>0</v>
      </c>
      <c r="AK275" s="85">
        <f t="shared" si="82"/>
        <v>0</v>
      </c>
      <c r="AL275" s="75" t="str">
        <f t="shared" si="83"/>
        <v>-</v>
      </c>
      <c r="AM275" s="85">
        <f t="shared" si="84"/>
        <v>0</v>
      </c>
      <c r="AN275" s="85">
        <f t="shared" si="85"/>
        <v>0</v>
      </c>
      <c r="AO275" s="85">
        <f t="shared" si="86"/>
        <v>0</v>
      </c>
    </row>
    <row r="276" spans="1:41" s="26" customFormat="1" ht="12.75">
      <c r="A276" s="71">
        <v>404530</v>
      </c>
      <c r="B276" s="38">
        <v>30310</v>
      </c>
      <c r="C276" s="39" t="s">
        <v>249</v>
      </c>
      <c r="D276" s="39" t="s">
        <v>250</v>
      </c>
      <c r="E276" s="39" t="s">
        <v>251</v>
      </c>
      <c r="F276" s="40">
        <v>86018</v>
      </c>
      <c r="G276" s="72">
        <v>10</v>
      </c>
      <c r="H276" s="73">
        <v>9286352115</v>
      </c>
      <c r="I276" s="74">
        <v>4</v>
      </c>
      <c r="J276" s="75" t="s">
        <v>883</v>
      </c>
      <c r="K276" s="39"/>
      <c r="L276" s="76" t="s">
        <v>884</v>
      </c>
      <c r="M276" s="77">
        <v>125.3251</v>
      </c>
      <c r="N276" s="76" t="s">
        <v>884</v>
      </c>
      <c r="O276" s="78" t="s">
        <v>884</v>
      </c>
      <c r="P276" s="41">
        <v>7.860262008733625</v>
      </c>
      <c r="Q276" s="79" t="str">
        <f t="shared" si="70"/>
        <v>NO</v>
      </c>
      <c r="R276" s="75" t="s">
        <v>883</v>
      </c>
      <c r="S276" s="75" t="s">
        <v>883</v>
      </c>
      <c r="T276" s="75"/>
      <c r="U276" s="80"/>
      <c r="V276" s="81">
        <v>3177</v>
      </c>
      <c r="W276" s="82">
        <v>334</v>
      </c>
      <c r="X276" s="82">
        <v>752</v>
      </c>
      <c r="Y276" s="83">
        <v>945</v>
      </c>
      <c r="Z276" s="84">
        <f t="shared" si="71"/>
        <v>1</v>
      </c>
      <c r="AA276" s="85">
        <f t="shared" si="72"/>
        <v>1</v>
      </c>
      <c r="AB276" s="85">
        <f t="shared" si="73"/>
        <v>0</v>
      </c>
      <c r="AC276" s="85">
        <f t="shared" si="74"/>
        <v>0</v>
      </c>
      <c r="AD276" s="75" t="str">
        <f t="shared" si="75"/>
        <v>SRSA</v>
      </c>
      <c r="AE276" s="85">
        <f t="shared" si="76"/>
        <v>0</v>
      </c>
      <c r="AF276" s="85">
        <f t="shared" si="77"/>
        <v>0</v>
      </c>
      <c r="AG276" s="85">
        <f t="shared" si="78"/>
        <v>0</v>
      </c>
      <c r="AH276" s="85">
        <f t="shared" si="79"/>
        <v>0</v>
      </c>
      <c r="AI276" s="85">
        <f t="shared" si="80"/>
        <v>0</v>
      </c>
      <c r="AJ276" s="85">
        <f t="shared" si="81"/>
        <v>0</v>
      </c>
      <c r="AK276" s="85">
        <f t="shared" si="82"/>
        <v>0</v>
      </c>
      <c r="AL276" s="75" t="str">
        <f t="shared" si="83"/>
        <v>-</v>
      </c>
      <c r="AM276" s="85">
        <f t="shared" si="84"/>
        <v>0</v>
      </c>
      <c r="AN276" s="85">
        <f t="shared" si="85"/>
        <v>0</v>
      </c>
      <c r="AO276" s="85">
        <f t="shared" si="86"/>
        <v>0</v>
      </c>
    </row>
    <row r="277" spans="1:41" s="26" customFormat="1" ht="12.75">
      <c r="A277" s="71">
        <v>404570</v>
      </c>
      <c r="B277" s="38">
        <v>110208</v>
      </c>
      <c r="C277" s="39" t="s">
        <v>252</v>
      </c>
      <c r="D277" s="39" t="s">
        <v>253</v>
      </c>
      <c r="E277" s="39" t="s">
        <v>254</v>
      </c>
      <c r="F277" s="40">
        <v>85631</v>
      </c>
      <c r="G277" s="72">
        <v>406</v>
      </c>
      <c r="H277" s="73">
        <v>5203852337</v>
      </c>
      <c r="I277" s="74" t="s">
        <v>925</v>
      </c>
      <c r="J277" s="75" t="s">
        <v>883</v>
      </c>
      <c r="K277" s="39"/>
      <c r="L277" s="76" t="s">
        <v>883</v>
      </c>
      <c r="M277" s="77">
        <v>1180.2187</v>
      </c>
      <c r="N277" s="76" t="s">
        <v>883</v>
      </c>
      <c r="O277" s="78" t="s">
        <v>883</v>
      </c>
      <c r="P277" s="41">
        <v>22.79883381924198</v>
      </c>
      <c r="Q277" s="79" t="str">
        <f aca="true" t="shared" si="87" ref="Q277:Q340">IF(ISNUMBER(P277),IF(P277&gt;=20,"YES","NO"),"M")</f>
        <v>YES</v>
      </c>
      <c r="R277" s="75" t="s">
        <v>883</v>
      </c>
      <c r="S277" s="75" t="s">
        <v>883</v>
      </c>
      <c r="T277" s="75"/>
      <c r="U277" s="80"/>
      <c r="V277" s="81"/>
      <c r="W277" s="82"/>
      <c r="X277" s="82"/>
      <c r="Y277" s="83"/>
      <c r="Z277" s="84">
        <f t="shared" si="71"/>
        <v>0</v>
      </c>
      <c r="AA277" s="85">
        <f t="shared" si="72"/>
        <v>0</v>
      </c>
      <c r="AB277" s="85">
        <f t="shared" si="73"/>
        <v>0</v>
      </c>
      <c r="AC277" s="85">
        <f t="shared" si="74"/>
        <v>0</v>
      </c>
      <c r="AD277" s="75" t="str">
        <f t="shared" si="75"/>
        <v>-</v>
      </c>
      <c r="AE277" s="85">
        <f t="shared" si="76"/>
        <v>0</v>
      </c>
      <c r="AF277" s="85">
        <f t="shared" si="77"/>
        <v>0</v>
      </c>
      <c r="AG277" s="85">
        <f t="shared" si="78"/>
        <v>0</v>
      </c>
      <c r="AH277" s="85">
        <f t="shared" si="79"/>
        <v>0</v>
      </c>
      <c r="AI277" s="85">
        <f t="shared" si="80"/>
        <v>0</v>
      </c>
      <c r="AJ277" s="85">
        <f t="shared" si="81"/>
        <v>1</v>
      </c>
      <c r="AK277" s="85">
        <f t="shared" si="82"/>
        <v>0</v>
      </c>
      <c r="AL277" s="75" t="str">
        <f t="shared" si="83"/>
        <v>-</v>
      </c>
      <c r="AM277" s="85">
        <f t="shared" si="84"/>
        <v>0</v>
      </c>
      <c r="AN277" s="85">
        <f t="shared" si="85"/>
        <v>0</v>
      </c>
      <c r="AO277" s="85">
        <f t="shared" si="86"/>
        <v>0</v>
      </c>
    </row>
    <row r="278" spans="1:41" s="26" customFormat="1" ht="12.75">
      <c r="A278" s="71">
        <v>404630</v>
      </c>
      <c r="B278" s="38">
        <v>100206</v>
      </c>
      <c r="C278" s="39" t="s">
        <v>255</v>
      </c>
      <c r="D278" s="39" t="s">
        <v>256</v>
      </c>
      <c r="E278" s="39" t="s">
        <v>257</v>
      </c>
      <c r="F278" s="40">
        <v>85653</v>
      </c>
      <c r="G278" s="72">
        <v>9776</v>
      </c>
      <c r="H278" s="73">
        <v>5206824749</v>
      </c>
      <c r="I278" s="74" t="s">
        <v>956</v>
      </c>
      <c r="J278" s="75" t="s">
        <v>883</v>
      </c>
      <c r="K278" s="39"/>
      <c r="L278" s="76" t="s">
        <v>883</v>
      </c>
      <c r="M278" s="77">
        <v>12035.081</v>
      </c>
      <c r="N278" s="76" t="s">
        <v>883</v>
      </c>
      <c r="O278" s="78" t="s">
        <v>883</v>
      </c>
      <c r="P278" s="41">
        <v>5.398677004054343</v>
      </c>
      <c r="Q278" s="79" t="str">
        <f t="shared" si="87"/>
        <v>NO</v>
      </c>
      <c r="R278" s="75" t="s">
        <v>883</v>
      </c>
      <c r="S278" s="75" t="s">
        <v>883</v>
      </c>
      <c r="T278" s="75"/>
      <c r="U278" s="80"/>
      <c r="V278" s="81"/>
      <c r="W278" s="82"/>
      <c r="X278" s="82"/>
      <c r="Y278" s="83"/>
      <c r="Z278" s="84">
        <f t="shared" si="71"/>
        <v>0</v>
      </c>
      <c r="AA278" s="85">
        <f t="shared" si="72"/>
        <v>0</v>
      </c>
      <c r="AB278" s="85">
        <f t="shared" si="73"/>
        <v>0</v>
      </c>
      <c r="AC278" s="85">
        <f t="shared" si="74"/>
        <v>0</v>
      </c>
      <c r="AD278" s="75" t="str">
        <f t="shared" si="75"/>
        <v>-</v>
      </c>
      <c r="AE278" s="85">
        <f t="shared" si="76"/>
        <v>0</v>
      </c>
      <c r="AF278" s="85">
        <f t="shared" si="77"/>
        <v>0</v>
      </c>
      <c r="AG278" s="85">
        <f t="shared" si="78"/>
        <v>0</v>
      </c>
      <c r="AH278" s="85">
        <f t="shared" si="79"/>
        <v>0</v>
      </c>
      <c r="AI278" s="85">
        <f t="shared" si="80"/>
        <v>0</v>
      </c>
      <c r="AJ278" s="85">
        <f t="shared" si="81"/>
        <v>0</v>
      </c>
      <c r="AK278" s="85">
        <f t="shared" si="82"/>
        <v>0</v>
      </c>
      <c r="AL278" s="75" t="str">
        <f t="shared" si="83"/>
        <v>-</v>
      </c>
      <c r="AM278" s="85">
        <f t="shared" si="84"/>
        <v>0</v>
      </c>
      <c r="AN278" s="85">
        <f t="shared" si="85"/>
        <v>0</v>
      </c>
      <c r="AO278" s="85">
        <f t="shared" si="86"/>
        <v>0</v>
      </c>
    </row>
    <row r="279" spans="1:41" s="26" customFormat="1" ht="12.75">
      <c r="A279" s="71">
        <v>403860</v>
      </c>
      <c r="B279" s="38">
        <v>70199</v>
      </c>
      <c r="C279" s="39" t="s">
        <v>258</v>
      </c>
      <c r="D279" s="39" t="s">
        <v>259</v>
      </c>
      <c r="E279" s="39" t="s">
        <v>892</v>
      </c>
      <c r="F279" s="40">
        <v>85003</v>
      </c>
      <c r="G279" s="72" t="s">
        <v>882</v>
      </c>
      <c r="H279" s="73">
        <v>6024524700</v>
      </c>
      <c r="I279" s="74" t="s">
        <v>260</v>
      </c>
      <c r="J279" s="75" t="s">
        <v>883</v>
      </c>
      <c r="K279" s="39"/>
      <c r="L279" s="76" t="s">
        <v>883</v>
      </c>
      <c r="M279" s="77">
        <v>1454.1</v>
      </c>
      <c r="N279" s="76" t="s">
        <v>883</v>
      </c>
      <c r="O279" s="78" t="s">
        <v>883</v>
      </c>
      <c r="P279" s="41" t="s">
        <v>889</v>
      </c>
      <c r="Q279" s="79" t="str">
        <f t="shared" si="87"/>
        <v>M</v>
      </c>
      <c r="R279" s="75" t="s">
        <v>883</v>
      </c>
      <c r="S279" s="75" t="s">
        <v>883</v>
      </c>
      <c r="T279" s="75"/>
      <c r="U279" s="80"/>
      <c r="V279" s="81"/>
      <c r="W279" s="82"/>
      <c r="X279" s="82"/>
      <c r="Y279" s="83"/>
      <c r="Z279" s="84">
        <f t="shared" si="71"/>
        <v>0</v>
      </c>
      <c r="AA279" s="85">
        <f t="shared" si="72"/>
        <v>0</v>
      </c>
      <c r="AB279" s="85">
        <f t="shared" si="73"/>
        <v>0</v>
      </c>
      <c r="AC279" s="85">
        <f t="shared" si="74"/>
        <v>0</v>
      </c>
      <c r="AD279" s="75" t="str">
        <f t="shared" si="75"/>
        <v>-</v>
      </c>
      <c r="AE279" s="85">
        <f t="shared" si="76"/>
        <v>0</v>
      </c>
      <c r="AF279" s="85">
        <f t="shared" si="77"/>
        <v>0</v>
      </c>
      <c r="AG279" s="85">
        <f t="shared" si="78"/>
        <v>0</v>
      </c>
      <c r="AH279" s="85">
        <f t="shared" si="79"/>
        <v>0</v>
      </c>
      <c r="AI279" s="85">
        <f t="shared" si="80"/>
        <v>0</v>
      </c>
      <c r="AJ279" s="85">
        <f t="shared" si="81"/>
        <v>0</v>
      </c>
      <c r="AK279" s="85">
        <f t="shared" si="82"/>
        <v>0</v>
      </c>
      <c r="AL279" s="75" t="str">
        <f t="shared" si="83"/>
        <v>-</v>
      </c>
      <c r="AM279" s="85">
        <f t="shared" si="84"/>
        <v>0</v>
      </c>
      <c r="AN279" s="85">
        <f t="shared" si="85"/>
        <v>0</v>
      </c>
      <c r="AO279" s="85">
        <f t="shared" si="86"/>
        <v>0</v>
      </c>
    </row>
    <row r="280" spans="1:41" s="26" customFormat="1" ht="12.75">
      <c r="A280" s="71">
        <v>409700</v>
      </c>
      <c r="B280" s="38">
        <v>70177</v>
      </c>
      <c r="C280" s="39" t="s">
        <v>261</v>
      </c>
      <c r="D280" s="39" t="s">
        <v>262</v>
      </c>
      <c r="E280" s="39" t="s">
        <v>892</v>
      </c>
      <c r="F280" s="40">
        <v>85003</v>
      </c>
      <c r="G280" s="72">
        <v>1510</v>
      </c>
      <c r="H280" s="73">
        <v>6025061239</v>
      </c>
      <c r="I280" s="74">
        <v>1</v>
      </c>
      <c r="J280" s="75" t="s">
        <v>883</v>
      </c>
      <c r="K280" s="39"/>
      <c r="L280" s="76" t="s">
        <v>883</v>
      </c>
      <c r="M280" s="77"/>
      <c r="N280" s="76" t="s">
        <v>883</v>
      </c>
      <c r="O280" s="78" t="s">
        <v>883</v>
      </c>
      <c r="P280" s="41" t="s">
        <v>889</v>
      </c>
      <c r="Q280" s="79" t="str">
        <f t="shared" si="87"/>
        <v>M</v>
      </c>
      <c r="R280" s="75" t="s">
        <v>883</v>
      </c>
      <c r="S280" s="75" t="s">
        <v>883</v>
      </c>
      <c r="T280" s="75"/>
      <c r="U280" s="80"/>
      <c r="V280" s="81"/>
      <c r="W280" s="82"/>
      <c r="X280" s="82"/>
      <c r="Y280" s="83"/>
      <c r="Z280" s="84">
        <f t="shared" si="71"/>
        <v>0</v>
      </c>
      <c r="AA280" s="85">
        <f t="shared" si="72"/>
        <v>0</v>
      </c>
      <c r="AB280" s="85">
        <f t="shared" si="73"/>
        <v>0</v>
      </c>
      <c r="AC280" s="85">
        <f t="shared" si="74"/>
        <v>0</v>
      </c>
      <c r="AD280" s="75" t="str">
        <f t="shared" si="75"/>
        <v>-</v>
      </c>
      <c r="AE280" s="85">
        <f t="shared" si="76"/>
        <v>0</v>
      </c>
      <c r="AF280" s="85">
        <f t="shared" si="77"/>
        <v>0</v>
      </c>
      <c r="AG280" s="85">
        <f t="shared" si="78"/>
        <v>0</v>
      </c>
      <c r="AH280" s="85">
        <f t="shared" si="79"/>
        <v>0</v>
      </c>
      <c r="AI280" s="85">
        <f t="shared" si="80"/>
        <v>0</v>
      </c>
      <c r="AJ280" s="85">
        <f t="shared" si="81"/>
        <v>0</v>
      </c>
      <c r="AK280" s="85">
        <f t="shared" si="82"/>
        <v>0</v>
      </c>
      <c r="AL280" s="75" t="str">
        <f t="shared" si="83"/>
        <v>-</v>
      </c>
      <c r="AM280" s="85">
        <f t="shared" si="84"/>
        <v>0</v>
      </c>
      <c r="AN280" s="85">
        <f t="shared" si="85"/>
        <v>0</v>
      </c>
      <c r="AO280" s="85">
        <f t="shared" si="86"/>
        <v>0</v>
      </c>
    </row>
    <row r="281" spans="1:41" s="26" customFormat="1" ht="12.75">
      <c r="A281" s="71">
        <v>404720</v>
      </c>
      <c r="B281" s="38">
        <v>110220</v>
      </c>
      <c r="C281" s="39" t="s">
        <v>263</v>
      </c>
      <c r="D281" s="39" t="s">
        <v>264</v>
      </c>
      <c r="E281" s="39" t="s">
        <v>265</v>
      </c>
      <c r="F281" s="40">
        <v>85239</v>
      </c>
      <c r="G281" s="72">
        <v>630</v>
      </c>
      <c r="H281" s="73">
        <v>5205685100</v>
      </c>
      <c r="I281" s="74">
        <v>8</v>
      </c>
      <c r="J281" s="75" t="s">
        <v>884</v>
      </c>
      <c r="K281" s="39"/>
      <c r="L281" s="76" t="s">
        <v>883</v>
      </c>
      <c r="M281" s="77">
        <v>1239.7626</v>
      </c>
      <c r="N281" s="76" t="s">
        <v>883</v>
      </c>
      <c r="O281" s="78" t="s">
        <v>883</v>
      </c>
      <c r="P281" s="41">
        <v>12.757201646090536</v>
      </c>
      <c r="Q281" s="79" t="str">
        <f t="shared" si="87"/>
        <v>NO</v>
      </c>
      <c r="R281" s="75" t="s">
        <v>883</v>
      </c>
      <c r="S281" s="75" t="s">
        <v>884</v>
      </c>
      <c r="T281" s="75"/>
      <c r="U281" s="80"/>
      <c r="V281" s="81"/>
      <c r="W281" s="82"/>
      <c r="X281" s="82"/>
      <c r="Y281" s="83"/>
      <c r="Z281" s="84">
        <f t="shared" si="71"/>
        <v>1</v>
      </c>
      <c r="AA281" s="85">
        <f t="shared" si="72"/>
        <v>0</v>
      </c>
      <c r="AB281" s="85">
        <f t="shared" si="73"/>
        <v>0</v>
      </c>
      <c r="AC281" s="85">
        <f t="shared" si="74"/>
        <v>0</v>
      </c>
      <c r="AD281" s="75" t="str">
        <f t="shared" si="75"/>
        <v>-</v>
      </c>
      <c r="AE281" s="85">
        <f t="shared" si="76"/>
        <v>0</v>
      </c>
      <c r="AF281" s="85">
        <f t="shared" si="77"/>
        <v>0</v>
      </c>
      <c r="AG281" s="85">
        <f t="shared" si="78"/>
        <v>0</v>
      </c>
      <c r="AH281" s="85">
        <f t="shared" si="79"/>
        <v>0</v>
      </c>
      <c r="AI281" s="85">
        <f t="shared" si="80"/>
        <v>1</v>
      </c>
      <c r="AJ281" s="85">
        <f t="shared" si="81"/>
        <v>0</v>
      </c>
      <c r="AK281" s="85">
        <f t="shared" si="82"/>
        <v>0</v>
      </c>
      <c r="AL281" s="75" t="str">
        <f t="shared" si="83"/>
        <v>-</v>
      </c>
      <c r="AM281" s="85">
        <f t="shared" si="84"/>
        <v>0</v>
      </c>
      <c r="AN281" s="85">
        <f t="shared" si="85"/>
        <v>0</v>
      </c>
      <c r="AO281" s="85">
        <f t="shared" si="86"/>
        <v>0</v>
      </c>
    </row>
    <row r="282" spans="1:41" s="26" customFormat="1" ht="12.75">
      <c r="A282" s="71">
        <v>402740</v>
      </c>
      <c r="B282" s="38">
        <v>110100</v>
      </c>
      <c r="C282" s="39" t="s">
        <v>266</v>
      </c>
      <c r="D282" s="39" t="s">
        <v>267</v>
      </c>
      <c r="E282" s="39" t="s">
        <v>1119</v>
      </c>
      <c r="F282" s="40">
        <v>85222</v>
      </c>
      <c r="G282" s="72" t="s">
        <v>882</v>
      </c>
      <c r="H282" s="73">
        <v>5208667233</v>
      </c>
      <c r="I282" s="74" t="s">
        <v>925</v>
      </c>
      <c r="J282" s="75" t="s">
        <v>883</v>
      </c>
      <c r="K282" s="39"/>
      <c r="L282" s="76" t="s">
        <v>883</v>
      </c>
      <c r="M282" s="77">
        <v>173.8624</v>
      </c>
      <c r="N282" s="76" t="s">
        <v>883</v>
      </c>
      <c r="O282" s="78" t="s">
        <v>883</v>
      </c>
      <c r="P282" s="41" t="s">
        <v>889</v>
      </c>
      <c r="Q282" s="79" t="str">
        <f t="shared" si="87"/>
        <v>M</v>
      </c>
      <c r="R282" s="75" t="s">
        <v>883</v>
      </c>
      <c r="S282" s="75" t="s">
        <v>883</v>
      </c>
      <c r="T282" s="75"/>
      <c r="U282" s="80"/>
      <c r="V282" s="81"/>
      <c r="W282" s="82"/>
      <c r="X282" s="82"/>
      <c r="Y282" s="83"/>
      <c r="Z282" s="84">
        <f t="shared" si="71"/>
        <v>0</v>
      </c>
      <c r="AA282" s="85">
        <f t="shared" si="72"/>
        <v>1</v>
      </c>
      <c r="AB282" s="85">
        <f t="shared" si="73"/>
        <v>0</v>
      </c>
      <c r="AC282" s="85">
        <f t="shared" si="74"/>
        <v>0</v>
      </c>
      <c r="AD282" s="75" t="str">
        <f t="shared" si="75"/>
        <v>-</v>
      </c>
      <c r="AE282" s="85">
        <f t="shared" si="76"/>
        <v>0</v>
      </c>
      <c r="AF282" s="85">
        <f t="shared" si="77"/>
        <v>0</v>
      </c>
      <c r="AG282" s="85">
        <f t="shared" si="78"/>
        <v>0</v>
      </c>
      <c r="AH282" s="85">
        <f t="shared" si="79"/>
        <v>0</v>
      </c>
      <c r="AI282" s="85">
        <f t="shared" si="80"/>
        <v>0</v>
      </c>
      <c r="AJ282" s="85">
        <f t="shared" si="81"/>
        <v>0</v>
      </c>
      <c r="AK282" s="85">
        <f t="shared" si="82"/>
        <v>0</v>
      </c>
      <c r="AL282" s="75" t="str">
        <f t="shared" si="83"/>
        <v>-</v>
      </c>
      <c r="AM282" s="85">
        <f t="shared" si="84"/>
        <v>0</v>
      </c>
      <c r="AN282" s="85">
        <f t="shared" si="85"/>
        <v>0</v>
      </c>
      <c r="AO282" s="85">
        <f t="shared" si="86"/>
        <v>0</v>
      </c>
    </row>
    <row r="283" spans="1:41" s="26" customFormat="1" ht="12.75">
      <c r="A283" s="71">
        <v>400211</v>
      </c>
      <c r="B283" s="38">
        <v>138757</v>
      </c>
      <c r="C283" s="39" t="s">
        <v>268</v>
      </c>
      <c r="D283" s="39" t="s">
        <v>269</v>
      </c>
      <c r="E283" s="39" t="s">
        <v>959</v>
      </c>
      <c r="F283" s="40">
        <v>86301</v>
      </c>
      <c r="G283" s="72">
        <v>3720</v>
      </c>
      <c r="H283" s="73">
        <v>9287773950</v>
      </c>
      <c r="I283" s="74">
        <v>2</v>
      </c>
      <c r="J283" s="75" t="s">
        <v>883</v>
      </c>
      <c r="K283" s="39"/>
      <c r="L283" s="76" t="s">
        <v>883</v>
      </c>
      <c r="M283" s="77">
        <v>194.8688</v>
      </c>
      <c r="N283" s="76" t="s">
        <v>883</v>
      </c>
      <c r="O283" s="78" t="s">
        <v>883</v>
      </c>
      <c r="P283" s="41" t="s">
        <v>889</v>
      </c>
      <c r="Q283" s="79" t="str">
        <f t="shared" si="87"/>
        <v>M</v>
      </c>
      <c r="R283" s="75" t="s">
        <v>883</v>
      </c>
      <c r="S283" s="75" t="s">
        <v>883</v>
      </c>
      <c r="T283" s="75"/>
      <c r="U283" s="80"/>
      <c r="V283" s="81"/>
      <c r="W283" s="82"/>
      <c r="X283" s="82"/>
      <c r="Y283" s="83"/>
      <c r="Z283" s="84">
        <f t="shared" si="71"/>
        <v>0</v>
      </c>
      <c r="AA283" s="85">
        <f t="shared" si="72"/>
        <v>1</v>
      </c>
      <c r="AB283" s="85">
        <f t="shared" si="73"/>
        <v>0</v>
      </c>
      <c r="AC283" s="85">
        <f t="shared" si="74"/>
        <v>0</v>
      </c>
      <c r="AD283" s="75" t="str">
        <f t="shared" si="75"/>
        <v>-</v>
      </c>
      <c r="AE283" s="85">
        <f t="shared" si="76"/>
        <v>0</v>
      </c>
      <c r="AF283" s="85">
        <f t="shared" si="77"/>
        <v>0</v>
      </c>
      <c r="AG283" s="85">
        <f t="shared" si="78"/>
        <v>0</v>
      </c>
      <c r="AH283" s="85">
        <f t="shared" si="79"/>
        <v>0</v>
      </c>
      <c r="AI283" s="85">
        <f t="shared" si="80"/>
        <v>0</v>
      </c>
      <c r="AJ283" s="85">
        <f t="shared" si="81"/>
        <v>0</v>
      </c>
      <c r="AK283" s="85">
        <f t="shared" si="82"/>
        <v>0</v>
      </c>
      <c r="AL283" s="75" t="str">
        <f t="shared" si="83"/>
        <v>-</v>
      </c>
      <c r="AM283" s="85">
        <f t="shared" si="84"/>
        <v>0</v>
      </c>
      <c r="AN283" s="85">
        <f t="shared" si="85"/>
        <v>0</v>
      </c>
      <c r="AO283" s="85">
        <f t="shared" si="86"/>
        <v>0</v>
      </c>
    </row>
    <row r="284" spans="1:41" s="26" customFormat="1" ht="12.75">
      <c r="A284" s="71">
        <v>400281</v>
      </c>
      <c r="B284" s="38">
        <v>88759</v>
      </c>
      <c r="C284" s="39" t="s">
        <v>270</v>
      </c>
      <c r="D284" s="39" t="s">
        <v>271</v>
      </c>
      <c r="E284" s="39" t="s">
        <v>272</v>
      </c>
      <c r="F284" s="40">
        <v>86021</v>
      </c>
      <c r="G284" s="72" t="s">
        <v>882</v>
      </c>
      <c r="H284" s="73">
        <v>9288752525</v>
      </c>
      <c r="I284" s="74">
        <v>6</v>
      </c>
      <c r="J284" s="75" t="s">
        <v>883</v>
      </c>
      <c r="K284" s="39"/>
      <c r="L284" s="76" t="s">
        <v>883</v>
      </c>
      <c r="M284" s="77">
        <v>199.2375</v>
      </c>
      <c r="N284" s="76" t="s">
        <v>883</v>
      </c>
      <c r="O284" s="78" t="s">
        <v>883</v>
      </c>
      <c r="P284" s="41">
        <v>34.76</v>
      </c>
      <c r="Q284" s="79" t="str">
        <f t="shared" si="87"/>
        <v>YES</v>
      </c>
      <c r="R284" s="75" t="s">
        <v>883</v>
      </c>
      <c r="S284" s="75" t="s">
        <v>884</v>
      </c>
      <c r="T284" s="75"/>
      <c r="U284" s="80"/>
      <c r="V284" s="81"/>
      <c r="W284" s="82"/>
      <c r="X284" s="82"/>
      <c r="Y284" s="83"/>
      <c r="Z284" s="84">
        <f t="shared" si="71"/>
        <v>0</v>
      </c>
      <c r="AA284" s="85">
        <f t="shared" si="72"/>
        <v>1</v>
      </c>
      <c r="AB284" s="85">
        <f t="shared" si="73"/>
        <v>0</v>
      </c>
      <c r="AC284" s="85">
        <f t="shared" si="74"/>
        <v>0</v>
      </c>
      <c r="AD284" s="75" t="str">
        <f t="shared" si="75"/>
        <v>-</v>
      </c>
      <c r="AE284" s="85">
        <f t="shared" si="76"/>
        <v>0</v>
      </c>
      <c r="AF284" s="85">
        <f t="shared" si="77"/>
        <v>0</v>
      </c>
      <c r="AG284" s="85">
        <f t="shared" si="78"/>
        <v>0</v>
      </c>
      <c r="AH284" s="85">
        <f t="shared" si="79"/>
        <v>0</v>
      </c>
      <c r="AI284" s="85">
        <f t="shared" si="80"/>
        <v>1</v>
      </c>
      <c r="AJ284" s="85">
        <f t="shared" si="81"/>
        <v>1</v>
      </c>
      <c r="AK284" s="85" t="str">
        <f t="shared" si="82"/>
        <v>Initial</v>
      </c>
      <c r="AL284" s="75" t="str">
        <f t="shared" si="83"/>
        <v>RLIS</v>
      </c>
      <c r="AM284" s="85">
        <f t="shared" si="84"/>
        <v>0</v>
      </c>
      <c r="AN284" s="85">
        <f t="shared" si="85"/>
        <v>0</v>
      </c>
      <c r="AO284" s="85" t="str">
        <f t="shared" si="86"/>
        <v>Trouble</v>
      </c>
    </row>
    <row r="285" spans="1:41" s="26" customFormat="1" ht="12.75">
      <c r="A285" s="71">
        <v>400389</v>
      </c>
      <c r="B285" s="38">
        <v>78949</v>
      </c>
      <c r="C285" s="39" t="s">
        <v>273</v>
      </c>
      <c r="D285" s="39" t="s">
        <v>970</v>
      </c>
      <c r="E285" s="39" t="s">
        <v>892</v>
      </c>
      <c r="F285" s="40">
        <v>85014</v>
      </c>
      <c r="G285" s="72" t="s">
        <v>882</v>
      </c>
      <c r="H285" s="73">
        <v>6029532933</v>
      </c>
      <c r="I285" s="74">
        <v>1</v>
      </c>
      <c r="J285" s="75" t="s">
        <v>883</v>
      </c>
      <c r="K285" s="39"/>
      <c r="L285" s="76" t="s">
        <v>883</v>
      </c>
      <c r="M285" s="77">
        <v>564.6062</v>
      </c>
      <c r="N285" s="76" t="s">
        <v>883</v>
      </c>
      <c r="O285" s="78" t="s">
        <v>883</v>
      </c>
      <c r="P285" s="41" t="s">
        <v>889</v>
      </c>
      <c r="Q285" s="79" t="str">
        <f t="shared" si="87"/>
        <v>M</v>
      </c>
      <c r="R285" s="75" t="s">
        <v>885</v>
      </c>
      <c r="S285" s="75" t="s">
        <v>883</v>
      </c>
      <c r="T285" s="75"/>
      <c r="U285" s="80"/>
      <c r="V285" s="81"/>
      <c r="W285" s="82"/>
      <c r="X285" s="82"/>
      <c r="Y285" s="83"/>
      <c r="Z285" s="84">
        <f t="shared" si="71"/>
        <v>0</v>
      </c>
      <c r="AA285" s="85">
        <f t="shared" si="72"/>
        <v>1</v>
      </c>
      <c r="AB285" s="85">
        <f t="shared" si="73"/>
        <v>0</v>
      </c>
      <c r="AC285" s="85">
        <f t="shared" si="74"/>
        <v>0</v>
      </c>
      <c r="AD285" s="75" t="str">
        <f t="shared" si="75"/>
        <v>-</v>
      </c>
      <c r="AE285" s="85">
        <f t="shared" si="76"/>
        <v>0</v>
      </c>
      <c r="AF285" s="85">
        <f t="shared" si="77"/>
        <v>0</v>
      </c>
      <c r="AG285" s="85">
        <f t="shared" si="78"/>
        <v>0</v>
      </c>
      <c r="AH285" s="85">
        <f t="shared" si="79"/>
        <v>0</v>
      </c>
      <c r="AI285" s="85">
        <f t="shared" si="80"/>
        <v>0</v>
      </c>
      <c r="AJ285" s="85">
        <f t="shared" si="81"/>
        <v>0</v>
      </c>
      <c r="AK285" s="85">
        <f t="shared" si="82"/>
        <v>0</v>
      </c>
      <c r="AL285" s="75" t="str">
        <f t="shared" si="83"/>
        <v>-</v>
      </c>
      <c r="AM285" s="85">
        <f t="shared" si="84"/>
        <v>0</v>
      </c>
      <c r="AN285" s="85">
        <f t="shared" si="85"/>
        <v>0</v>
      </c>
      <c r="AO285" s="85">
        <f t="shared" si="86"/>
        <v>0</v>
      </c>
    </row>
    <row r="286" spans="1:41" s="26" customFormat="1" ht="12.75">
      <c r="A286" s="71">
        <v>404820</v>
      </c>
      <c r="B286" s="38">
        <v>130243</v>
      </c>
      <c r="C286" s="39" t="s">
        <v>274</v>
      </c>
      <c r="D286" s="39" t="s">
        <v>275</v>
      </c>
      <c r="E286" s="39" t="s">
        <v>276</v>
      </c>
      <c r="F286" s="40">
        <v>86333</v>
      </c>
      <c r="G286" s="72">
        <v>4254</v>
      </c>
      <c r="H286" s="73">
        <v>9286327834</v>
      </c>
      <c r="I286" s="74">
        <v>8</v>
      </c>
      <c r="J286" s="75" t="s">
        <v>884</v>
      </c>
      <c r="K286" s="39"/>
      <c r="L286" s="76" t="s">
        <v>883</v>
      </c>
      <c r="M286" s="77">
        <v>527.4812</v>
      </c>
      <c r="N286" s="76" t="s">
        <v>883</v>
      </c>
      <c r="O286" s="78" t="s">
        <v>884</v>
      </c>
      <c r="P286" s="41">
        <v>18.121546961325965</v>
      </c>
      <c r="Q286" s="79" t="str">
        <f t="shared" si="87"/>
        <v>NO</v>
      </c>
      <c r="R286" s="75" t="s">
        <v>883</v>
      </c>
      <c r="S286" s="75" t="s">
        <v>884</v>
      </c>
      <c r="T286" s="75"/>
      <c r="U286" s="80"/>
      <c r="V286" s="81">
        <v>35040</v>
      </c>
      <c r="W286" s="82">
        <v>3792</v>
      </c>
      <c r="X286" s="82">
        <v>5138</v>
      </c>
      <c r="Y286" s="83">
        <v>4201</v>
      </c>
      <c r="Z286" s="84">
        <f t="shared" si="71"/>
        <v>1</v>
      </c>
      <c r="AA286" s="85">
        <f t="shared" si="72"/>
        <v>1</v>
      </c>
      <c r="AB286" s="85">
        <f t="shared" si="73"/>
        <v>0</v>
      </c>
      <c r="AC286" s="85">
        <f t="shared" si="74"/>
        <v>0</v>
      </c>
      <c r="AD286" s="75" t="str">
        <f t="shared" si="75"/>
        <v>SRSA</v>
      </c>
      <c r="AE286" s="85">
        <f t="shared" si="76"/>
        <v>0</v>
      </c>
      <c r="AF286" s="85">
        <f t="shared" si="77"/>
        <v>0</v>
      </c>
      <c r="AG286" s="85">
        <f t="shared" si="78"/>
        <v>0</v>
      </c>
      <c r="AH286" s="85">
        <f t="shared" si="79"/>
        <v>0</v>
      </c>
      <c r="AI286" s="85">
        <f t="shared" si="80"/>
        <v>1</v>
      </c>
      <c r="AJ286" s="85">
        <f t="shared" si="81"/>
        <v>0</v>
      </c>
      <c r="AK286" s="85">
        <f t="shared" si="82"/>
        <v>0</v>
      </c>
      <c r="AL286" s="75" t="str">
        <f t="shared" si="83"/>
        <v>-</v>
      </c>
      <c r="AM286" s="85">
        <f t="shared" si="84"/>
        <v>0</v>
      </c>
      <c r="AN286" s="85">
        <f t="shared" si="85"/>
        <v>0</v>
      </c>
      <c r="AO286" s="85">
        <f t="shared" si="86"/>
        <v>0</v>
      </c>
    </row>
    <row r="287" spans="1:41" s="26" customFormat="1" ht="12.75">
      <c r="A287" s="71">
        <v>404860</v>
      </c>
      <c r="B287" s="38">
        <v>10323</v>
      </c>
      <c r="C287" s="39" t="s">
        <v>277</v>
      </c>
      <c r="D287" s="39" t="s">
        <v>278</v>
      </c>
      <c r="E287" s="39" t="s">
        <v>279</v>
      </c>
      <c r="F287" s="40">
        <v>85930</v>
      </c>
      <c r="G287" s="72">
        <v>598</v>
      </c>
      <c r="H287" s="73">
        <v>9283342293</v>
      </c>
      <c r="I287" s="74">
        <v>7</v>
      </c>
      <c r="J287" s="75" t="s">
        <v>884</v>
      </c>
      <c r="K287" s="39"/>
      <c r="L287" s="76" t="s">
        <v>884</v>
      </c>
      <c r="M287" s="77">
        <v>183.8937</v>
      </c>
      <c r="N287" s="76" t="s">
        <v>884</v>
      </c>
      <c r="O287" s="78" t="s">
        <v>884</v>
      </c>
      <c r="P287" s="41">
        <v>76.27118644067797</v>
      </c>
      <c r="Q287" s="79" t="str">
        <f t="shared" si="87"/>
        <v>YES</v>
      </c>
      <c r="R287" s="75" t="s">
        <v>883</v>
      </c>
      <c r="S287" s="75" t="s">
        <v>884</v>
      </c>
      <c r="T287" s="75"/>
      <c r="U287" s="80"/>
      <c r="V287" s="81">
        <v>13663</v>
      </c>
      <c r="W287" s="82">
        <v>1697</v>
      </c>
      <c r="X287" s="82">
        <v>1847</v>
      </c>
      <c r="Y287" s="83">
        <v>1392</v>
      </c>
      <c r="Z287" s="84">
        <f t="shared" si="71"/>
        <v>1</v>
      </c>
      <c r="AA287" s="85">
        <f t="shared" si="72"/>
        <v>1</v>
      </c>
      <c r="AB287" s="85">
        <f t="shared" si="73"/>
        <v>0</v>
      </c>
      <c r="AC287" s="85">
        <f t="shared" si="74"/>
        <v>0</v>
      </c>
      <c r="AD287" s="75" t="str">
        <f t="shared" si="75"/>
        <v>SRSA</v>
      </c>
      <c r="AE287" s="85">
        <f t="shared" si="76"/>
        <v>0</v>
      </c>
      <c r="AF287" s="85">
        <f t="shared" si="77"/>
        <v>0</v>
      </c>
      <c r="AG287" s="85">
        <f t="shared" si="78"/>
        <v>0</v>
      </c>
      <c r="AH287" s="85">
        <f t="shared" si="79"/>
        <v>0</v>
      </c>
      <c r="AI287" s="85">
        <f t="shared" si="80"/>
        <v>1</v>
      </c>
      <c r="AJ287" s="85">
        <f t="shared" si="81"/>
        <v>1</v>
      </c>
      <c r="AK287" s="85" t="str">
        <f t="shared" si="82"/>
        <v>Initial</v>
      </c>
      <c r="AL287" s="75" t="str">
        <f t="shared" si="83"/>
        <v>-</v>
      </c>
      <c r="AM287" s="85" t="str">
        <f t="shared" si="84"/>
        <v>SRSA</v>
      </c>
      <c r="AN287" s="85">
        <f t="shared" si="85"/>
        <v>0</v>
      </c>
      <c r="AO287" s="85">
        <f t="shared" si="86"/>
        <v>0</v>
      </c>
    </row>
    <row r="288" spans="1:41" s="26" customFormat="1" ht="12.75">
      <c r="A288" s="71">
        <v>404920</v>
      </c>
      <c r="B288" s="38">
        <v>20355</v>
      </c>
      <c r="C288" s="39" t="s">
        <v>280</v>
      </c>
      <c r="D288" s="39" t="s">
        <v>176</v>
      </c>
      <c r="E288" s="39" t="s">
        <v>1248</v>
      </c>
      <c r="F288" s="40">
        <v>85617</v>
      </c>
      <c r="G288" s="72">
        <v>8</v>
      </c>
      <c r="H288" s="73">
        <v>5206423356</v>
      </c>
      <c r="I288" s="74">
        <v>7</v>
      </c>
      <c r="J288" s="75" t="s">
        <v>884</v>
      </c>
      <c r="K288" s="39"/>
      <c r="L288" s="76" t="s">
        <v>884</v>
      </c>
      <c r="M288" s="77">
        <v>55.7001</v>
      </c>
      <c r="N288" s="76" t="s">
        <v>883</v>
      </c>
      <c r="O288" s="78" t="s">
        <v>884</v>
      </c>
      <c r="P288" s="41">
        <v>42.5</v>
      </c>
      <c r="Q288" s="79" t="str">
        <f t="shared" si="87"/>
        <v>YES</v>
      </c>
      <c r="R288" s="75" t="s">
        <v>883</v>
      </c>
      <c r="S288" s="75" t="s">
        <v>884</v>
      </c>
      <c r="T288" s="75"/>
      <c r="U288" s="80"/>
      <c r="V288" s="81">
        <v>2281</v>
      </c>
      <c r="W288" s="82">
        <v>257</v>
      </c>
      <c r="X288" s="82">
        <v>379</v>
      </c>
      <c r="Y288" s="83">
        <v>500</v>
      </c>
      <c r="Z288" s="84">
        <f t="shared" si="71"/>
        <v>1</v>
      </c>
      <c r="AA288" s="85">
        <f t="shared" si="72"/>
        <v>1</v>
      </c>
      <c r="AB288" s="85">
        <f t="shared" si="73"/>
        <v>0</v>
      </c>
      <c r="AC288" s="85">
        <f t="shared" si="74"/>
        <v>0</v>
      </c>
      <c r="AD288" s="75" t="str">
        <f t="shared" si="75"/>
        <v>SRSA</v>
      </c>
      <c r="AE288" s="85">
        <f t="shared" si="76"/>
        <v>0</v>
      </c>
      <c r="AF288" s="85">
        <f t="shared" si="77"/>
        <v>0</v>
      </c>
      <c r="AG288" s="85">
        <f t="shared" si="78"/>
        <v>0</v>
      </c>
      <c r="AH288" s="85">
        <f t="shared" si="79"/>
        <v>0</v>
      </c>
      <c r="AI288" s="85">
        <f t="shared" si="80"/>
        <v>1</v>
      </c>
      <c r="AJ288" s="85">
        <f t="shared" si="81"/>
        <v>1</v>
      </c>
      <c r="AK288" s="85" t="str">
        <f t="shared" si="82"/>
        <v>Initial</v>
      </c>
      <c r="AL288" s="75" t="str">
        <f t="shared" si="83"/>
        <v>-</v>
      </c>
      <c r="AM288" s="85" t="str">
        <f t="shared" si="84"/>
        <v>SRSA</v>
      </c>
      <c r="AN288" s="85">
        <f t="shared" si="85"/>
        <v>0</v>
      </c>
      <c r="AO288" s="85">
        <f t="shared" si="86"/>
        <v>0</v>
      </c>
    </row>
    <row r="289" spans="1:41" s="26" customFormat="1" ht="12.75">
      <c r="A289" s="71">
        <v>400371</v>
      </c>
      <c r="B289" s="38">
        <v>78969</v>
      </c>
      <c r="C289" s="39" t="s">
        <v>281</v>
      </c>
      <c r="D289" s="39" t="s">
        <v>282</v>
      </c>
      <c r="E289" s="39" t="s">
        <v>905</v>
      </c>
      <c r="F289" s="40">
        <v>85210</v>
      </c>
      <c r="G289" s="72" t="s">
        <v>882</v>
      </c>
      <c r="H289" s="73">
        <v>4806684400</v>
      </c>
      <c r="I289" s="74">
        <v>1</v>
      </c>
      <c r="J289" s="75" t="s">
        <v>883</v>
      </c>
      <c r="K289" s="39"/>
      <c r="L289" s="76" t="s">
        <v>883</v>
      </c>
      <c r="M289" s="77"/>
      <c r="N289" s="76" t="s">
        <v>883</v>
      </c>
      <c r="O289" s="78" t="s">
        <v>883</v>
      </c>
      <c r="P289" s="41" t="s">
        <v>889</v>
      </c>
      <c r="Q289" s="79" t="str">
        <f t="shared" si="87"/>
        <v>M</v>
      </c>
      <c r="R289" s="75" t="s">
        <v>885</v>
      </c>
      <c r="S289" s="75" t="s">
        <v>883</v>
      </c>
      <c r="T289" s="75"/>
      <c r="U289" s="80"/>
      <c r="V289" s="81"/>
      <c r="W289" s="82"/>
      <c r="X289" s="82"/>
      <c r="Y289" s="83"/>
      <c r="Z289" s="84">
        <f t="shared" si="71"/>
        <v>0</v>
      </c>
      <c r="AA289" s="85">
        <f t="shared" si="72"/>
        <v>0</v>
      </c>
      <c r="AB289" s="85">
        <f t="shared" si="73"/>
        <v>0</v>
      </c>
      <c r="AC289" s="85">
        <f t="shared" si="74"/>
        <v>0</v>
      </c>
      <c r="AD289" s="75" t="str">
        <f t="shared" si="75"/>
        <v>-</v>
      </c>
      <c r="AE289" s="85">
        <f t="shared" si="76"/>
        <v>0</v>
      </c>
      <c r="AF289" s="85">
        <f t="shared" si="77"/>
        <v>0</v>
      </c>
      <c r="AG289" s="85">
        <f t="shared" si="78"/>
        <v>0</v>
      </c>
      <c r="AH289" s="85">
        <f t="shared" si="79"/>
        <v>0</v>
      </c>
      <c r="AI289" s="85">
        <f t="shared" si="80"/>
        <v>0</v>
      </c>
      <c r="AJ289" s="85">
        <f t="shared" si="81"/>
        <v>0</v>
      </c>
      <c r="AK289" s="85">
        <f t="shared" si="82"/>
        <v>0</v>
      </c>
      <c r="AL289" s="75" t="str">
        <f t="shared" si="83"/>
        <v>-</v>
      </c>
      <c r="AM289" s="85">
        <f t="shared" si="84"/>
        <v>0</v>
      </c>
      <c r="AN289" s="85">
        <f t="shared" si="85"/>
        <v>0</v>
      </c>
      <c r="AO289" s="85">
        <f t="shared" si="86"/>
        <v>0</v>
      </c>
    </row>
    <row r="290" spans="1:41" s="26" customFormat="1" ht="12.75">
      <c r="A290" s="71">
        <v>400033</v>
      </c>
      <c r="B290" s="38">
        <v>78613</v>
      </c>
      <c r="C290" s="39" t="s">
        <v>283</v>
      </c>
      <c r="D290" s="39" t="s">
        <v>284</v>
      </c>
      <c r="E290" s="39" t="s">
        <v>905</v>
      </c>
      <c r="F290" s="40">
        <v>85210</v>
      </c>
      <c r="G290" s="72" t="s">
        <v>882</v>
      </c>
      <c r="H290" s="73">
        <v>4808443965</v>
      </c>
      <c r="I290" s="74">
        <v>1</v>
      </c>
      <c r="J290" s="75" t="s">
        <v>883</v>
      </c>
      <c r="K290" s="39"/>
      <c r="L290" s="76" t="s">
        <v>883</v>
      </c>
      <c r="M290" s="77">
        <v>166.1</v>
      </c>
      <c r="N290" s="76" t="s">
        <v>883</v>
      </c>
      <c r="O290" s="78" t="s">
        <v>883</v>
      </c>
      <c r="P290" s="41" t="s">
        <v>889</v>
      </c>
      <c r="Q290" s="79" t="str">
        <f t="shared" si="87"/>
        <v>M</v>
      </c>
      <c r="R290" s="75" t="s">
        <v>883</v>
      </c>
      <c r="S290" s="75" t="s">
        <v>883</v>
      </c>
      <c r="T290" s="75"/>
      <c r="U290" s="80"/>
      <c r="V290" s="81"/>
      <c r="W290" s="82"/>
      <c r="X290" s="82"/>
      <c r="Y290" s="83"/>
      <c r="Z290" s="84">
        <f t="shared" si="71"/>
        <v>0</v>
      </c>
      <c r="AA290" s="85">
        <f t="shared" si="72"/>
        <v>1</v>
      </c>
      <c r="AB290" s="85">
        <f t="shared" si="73"/>
        <v>0</v>
      </c>
      <c r="AC290" s="85">
        <f t="shared" si="74"/>
        <v>0</v>
      </c>
      <c r="AD290" s="75" t="str">
        <f t="shared" si="75"/>
        <v>-</v>
      </c>
      <c r="AE290" s="85">
        <f t="shared" si="76"/>
        <v>0</v>
      </c>
      <c r="AF290" s="85">
        <f t="shared" si="77"/>
        <v>0</v>
      </c>
      <c r="AG290" s="85">
        <f t="shared" si="78"/>
        <v>0</v>
      </c>
      <c r="AH290" s="85">
        <f t="shared" si="79"/>
        <v>0</v>
      </c>
      <c r="AI290" s="85">
        <f t="shared" si="80"/>
        <v>0</v>
      </c>
      <c r="AJ290" s="85">
        <f t="shared" si="81"/>
        <v>0</v>
      </c>
      <c r="AK290" s="85">
        <f t="shared" si="82"/>
        <v>0</v>
      </c>
      <c r="AL290" s="75" t="str">
        <f t="shared" si="83"/>
        <v>-</v>
      </c>
      <c r="AM290" s="85">
        <f t="shared" si="84"/>
        <v>0</v>
      </c>
      <c r="AN290" s="85">
        <f t="shared" si="85"/>
        <v>0</v>
      </c>
      <c r="AO290" s="85">
        <f t="shared" si="86"/>
        <v>0</v>
      </c>
    </row>
    <row r="291" spans="1:41" s="26" customFormat="1" ht="12.75">
      <c r="A291" s="71">
        <v>404970</v>
      </c>
      <c r="B291" s="38">
        <v>70204</v>
      </c>
      <c r="C291" s="39" t="s">
        <v>285</v>
      </c>
      <c r="D291" s="39" t="s">
        <v>286</v>
      </c>
      <c r="E291" s="39" t="s">
        <v>905</v>
      </c>
      <c r="F291" s="40">
        <v>85201</v>
      </c>
      <c r="G291" s="72">
        <v>7422</v>
      </c>
      <c r="H291" s="73">
        <v>4804720155</v>
      </c>
      <c r="I291" s="74" t="s">
        <v>956</v>
      </c>
      <c r="J291" s="75" t="s">
        <v>883</v>
      </c>
      <c r="K291" s="39"/>
      <c r="L291" s="76" t="s">
        <v>883</v>
      </c>
      <c r="M291" s="77">
        <v>69718.4122</v>
      </c>
      <c r="N291" s="76" t="s">
        <v>883</v>
      </c>
      <c r="O291" s="78" t="s">
        <v>883</v>
      </c>
      <c r="P291" s="41">
        <v>10.803029783733763</v>
      </c>
      <c r="Q291" s="79" t="str">
        <f t="shared" si="87"/>
        <v>NO</v>
      </c>
      <c r="R291" s="75" t="s">
        <v>883</v>
      </c>
      <c r="S291" s="75" t="s">
        <v>883</v>
      </c>
      <c r="T291" s="75"/>
      <c r="U291" s="80"/>
      <c r="V291" s="81"/>
      <c r="W291" s="82"/>
      <c r="X291" s="82"/>
      <c r="Y291" s="83"/>
      <c r="Z291" s="84">
        <f t="shared" si="71"/>
        <v>0</v>
      </c>
      <c r="AA291" s="85">
        <f t="shared" si="72"/>
        <v>0</v>
      </c>
      <c r="AB291" s="85">
        <f t="shared" si="73"/>
        <v>0</v>
      </c>
      <c r="AC291" s="85">
        <f t="shared" si="74"/>
        <v>0</v>
      </c>
      <c r="AD291" s="75" t="str">
        <f t="shared" si="75"/>
        <v>-</v>
      </c>
      <c r="AE291" s="85">
        <f t="shared" si="76"/>
        <v>0</v>
      </c>
      <c r="AF291" s="85">
        <f t="shared" si="77"/>
        <v>0</v>
      </c>
      <c r="AG291" s="85">
        <f t="shared" si="78"/>
        <v>0</v>
      </c>
      <c r="AH291" s="85">
        <f t="shared" si="79"/>
        <v>0</v>
      </c>
      <c r="AI291" s="85">
        <f t="shared" si="80"/>
        <v>0</v>
      </c>
      <c r="AJ291" s="85">
        <f t="shared" si="81"/>
        <v>0</v>
      </c>
      <c r="AK291" s="85">
        <f t="shared" si="82"/>
        <v>0</v>
      </c>
      <c r="AL291" s="75" t="str">
        <f t="shared" si="83"/>
        <v>-</v>
      </c>
      <c r="AM291" s="85">
        <f t="shared" si="84"/>
        <v>0</v>
      </c>
      <c r="AN291" s="85">
        <f t="shared" si="85"/>
        <v>0</v>
      </c>
      <c r="AO291" s="85">
        <f t="shared" si="86"/>
        <v>0</v>
      </c>
    </row>
    <row r="292" spans="1:41" s="26" customFormat="1" ht="12.75">
      <c r="A292" s="71">
        <v>400238</v>
      </c>
      <c r="B292" s="38">
        <v>78906</v>
      </c>
      <c r="C292" s="39" t="s">
        <v>287</v>
      </c>
      <c r="D292" s="39" t="s">
        <v>288</v>
      </c>
      <c r="E292" s="39" t="s">
        <v>892</v>
      </c>
      <c r="F292" s="40">
        <v>85004</v>
      </c>
      <c r="G292" s="72">
        <v>2222</v>
      </c>
      <c r="H292" s="73">
        <v>6022522530</v>
      </c>
      <c r="I292" s="74">
        <v>1</v>
      </c>
      <c r="J292" s="75" t="s">
        <v>883</v>
      </c>
      <c r="K292" s="39"/>
      <c r="L292" s="76" t="s">
        <v>883</v>
      </c>
      <c r="M292" s="77">
        <v>161.2812</v>
      </c>
      <c r="N292" s="76" t="s">
        <v>883</v>
      </c>
      <c r="O292" s="78" t="s">
        <v>883</v>
      </c>
      <c r="P292" s="41" t="s">
        <v>889</v>
      </c>
      <c r="Q292" s="79" t="str">
        <f t="shared" si="87"/>
        <v>M</v>
      </c>
      <c r="R292" s="75" t="s">
        <v>883</v>
      </c>
      <c r="S292" s="75" t="s">
        <v>883</v>
      </c>
      <c r="T292" s="75"/>
      <c r="U292" s="80"/>
      <c r="V292" s="81"/>
      <c r="W292" s="82"/>
      <c r="X292" s="82"/>
      <c r="Y292" s="83"/>
      <c r="Z292" s="84">
        <f t="shared" si="71"/>
        <v>0</v>
      </c>
      <c r="AA292" s="85">
        <f t="shared" si="72"/>
        <v>1</v>
      </c>
      <c r="AB292" s="85">
        <f t="shared" si="73"/>
        <v>0</v>
      </c>
      <c r="AC292" s="85">
        <f t="shared" si="74"/>
        <v>0</v>
      </c>
      <c r="AD292" s="75" t="str">
        <f t="shared" si="75"/>
        <v>-</v>
      </c>
      <c r="AE292" s="85">
        <f t="shared" si="76"/>
        <v>0</v>
      </c>
      <c r="AF292" s="85">
        <f t="shared" si="77"/>
        <v>0</v>
      </c>
      <c r="AG292" s="85">
        <f t="shared" si="78"/>
        <v>0</v>
      </c>
      <c r="AH292" s="85">
        <f t="shared" si="79"/>
        <v>0</v>
      </c>
      <c r="AI292" s="85">
        <f t="shared" si="80"/>
        <v>0</v>
      </c>
      <c r="AJ292" s="85">
        <f t="shared" si="81"/>
        <v>0</v>
      </c>
      <c r="AK292" s="85">
        <f t="shared" si="82"/>
        <v>0</v>
      </c>
      <c r="AL292" s="75" t="str">
        <f t="shared" si="83"/>
        <v>-</v>
      </c>
      <c r="AM292" s="85">
        <f t="shared" si="84"/>
        <v>0</v>
      </c>
      <c r="AN292" s="85">
        <f t="shared" si="85"/>
        <v>0</v>
      </c>
      <c r="AO292" s="85">
        <f t="shared" si="86"/>
        <v>0</v>
      </c>
    </row>
    <row r="293" spans="1:41" s="26" customFormat="1" ht="12.75">
      <c r="A293" s="71">
        <v>400150</v>
      </c>
      <c r="B293" s="38">
        <v>128649</v>
      </c>
      <c r="C293" s="39" t="s">
        <v>289</v>
      </c>
      <c r="D293" s="39" t="s">
        <v>290</v>
      </c>
      <c r="E293" s="39" t="s">
        <v>291</v>
      </c>
      <c r="F293" s="40">
        <v>85621</v>
      </c>
      <c r="G293" s="72" t="s">
        <v>882</v>
      </c>
      <c r="H293" s="73">
        <v>5202876790</v>
      </c>
      <c r="I293" s="74">
        <v>6</v>
      </c>
      <c r="J293" s="75" t="s">
        <v>883</v>
      </c>
      <c r="K293" s="39"/>
      <c r="L293" s="76" t="s">
        <v>883</v>
      </c>
      <c r="M293" s="77">
        <v>101.775</v>
      </c>
      <c r="N293" s="76" t="s">
        <v>883</v>
      </c>
      <c r="O293" s="78" t="s">
        <v>883</v>
      </c>
      <c r="P293" s="41">
        <v>34.83</v>
      </c>
      <c r="Q293" s="79" t="str">
        <f t="shared" si="87"/>
        <v>YES</v>
      </c>
      <c r="R293" s="75" t="s">
        <v>883</v>
      </c>
      <c r="S293" s="75" t="s">
        <v>884</v>
      </c>
      <c r="T293" s="75"/>
      <c r="U293" s="80"/>
      <c r="V293" s="81"/>
      <c r="W293" s="82"/>
      <c r="X293" s="82"/>
      <c r="Y293" s="83"/>
      <c r="Z293" s="84">
        <f t="shared" si="71"/>
        <v>0</v>
      </c>
      <c r="AA293" s="85">
        <f t="shared" si="72"/>
        <v>1</v>
      </c>
      <c r="AB293" s="85">
        <f t="shared" si="73"/>
        <v>0</v>
      </c>
      <c r="AC293" s="85">
        <f t="shared" si="74"/>
        <v>0</v>
      </c>
      <c r="AD293" s="75" t="str">
        <f t="shared" si="75"/>
        <v>-</v>
      </c>
      <c r="AE293" s="85">
        <f t="shared" si="76"/>
        <v>0</v>
      </c>
      <c r="AF293" s="85">
        <f t="shared" si="77"/>
        <v>0</v>
      </c>
      <c r="AG293" s="85">
        <f t="shared" si="78"/>
        <v>0</v>
      </c>
      <c r="AH293" s="85">
        <f t="shared" si="79"/>
        <v>0</v>
      </c>
      <c r="AI293" s="85">
        <f t="shared" si="80"/>
        <v>1</v>
      </c>
      <c r="AJ293" s="85">
        <f t="shared" si="81"/>
        <v>1</v>
      </c>
      <c r="AK293" s="85" t="str">
        <f t="shared" si="82"/>
        <v>Initial</v>
      </c>
      <c r="AL293" s="75" t="str">
        <f t="shared" si="83"/>
        <v>RLIS</v>
      </c>
      <c r="AM293" s="85">
        <f t="shared" si="84"/>
        <v>0</v>
      </c>
      <c r="AN293" s="85">
        <f t="shared" si="85"/>
        <v>0</v>
      </c>
      <c r="AO293" s="85" t="str">
        <f t="shared" si="86"/>
        <v>Trouble</v>
      </c>
    </row>
    <row r="294" spans="1:41" s="26" customFormat="1" ht="12.75">
      <c r="A294" s="71">
        <v>405030</v>
      </c>
      <c r="B294" s="38">
        <v>40240</v>
      </c>
      <c r="C294" s="39" t="s">
        <v>292</v>
      </c>
      <c r="D294" s="39" t="s">
        <v>293</v>
      </c>
      <c r="E294" s="39" t="s">
        <v>294</v>
      </c>
      <c r="F294" s="40">
        <v>85539</v>
      </c>
      <c r="G294" s="72">
        <v>737</v>
      </c>
      <c r="H294" s="73">
        <v>9284253271</v>
      </c>
      <c r="I294" s="74">
        <v>7</v>
      </c>
      <c r="J294" s="75" t="s">
        <v>884</v>
      </c>
      <c r="K294" s="39"/>
      <c r="L294" s="76" t="s">
        <v>883</v>
      </c>
      <c r="M294" s="77">
        <v>1116</v>
      </c>
      <c r="N294" s="76" t="s">
        <v>883</v>
      </c>
      <c r="O294" s="78" t="s">
        <v>883</v>
      </c>
      <c r="P294" s="41">
        <v>21.79732313575526</v>
      </c>
      <c r="Q294" s="79" t="str">
        <f t="shared" si="87"/>
        <v>YES</v>
      </c>
      <c r="R294" s="75" t="s">
        <v>883</v>
      </c>
      <c r="S294" s="75" t="s">
        <v>884</v>
      </c>
      <c r="T294" s="75"/>
      <c r="U294" s="80" t="s">
        <v>884</v>
      </c>
      <c r="V294" s="81"/>
      <c r="W294" s="82"/>
      <c r="X294" s="82"/>
      <c r="Y294" s="83"/>
      <c r="Z294" s="84">
        <f t="shared" si="71"/>
        <v>1</v>
      </c>
      <c r="AA294" s="85">
        <f t="shared" si="72"/>
        <v>0</v>
      </c>
      <c r="AB294" s="85">
        <f t="shared" si="73"/>
        <v>0</v>
      </c>
      <c r="AC294" s="85">
        <f t="shared" si="74"/>
        <v>0</v>
      </c>
      <c r="AD294" s="75" t="str">
        <f t="shared" si="75"/>
        <v>-</v>
      </c>
      <c r="AE294" s="85">
        <f t="shared" si="76"/>
        <v>0</v>
      </c>
      <c r="AF294" s="85">
        <f t="shared" si="77"/>
        <v>0</v>
      </c>
      <c r="AG294" s="85">
        <f t="shared" si="78"/>
        <v>0</v>
      </c>
      <c r="AH294" s="85">
        <f t="shared" si="79"/>
        <v>0</v>
      </c>
      <c r="AI294" s="85">
        <f t="shared" si="80"/>
        <v>1</v>
      </c>
      <c r="AJ294" s="85">
        <f t="shared" si="81"/>
        <v>1</v>
      </c>
      <c r="AK294" s="85" t="str">
        <f t="shared" si="82"/>
        <v>Initial</v>
      </c>
      <c r="AL294" s="75" t="str">
        <f t="shared" si="83"/>
        <v>RLIS</v>
      </c>
      <c r="AM294" s="85">
        <f t="shared" si="84"/>
        <v>0</v>
      </c>
      <c r="AN294" s="85">
        <f t="shared" si="85"/>
        <v>0</v>
      </c>
      <c r="AO294" s="85">
        <f t="shared" si="86"/>
        <v>0</v>
      </c>
    </row>
    <row r="295" spans="1:41" s="26" customFormat="1" ht="12.75">
      <c r="A295" s="71">
        <v>400370</v>
      </c>
      <c r="B295" s="38">
        <v>78976</v>
      </c>
      <c r="C295" s="39" t="s">
        <v>295</v>
      </c>
      <c r="D295" s="39" t="s">
        <v>296</v>
      </c>
      <c r="E295" s="39" t="s">
        <v>1124</v>
      </c>
      <c r="F295" s="40">
        <v>85257</v>
      </c>
      <c r="G295" s="72" t="s">
        <v>882</v>
      </c>
      <c r="H295" s="73">
        <v>4809907223</v>
      </c>
      <c r="I295" s="74">
        <v>1</v>
      </c>
      <c r="J295" s="75" t="s">
        <v>883</v>
      </c>
      <c r="K295" s="39"/>
      <c r="L295" s="76" t="s">
        <v>883</v>
      </c>
      <c r="M295" s="77">
        <v>48.7625</v>
      </c>
      <c r="N295" s="76" t="s">
        <v>883</v>
      </c>
      <c r="O295" s="78" t="s">
        <v>883</v>
      </c>
      <c r="P295" s="41" t="s">
        <v>889</v>
      </c>
      <c r="Q295" s="79" t="str">
        <f t="shared" si="87"/>
        <v>M</v>
      </c>
      <c r="R295" s="75" t="s">
        <v>885</v>
      </c>
      <c r="S295" s="75" t="s">
        <v>883</v>
      </c>
      <c r="T295" s="75"/>
      <c r="U295" s="80"/>
      <c r="V295" s="81"/>
      <c r="W295" s="82"/>
      <c r="X295" s="82"/>
      <c r="Y295" s="83"/>
      <c r="Z295" s="84">
        <f t="shared" si="71"/>
        <v>0</v>
      </c>
      <c r="AA295" s="85">
        <f t="shared" si="72"/>
        <v>1</v>
      </c>
      <c r="AB295" s="85">
        <f t="shared" si="73"/>
        <v>0</v>
      </c>
      <c r="AC295" s="85">
        <f t="shared" si="74"/>
        <v>0</v>
      </c>
      <c r="AD295" s="75" t="str">
        <f t="shared" si="75"/>
        <v>-</v>
      </c>
      <c r="AE295" s="85">
        <f t="shared" si="76"/>
        <v>0</v>
      </c>
      <c r="AF295" s="85">
        <f t="shared" si="77"/>
        <v>0</v>
      </c>
      <c r="AG295" s="85">
        <f t="shared" si="78"/>
        <v>0</v>
      </c>
      <c r="AH295" s="85">
        <f t="shared" si="79"/>
        <v>0</v>
      </c>
      <c r="AI295" s="85">
        <f t="shared" si="80"/>
        <v>0</v>
      </c>
      <c r="AJ295" s="85">
        <f t="shared" si="81"/>
        <v>0</v>
      </c>
      <c r="AK295" s="85">
        <f t="shared" si="82"/>
        <v>0</v>
      </c>
      <c r="AL295" s="75" t="str">
        <f t="shared" si="83"/>
        <v>-</v>
      </c>
      <c r="AM295" s="85">
        <f t="shared" si="84"/>
        <v>0</v>
      </c>
      <c r="AN295" s="85">
        <f t="shared" si="85"/>
        <v>0</v>
      </c>
      <c r="AO295" s="85">
        <f t="shared" si="86"/>
        <v>0</v>
      </c>
    </row>
    <row r="296" spans="1:41" s="26" customFormat="1" ht="12.75">
      <c r="A296" s="71">
        <v>400229</v>
      </c>
      <c r="B296" s="38">
        <v>78791</v>
      </c>
      <c r="C296" s="39" t="s">
        <v>297</v>
      </c>
      <c r="D296" s="39" t="s">
        <v>298</v>
      </c>
      <c r="E296" s="39" t="s">
        <v>1124</v>
      </c>
      <c r="F296" s="40">
        <v>85254</v>
      </c>
      <c r="G296" s="72" t="s">
        <v>882</v>
      </c>
      <c r="H296" s="73">
        <v>6024041009</v>
      </c>
      <c r="I296" s="74">
        <v>1</v>
      </c>
      <c r="J296" s="75" t="s">
        <v>883</v>
      </c>
      <c r="K296" s="39"/>
      <c r="L296" s="76" t="s">
        <v>883</v>
      </c>
      <c r="M296" s="77">
        <v>201.5875</v>
      </c>
      <c r="N296" s="76" t="s">
        <v>883</v>
      </c>
      <c r="O296" s="78" t="s">
        <v>883</v>
      </c>
      <c r="P296" s="41" t="s">
        <v>889</v>
      </c>
      <c r="Q296" s="79" t="str">
        <f t="shared" si="87"/>
        <v>M</v>
      </c>
      <c r="R296" s="75" t="s">
        <v>883</v>
      </c>
      <c r="S296" s="75" t="s">
        <v>883</v>
      </c>
      <c r="T296" s="75"/>
      <c r="U296" s="80"/>
      <c r="V296" s="81"/>
      <c r="W296" s="82"/>
      <c r="X296" s="82"/>
      <c r="Y296" s="83"/>
      <c r="Z296" s="84">
        <f t="shared" si="71"/>
        <v>0</v>
      </c>
      <c r="AA296" s="85">
        <f t="shared" si="72"/>
        <v>1</v>
      </c>
      <c r="AB296" s="85">
        <f t="shared" si="73"/>
        <v>0</v>
      </c>
      <c r="AC296" s="85">
        <f t="shared" si="74"/>
        <v>0</v>
      </c>
      <c r="AD296" s="75" t="str">
        <f t="shared" si="75"/>
        <v>-</v>
      </c>
      <c r="AE296" s="85">
        <f t="shared" si="76"/>
        <v>0</v>
      </c>
      <c r="AF296" s="85">
        <f t="shared" si="77"/>
        <v>0</v>
      </c>
      <c r="AG296" s="85">
        <f t="shared" si="78"/>
        <v>0</v>
      </c>
      <c r="AH296" s="85">
        <f t="shared" si="79"/>
        <v>0</v>
      </c>
      <c r="AI296" s="85">
        <f t="shared" si="80"/>
        <v>0</v>
      </c>
      <c r="AJ296" s="85">
        <f t="shared" si="81"/>
        <v>0</v>
      </c>
      <c r="AK296" s="85">
        <f t="shared" si="82"/>
        <v>0</v>
      </c>
      <c r="AL296" s="75" t="str">
        <f t="shared" si="83"/>
        <v>-</v>
      </c>
      <c r="AM296" s="85">
        <f t="shared" si="84"/>
        <v>0</v>
      </c>
      <c r="AN296" s="85">
        <f t="shared" si="85"/>
        <v>0</v>
      </c>
      <c r="AO296" s="85">
        <f t="shared" si="86"/>
        <v>0</v>
      </c>
    </row>
    <row r="297" spans="1:41" s="26" customFormat="1" ht="12.75">
      <c r="A297" s="71">
        <v>400088</v>
      </c>
      <c r="B297" s="38">
        <v>138711</v>
      </c>
      <c r="C297" s="39" t="s">
        <v>299</v>
      </c>
      <c r="D297" s="39" t="s">
        <v>300</v>
      </c>
      <c r="E297" s="39" t="s">
        <v>301</v>
      </c>
      <c r="F297" s="40">
        <v>85373</v>
      </c>
      <c r="G297" s="72" t="s">
        <v>882</v>
      </c>
      <c r="H297" s="73">
        <v>6239775891</v>
      </c>
      <c r="I297" s="74">
        <v>4</v>
      </c>
      <c r="J297" s="75" t="s">
        <v>883</v>
      </c>
      <c r="K297" s="39"/>
      <c r="L297" s="76" t="s">
        <v>883</v>
      </c>
      <c r="M297" s="77">
        <v>30.0875</v>
      </c>
      <c r="N297" s="76" t="s">
        <v>883</v>
      </c>
      <c r="O297" s="78" t="s">
        <v>883</v>
      </c>
      <c r="P297" s="41" t="s">
        <v>889</v>
      </c>
      <c r="Q297" s="79" t="str">
        <f t="shared" si="87"/>
        <v>M</v>
      </c>
      <c r="R297" s="75" t="s">
        <v>883</v>
      </c>
      <c r="S297" s="75" t="s">
        <v>883</v>
      </c>
      <c r="T297" s="75"/>
      <c r="U297" s="80"/>
      <c r="V297" s="81"/>
      <c r="W297" s="82"/>
      <c r="X297" s="82"/>
      <c r="Y297" s="83"/>
      <c r="Z297" s="84">
        <f t="shared" si="71"/>
        <v>0</v>
      </c>
      <c r="AA297" s="85">
        <f t="shared" si="72"/>
        <v>1</v>
      </c>
      <c r="AB297" s="85">
        <f t="shared" si="73"/>
        <v>0</v>
      </c>
      <c r="AC297" s="85">
        <f t="shared" si="74"/>
        <v>0</v>
      </c>
      <c r="AD297" s="75" t="str">
        <f t="shared" si="75"/>
        <v>-</v>
      </c>
      <c r="AE297" s="85">
        <f t="shared" si="76"/>
        <v>0</v>
      </c>
      <c r="AF297" s="85">
        <f t="shared" si="77"/>
        <v>0</v>
      </c>
      <c r="AG297" s="85">
        <f t="shared" si="78"/>
        <v>0</v>
      </c>
      <c r="AH297" s="85">
        <f t="shared" si="79"/>
        <v>0</v>
      </c>
      <c r="AI297" s="85">
        <f t="shared" si="80"/>
        <v>0</v>
      </c>
      <c r="AJ297" s="85">
        <f t="shared" si="81"/>
        <v>0</v>
      </c>
      <c r="AK297" s="85">
        <f t="shared" si="82"/>
        <v>0</v>
      </c>
      <c r="AL297" s="75" t="str">
        <f t="shared" si="83"/>
        <v>-</v>
      </c>
      <c r="AM297" s="85">
        <f t="shared" si="84"/>
        <v>0</v>
      </c>
      <c r="AN297" s="85">
        <f t="shared" si="85"/>
        <v>0</v>
      </c>
      <c r="AO297" s="85">
        <f t="shared" si="86"/>
        <v>0</v>
      </c>
    </row>
    <row r="298" spans="1:41" s="26" customFormat="1" ht="12.75">
      <c r="A298" s="71">
        <v>400090</v>
      </c>
      <c r="B298" s="38">
        <v>138712</v>
      </c>
      <c r="C298" s="39" t="s">
        <v>302</v>
      </c>
      <c r="D298" s="39" t="s">
        <v>303</v>
      </c>
      <c r="E298" s="39" t="s">
        <v>1160</v>
      </c>
      <c r="F298" s="40">
        <v>86323</v>
      </c>
      <c r="G298" s="72">
        <v>827</v>
      </c>
      <c r="H298" s="73">
        <v>9286364766</v>
      </c>
      <c r="I298" s="74">
        <v>4</v>
      </c>
      <c r="J298" s="75" t="s">
        <v>883</v>
      </c>
      <c r="K298" s="39"/>
      <c r="L298" s="76" t="s">
        <v>883</v>
      </c>
      <c r="M298" s="77">
        <v>172.4375</v>
      </c>
      <c r="N298" s="76" t="s">
        <v>883</v>
      </c>
      <c r="O298" s="78" t="s">
        <v>883</v>
      </c>
      <c r="P298" s="41" t="s">
        <v>889</v>
      </c>
      <c r="Q298" s="79" t="str">
        <f t="shared" si="87"/>
        <v>M</v>
      </c>
      <c r="R298" s="75" t="s">
        <v>883</v>
      </c>
      <c r="S298" s="75" t="s">
        <v>883</v>
      </c>
      <c r="T298" s="75"/>
      <c r="U298" s="80"/>
      <c r="V298" s="81"/>
      <c r="W298" s="82"/>
      <c r="X298" s="82"/>
      <c r="Y298" s="83"/>
      <c r="Z298" s="84">
        <f t="shared" si="71"/>
        <v>0</v>
      </c>
      <c r="AA298" s="85">
        <f t="shared" si="72"/>
        <v>1</v>
      </c>
      <c r="AB298" s="85">
        <f t="shared" si="73"/>
        <v>0</v>
      </c>
      <c r="AC298" s="85">
        <f t="shared" si="74"/>
        <v>0</v>
      </c>
      <c r="AD298" s="75" t="str">
        <f t="shared" si="75"/>
        <v>-</v>
      </c>
      <c r="AE298" s="85">
        <f t="shared" si="76"/>
        <v>0</v>
      </c>
      <c r="AF298" s="85">
        <f t="shared" si="77"/>
        <v>0</v>
      </c>
      <c r="AG298" s="85">
        <f t="shared" si="78"/>
        <v>0</v>
      </c>
      <c r="AH298" s="85">
        <f t="shared" si="79"/>
        <v>0</v>
      </c>
      <c r="AI298" s="85">
        <f t="shared" si="80"/>
        <v>0</v>
      </c>
      <c r="AJ298" s="85">
        <f t="shared" si="81"/>
        <v>0</v>
      </c>
      <c r="AK298" s="85">
        <f t="shared" si="82"/>
        <v>0</v>
      </c>
      <c r="AL298" s="75" t="str">
        <f t="shared" si="83"/>
        <v>-</v>
      </c>
      <c r="AM298" s="85">
        <f t="shared" si="84"/>
        <v>0</v>
      </c>
      <c r="AN298" s="85">
        <f t="shared" si="85"/>
        <v>0</v>
      </c>
      <c r="AO298" s="85">
        <f t="shared" si="86"/>
        <v>0</v>
      </c>
    </row>
    <row r="299" spans="1:41" s="26" customFormat="1" ht="12.75">
      <c r="A299" s="71">
        <v>405070</v>
      </c>
      <c r="B299" s="38">
        <v>130504</v>
      </c>
      <c r="C299" s="39" t="s">
        <v>304</v>
      </c>
      <c r="D299" s="39" t="s">
        <v>305</v>
      </c>
      <c r="E299" s="39" t="s">
        <v>910</v>
      </c>
      <c r="F299" s="40">
        <v>86326</v>
      </c>
      <c r="G299" s="72">
        <v>4562</v>
      </c>
      <c r="H299" s="73">
        <v>9286348901</v>
      </c>
      <c r="I299" s="74">
        <v>4</v>
      </c>
      <c r="J299" s="75" t="s">
        <v>883</v>
      </c>
      <c r="K299" s="39"/>
      <c r="L299" s="76" t="s">
        <v>884</v>
      </c>
      <c r="M299" s="77">
        <v>1163.6938</v>
      </c>
      <c r="N299" s="76" t="s">
        <v>883</v>
      </c>
      <c r="O299" s="78" t="s">
        <v>883</v>
      </c>
      <c r="P299" s="41">
        <v>18.346774193548388</v>
      </c>
      <c r="Q299" s="79" t="str">
        <f t="shared" si="87"/>
        <v>NO</v>
      </c>
      <c r="R299" s="75" t="s">
        <v>883</v>
      </c>
      <c r="S299" s="75" t="s">
        <v>883</v>
      </c>
      <c r="T299" s="75"/>
      <c r="U299" s="80"/>
      <c r="V299" s="81"/>
      <c r="W299" s="82"/>
      <c r="X299" s="82"/>
      <c r="Y299" s="83"/>
      <c r="Z299" s="84">
        <f t="shared" si="71"/>
        <v>1</v>
      </c>
      <c r="AA299" s="85">
        <f t="shared" si="72"/>
        <v>0</v>
      </c>
      <c r="AB299" s="85">
        <f t="shared" si="73"/>
        <v>0</v>
      </c>
      <c r="AC299" s="85">
        <f t="shared" si="74"/>
        <v>0</v>
      </c>
      <c r="AD299" s="75" t="str">
        <f t="shared" si="75"/>
        <v>-</v>
      </c>
      <c r="AE299" s="85">
        <f t="shared" si="76"/>
        <v>0</v>
      </c>
      <c r="AF299" s="85">
        <f t="shared" si="77"/>
        <v>0</v>
      </c>
      <c r="AG299" s="85">
        <f t="shared" si="78"/>
        <v>0</v>
      </c>
      <c r="AH299" s="85">
        <f t="shared" si="79"/>
        <v>0</v>
      </c>
      <c r="AI299" s="85">
        <f t="shared" si="80"/>
        <v>0</v>
      </c>
      <c r="AJ299" s="85">
        <f t="shared" si="81"/>
        <v>0</v>
      </c>
      <c r="AK299" s="85">
        <f t="shared" si="82"/>
        <v>0</v>
      </c>
      <c r="AL299" s="75" t="str">
        <f t="shared" si="83"/>
        <v>-</v>
      </c>
      <c r="AM299" s="85">
        <f t="shared" si="84"/>
        <v>0</v>
      </c>
      <c r="AN299" s="85">
        <f t="shared" si="85"/>
        <v>0</v>
      </c>
      <c r="AO299" s="85">
        <f t="shared" si="86"/>
        <v>0</v>
      </c>
    </row>
    <row r="300" spans="1:41" s="26" customFormat="1" ht="12.75">
      <c r="A300" s="71">
        <v>400236</v>
      </c>
      <c r="B300" s="38">
        <v>78904</v>
      </c>
      <c r="C300" s="39" t="s">
        <v>306</v>
      </c>
      <c r="D300" s="39" t="s">
        <v>307</v>
      </c>
      <c r="E300" s="39" t="s">
        <v>892</v>
      </c>
      <c r="F300" s="40">
        <v>85020</v>
      </c>
      <c r="G300" s="72" t="s">
        <v>882</v>
      </c>
      <c r="H300" s="73">
        <v>6029434986</v>
      </c>
      <c r="I300" s="74">
        <v>1</v>
      </c>
      <c r="J300" s="75" t="s">
        <v>883</v>
      </c>
      <c r="K300" s="39"/>
      <c r="L300" s="76" t="s">
        <v>883</v>
      </c>
      <c r="M300" s="77">
        <v>109.85</v>
      </c>
      <c r="N300" s="76" t="s">
        <v>883</v>
      </c>
      <c r="O300" s="78" t="s">
        <v>883</v>
      </c>
      <c r="P300" s="41" t="s">
        <v>889</v>
      </c>
      <c r="Q300" s="79" t="str">
        <f t="shared" si="87"/>
        <v>M</v>
      </c>
      <c r="R300" s="75" t="s">
        <v>883</v>
      </c>
      <c r="S300" s="75" t="s">
        <v>883</v>
      </c>
      <c r="T300" s="75"/>
      <c r="U300" s="80"/>
      <c r="V300" s="81"/>
      <c r="W300" s="82"/>
      <c r="X300" s="82"/>
      <c r="Y300" s="83"/>
      <c r="Z300" s="84">
        <f t="shared" si="71"/>
        <v>0</v>
      </c>
      <c r="AA300" s="85">
        <f t="shared" si="72"/>
        <v>1</v>
      </c>
      <c r="AB300" s="85">
        <f t="shared" si="73"/>
        <v>0</v>
      </c>
      <c r="AC300" s="85">
        <f t="shared" si="74"/>
        <v>0</v>
      </c>
      <c r="AD300" s="75" t="str">
        <f t="shared" si="75"/>
        <v>-</v>
      </c>
      <c r="AE300" s="85">
        <f t="shared" si="76"/>
        <v>0</v>
      </c>
      <c r="AF300" s="85">
        <f t="shared" si="77"/>
        <v>0</v>
      </c>
      <c r="AG300" s="85">
        <f t="shared" si="78"/>
        <v>0</v>
      </c>
      <c r="AH300" s="85">
        <f t="shared" si="79"/>
        <v>0</v>
      </c>
      <c r="AI300" s="85">
        <f t="shared" si="80"/>
        <v>0</v>
      </c>
      <c r="AJ300" s="85">
        <f t="shared" si="81"/>
        <v>0</v>
      </c>
      <c r="AK300" s="85">
        <f t="shared" si="82"/>
        <v>0</v>
      </c>
      <c r="AL300" s="75" t="str">
        <f t="shared" si="83"/>
        <v>-</v>
      </c>
      <c r="AM300" s="85">
        <f t="shared" si="84"/>
        <v>0</v>
      </c>
      <c r="AN300" s="85">
        <f t="shared" si="85"/>
        <v>0</v>
      </c>
      <c r="AO300" s="85">
        <f t="shared" si="86"/>
        <v>0</v>
      </c>
    </row>
    <row r="301" spans="1:41" s="26" customFormat="1" ht="12.75">
      <c r="A301" s="71">
        <v>400217</v>
      </c>
      <c r="B301" s="38">
        <v>78671</v>
      </c>
      <c r="C301" s="39" t="s">
        <v>308</v>
      </c>
      <c r="D301" s="39" t="s">
        <v>309</v>
      </c>
      <c r="E301" s="39" t="s">
        <v>1124</v>
      </c>
      <c r="F301" s="40">
        <v>85259</v>
      </c>
      <c r="G301" s="72" t="s">
        <v>882</v>
      </c>
      <c r="H301" s="73">
        <v>4808604330</v>
      </c>
      <c r="I301" s="74">
        <v>2</v>
      </c>
      <c r="J301" s="75" t="s">
        <v>883</v>
      </c>
      <c r="K301" s="39"/>
      <c r="L301" s="76" t="s">
        <v>883</v>
      </c>
      <c r="M301" s="77">
        <v>81.4</v>
      </c>
      <c r="N301" s="76" t="s">
        <v>883</v>
      </c>
      <c r="O301" s="78" t="s">
        <v>883</v>
      </c>
      <c r="P301" s="41" t="s">
        <v>889</v>
      </c>
      <c r="Q301" s="79" t="str">
        <f t="shared" si="87"/>
        <v>M</v>
      </c>
      <c r="R301" s="75" t="s">
        <v>883</v>
      </c>
      <c r="S301" s="75" t="s">
        <v>883</v>
      </c>
      <c r="T301" s="75"/>
      <c r="U301" s="80"/>
      <c r="V301" s="81"/>
      <c r="W301" s="82"/>
      <c r="X301" s="82"/>
      <c r="Y301" s="83"/>
      <c r="Z301" s="84">
        <f t="shared" si="71"/>
        <v>0</v>
      </c>
      <c r="AA301" s="85">
        <f t="shared" si="72"/>
        <v>1</v>
      </c>
      <c r="AB301" s="85">
        <f t="shared" si="73"/>
        <v>0</v>
      </c>
      <c r="AC301" s="85">
        <f t="shared" si="74"/>
        <v>0</v>
      </c>
      <c r="AD301" s="75" t="str">
        <f t="shared" si="75"/>
        <v>-</v>
      </c>
      <c r="AE301" s="85">
        <f t="shared" si="76"/>
        <v>0</v>
      </c>
      <c r="AF301" s="85">
        <f t="shared" si="77"/>
        <v>0</v>
      </c>
      <c r="AG301" s="85">
        <f t="shared" si="78"/>
        <v>0</v>
      </c>
      <c r="AH301" s="85">
        <f t="shared" si="79"/>
        <v>0</v>
      </c>
      <c r="AI301" s="85">
        <f t="shared" si="80"/>
        <v>0</v>
      </c>
      <c r="AJ301" s="85">
        <f t="shared" si="81"/>
        <v>0</v>
      </c>
      <c r="AK301" s="85">
        <f t="shared" si="82"/>
        <v>0</v>
      </c>
      <c r="AL301" s="75" t="str">
        <f t="shared" si="83"/>
        <v>-</v>
      </c>
      <c r="AM301" s="85">
        <f t="shared" si="84"/>
        <v>0</v>
      </c>
      <c r="AN301" s="85">
        <f t="shared" si="85"/>
        <v>0</v>
      </c>
      <c r="AO301" s="85">
        <f t="shared" si="86"/>
        <v>0</v>
      </c>
    </row>
    <row r="302" spans="1:41" s="26" customFormat="1" ht="12.75">
      <c r="A302" s="71">
        <v>405100</v>
      </c>
      <c r="B302" s="38">
        <v>70386</v>
      </c>
      <c r="C302" s="39" t="s">
        <v>310</v>
      </c>
      <c r="D302" s="39" t="s">
        <v>311</v>
      </c>
      <c r="E302" s="39" t="s">
        <v>265</v>
      </c>
      <c r="F302" s="40">
        <v>85239</v>
      </c>
      <c r="G302" s="72" t="s">
        <v>882</v>
      </c>
      <c r="H302" s="73">
        <v>6022569633</v>
      </c>
      <c r="I302" s="74">
        <v>8</v>
      </c>
      <c r="J302" s="75" t="s">
        <v>884</v>
      </c>
      <c r="K302" s="39"/>
      <c r="L302" s="76" t="s">
        <v>883</v>
      </c>
      <c r="M302" s="77">
        <v>15.475</v>
      </c>
      <c r="N302" s="76" t="s">
        <v>883</v>
      </c>
      <c r="O302" s="78" t="s">
        <v>884</v>
      </c>
      <c r="P302" s="41">
        <v>43.75</v>
      </c>
      <c r="Q302" s="79" t="str">
        <f t="shared" si="87"/>
        <v>YES</v>
      </c>
      <c r="R302" s="75" t="s">
        <v>883</v>
      </c>
      <c r="S302" s="75" t="s">
        <v>884</v>
      </c>
      <c r="T302" s="75"/>
      <c r="U302" s="80"/>
      <c r="V302" s="81">
        <v>1767</v>
      </c>
      <c r="W302" s="82">
        <v>219</v>
      </c>
      <c r="X302" s="82">
        <v>283</v>
      </c>
      <c r="Y302" s="83">
        <v>157</v>
      </c>
      <c r="Z302" s="84">
        <f t="shared" si="71"/>
        <v>1</v>
      </c>
      <c r="AA302" s="85">
        <f t="shared" si="72"/>
        <v>1</v>
      </c>
      <c r="AB302" s="85">
        <f t="shared" si="73"/>
        <v>0</v>
      </c>
      <c r="AC302" s="85">
        <f t="shared" si="74"/>
        <v>0</v>
      </c>
      <c r="AD302" s="75" t="str">
        <f t="shared" si="75"/>
        <v>SRSA</v>
      </c>
      <c r="AE302" s="85">
        <f t="shared" si="76"/>
        <v>0</v>
      </c>
      <c r="AF302" s="85">
        <f t="shared" si="77"/>
        <v>0</v>
      </c>
      <c r="AG302" s="85">
        <f t="shared" si="78"/>
        <v>0</v>
      </c>
      <c r="AH302" s="85">
        <f t="shared" si="79"/>
        <v>0</v>
      </c>
      <c r="AI302" s="85">
        <f t="shared" si="80"/>
        <v>1</v>
      </c>
      <c r="AJ302" s="85">
        <f t="shared" si="81"/>
        <v>1</v>
      </c>
      <c r="AK302" s="85" t="str">
        <f t="shared" si="82"/>
        <v>Initial</v>
      </c>
      <c r="AL302" s="75" t="str">
        <f t="shared" si="83"/>
        <v>-</v>
      </c>
      <c r="AM302" s="85" t="str">
        <f t="shared" si="84"/>
        <v>SRSA</v>
      </c>
      <c r="AN302" s="85">
        <f t="shared" si="85"/>
        <v>0</v>
      </c>
      <c r="AO302" s="85">
        <f t="shared" si="86"/>
        <v>0</v>
      </c>
    </row>
    <row r="303" spans="1:41" s="26" customFormat="1" ht="12.75">
      <c r="A303" s="71">
        <v>400280</v>
      </c>
      <c r="B303" s="38">
        <v>88758</v>
      </c>
      <c r="C303" s="39" t="s">
        <v>312</v>
      </c>
      <c r="D303" s="39" t="s">
        <v>313</v>
      </c>
      <c r="E303" s="39" t="s">
        <v>1077</v>
      </c>
      <c r="F303" s="40">
        <v>86439</v>
      </c>
      <c r="G303" s="72" t="s">
        <v>882</v>
      </c>
      <c r="H303" s="73">
        <v>9287049345</v>
      </c>
      <c r="I303" s="74">
        <v>5</v>
      </c>
      <c r="J303" s="75" t="s">
        <v>883</v>
      </c>
      <c r="K303" s="39"/>
      <c r="L303" s="76" t="s">
        <v>883</v>
      </c>
      <c r="M303" s="77">
        <v>348.3374</v>
      </c>
      <c r="N303" s="76" t="s">
        <v>883</v>
      </c>
      <c r="O303" s="78" t="s">
        <v>883</v>
      </c>
      <c r="P303" s="41" t="s">
        <v>889</v>
      </c>
      <c r="Q303" s="79" t="str">
        <f t="shared" si="87"/>
        <v>M</v>
      </c>
      <c r="R303" s="75" t="s">
        <v>883</v>
      </c>
      <c r="S303" s="75" t="s">
        <v>883</v>
      </c>
      <c r="T303" s="75"/>
      <c r="U303" s="80"/>
      <c r="V303" s="81"/>
      <c r="W303" s="82"/>
      <c r="X303" s="82"/>
      <c r="Y303" s="83"/>
      <c r="Z303" s="84">
        <f t="shared" si="71"/>
        <v>0</v>
      </c>
      <c r="AA303" s="85">
        <f t="shared" si="72"/>
        <v>1</v>
      </c>
      <c r="AB303" s="85">
        <f t="shared" si="73"/>
        <v>0</v>
      </c>
      <c r="AC303" s="85">
        <f t="shared" si="74"/>
        <v>0</v>
      </c>
      <c r="AD303" s="75" t="str">
        <f t="shared" si="75"/>
        <v>-</v>
      </c>
      <c r="AE303" s="85">
        <f t="shared" si="76"/>
        <v>0</v>
      </c>
      <c r="AF303" s="85">
        <f t="shared" si="77"/>
        <v>0</v>
      </c>
      <c r="AG303" s="85">
        <f t="shared" si="78"/>
        <v>0</v>
      </c>
      <c r="AH303" s="85">
        <f t="shared" si="79"/>
        <v>0</v>
      </c>
      <c r="AI303" s="85">
        <f t="shared" si="80"/>
        <v>0</v>
      </c>
      <c r="AJ303" s="85">
        <f t="shared" si="81"/>
        <v>0</v>
      </c>
      <c r="AK303" s="85">
        <f t="shared" si="82"/>
        <v>0</v>
      </c>
      <c r="AL303" s="75" t="str">
        <f t="shared" si="83"/>
        <v>-</v>
      </c>
      <c r="AM303" s="85">
        <f t="shared" si="84"/>
        <v>0</v>
      </c>
      <c r="AN303" s="85">
        <f t="shared" si="85"/>
        <v>0</v>
      </c>
      <c r="AO303" s="85">
        <f t="shared" si="86"/>
        <v>0</v>
      </c>
    </row>
    <row r="304" spans="1:41" s="26" customFormat="1" ht="12.75">
      <c r="A304" s="71">
        <v>405190</v>
      </c>
      <c r="B304" s="38">
        <v>80416</v>
      </c>
      <c r="C304" s="39" t="s">
        <v>314</v>
      </c>
      <c r="D304" s="39" t="s">
        <v>315</v>
      </c>
      <c r="E304" s="39" t="s">
        <v>316</v>
      </c>
      <c r="F304" s="40">
        <v>86446</v>
      </c>
      <c r="G304" s="72" t="s">
        <v>882</v>
      </c>
      <c r="H304" s="73">
        <v>9287682507</v>
      </c>
      <c r="I304" s="74" t="s">
        <v>317</v>
      </c>
      <c r="J304" s="75" t="s">
        <v>883</v>
      </c>
      <c r="K304" s="39"/>
      <c r="L304" s="76" t="s">
        <v>884</v>
      </c>
      <c r="M304" s="77">
        <v>1581.2562</v>
      </c>
      <c r="N304" s="76" t="s">
        <v>883</v>
      </c>
      <c r="O304" s="78" t="s">
        <v>883</v>
      </c>
      <c r="P304" s="41">
        <v>18.161434977578477</v>
      </c>
      <c r="Q304" s="79" t="str">
        <f t="shared" si="87"/>
        <v>NO</v>
      </c>
      <c r="R304" s="75" t="s">
        <v>883</v>
      </c>
      <c r="S304" s="75" t="s">
        <v>883</v>
      </c>
      <c r="T304" s="75"/>
      <c r="U304" s="80"/>
      <c r="V304" s="81"/>
      <c r="W304" s="82"/>
      <c r="X304" s="82"/>
      <c r="Y304" s="83"/>
      <c r="Z304" s="84">
        <f t="shared" si="71"/>
        <v>1</v>
      </c>
      <c r="AA304" s="85">
        <f t="shared" si="72"/>
        <v>0</v>
      </c>
      <c r="AB304" s="85">
        <f t="shared" si="73"/>
        <v>0</v>
      </c>
      <c r="AC304" s="85">
        <f t="shared" si="74"/>
        <v>0</v>
      </c>
      <c r="AD304" s="75" t="str">
        <f t="shared" si="75"/>
        <v>-</v>
      </c>
      <c r="AE304" s="85">
        <f t="shared" si="76"/>
        <v>0</v>
      </c>
      <c r="AF304" s="85">
        <f t="shared" si="77"/>
        <v>0</v>
      </c>
      <c r="AG304" s="85">
        <f t="shared" si="78"/>
        <v>0</v>
      </c>
      <c r="AH304" s="85">
        <f t="shared" si="79"/>
        <v>0</v>
      </c>
      <c r="AI304" s="85">
        <f t="shared" si="80"/>
        <v>0</v>
      </c>
      <c r="AJ304" s="85">
        <f t="shared" si="81"/>
        <v>0</v>
      </c>
      <c r="AK304" s="85">
        <f t="shared" si="82"/>
        <v>0</v>
      </c>
      <c r="AL304" s="75" t="str">
        <f t="shared" si="83"/>
        <v>-</v>
      </c>
      <c r="AM304" s="85">
        <f t="shared" si="84"/>
        <v>0</v>
      </c>
      <c r="AN304" s="85">
        <f t="shared" si="85"/>
        <v>0</v>
      </c>
      <c r="AO304" s="85">
        <f t="shared" si="86"/>
        <v>0</v>
      </c>
    </row>
    <row r="305" spans="1:41" s="26" customFormat="1" ht="12.75">
      <c r="A305" s="71">
        <v>405220</v>
      </c>
      <c r="B305" s="38">
        <v>140417</v>
      </c>
      <c r="C305" s="39" t="s">
        <v>318</v>
      </c>
      <c r="D305" s="39" t="s">
        <v>319</v>
      </c>
      <c r="E305" s="39" t="s">
        <v>320</v>
      </c>
      <c r="F305" s="40">
        <v>85347</v>
      </c>
      <c r="G305" s="72">
        <v>9701</v>
      </c>
      <c r="H305" s="73">
        <v>9287854942</v>
      </c>
      <c r="I305" s="74">
        <v>4</v>
      </c>
      <c r="J305" s="75" t="s">
        <v>883</v>
      </c>
      <c r="K305" s="39"/>
      <c r="L305" s="76" t="s">
        <v>884</v>
      </c>
      <c r="M305" s="77">
        <v>221.825</v>
      </c>
      <c r="N305" s="76" t="s">
        <v>883</v>
      </c>
      <c r="O305" s="78" t="s">
        <v>884</v>
      </c>
      <c r="P305" s="41">
        <v>30.033003300330037</v>
      </c>
      <c r="Q305" s="79" t="str">
        <f t="shared" si="87"/>
        <v>YES</v>
      </c>
      <c r="R305" s="75" t="s">
        <v>883</v>
      </c>
      <c r="S305" s="75" t="s">
        <v>883</v>
      </c>
      <c r="T305" s="75"/>
      <c r="U305" s="80"/>
      <c r="V305" s="81">
        <v>11415</v>
      </c>
      <c r="W305" s="82">
        <v>1684</v>
      </c>
      <c r="X305" s="82">
        <v>2258</v>
      </c>
      <c r="Y305" s="83">
        <v>1498</v>
      </c>
      <c r="Z305" s="84">
        <f t="shared" si="71"/>
        <v>1</v>
      </c>
      <c r="AA305" s="85">
        <f t="shared" si="72"/>
        <v>1</v>
      </c>
      <c r="AB305" s="85">
        <f t="shared" si="73"/>
        <v>0</v>
      </c>
      <c r="AC305" s="85">
        <f t="shared" si="74"/>
        <v>0</v>
      </c>
      <c r="AD305" s="75" t="str">
        <f t="shared" si="75"/>
        <v>SRSA</v>
      </c>
      <c r="AE305" s="85">
        <f t="shared" si="76"/>
        <v>0</v>
      </c>
      <c r="AF305" s="85">
        <f t="shared" si="77"/>
        <v>0</v>
      </c>
      <c r="AG305" s="85">
        <f t="shared" si="78"/>
        <v>0</v>
      </c>
      <c r="AH305" s="85">
        <f t="shared" si="79"/>
        <v>0</v>
      </c>
      <c r="AI305" s="85">
        <f t="shared" si="80"/>
        <v>0</v>
      </c>
      <c r="AJ305" s="85">
        <f t="shared" si="81"/>
        <v>1</v>
      </c>
      <c r="AK305" s="85">
        <f t="shared" si="82"/>
        <v>0</v>
      </c>
      <c r="AL305" s="75" t="str">
        <f t="shared" si="83"/>
        <v>-</v>
      </c>
      <c r="AM305" s="85">
        <f t="shared" si="84"/>
        <v>0</v>
      </c>
      <c r="AN305" s="85">
        <f t="shared" si="85"/>
        <v>0</v>
      </c>
      <c r="AO305" s="85">
        <f t="shared" si="86"/>
        <v>0</v>
      </c>
    </row>
    <row r="306" spans="1:41" s="26" customFormat="1" ht="12.75">
      <c r="A306" s="71">
        <v>400399</v>
      </c>
      <c r="B306" s="38">
        <v>78977</v>
      </c>
      <c r="C306" s="39" t="s">
        <v>321</v>
      </c>
      <c r="D306" s="39" t="s">
        <v>322</v>
      </c>
      <c r="E306" s="39" t="s">
        <v>1124</v>
      </c>
      <c r="F306" s="40">
        <v>85251</v>
      </c>
      <c r="G306" s="72" t="s">
        <v>882</v>
      </c>
      <c r="H306" s="73">
        <v>4809451121</v>
      </c>
      <c r="I306" s="74">
        <v>2</v>
      </c>
      <c r="J306" s="75" t="s">
        <v>883</v>
      </c>
      <c r="K306" s="39"/>
      <c r="L306" s="76" t="s">
        <v>883</v>
      </c>
      <c r="M306" s="77">
        <v>88.1875</v>
      </c>
      <c r="N306" s="76" t="s">
        <v>883</v>
      </c>
      <c r="O306" s="78" t="s">
        <v>883</v>
      </c>
      <c r="P306" s="41" t="s">
        <v>889</v>
      </c>
      <c r="Q306" s="79" t="str">
        <f t="shared" si="87"/>
        <v>M</v>
      </c>
      <c r="R306" s="75" t="s">
        <v>885</v>
      </c>
      <c r="S306" s="75" t="s">
        <v>883</v>
      </c>
      <c r="T306" s="75"/>
      <c r="U306" s="80"/>
      <c r="V306" s="81"/>
      <c r="W306" s="82"/>
      <c r="X306" s="82"/>
      <c r="Y306" s="83"/>
      <c r="Z306" s="84">
        <f t="shared" si="71"/>
        <v>0</v>
      </c>
      <c r="AA306" s="85">
        <f t="shared" si="72"/>
        <v>1</v>
      </c>
      <c r="AB306" s="85">
        <f t="shared" si="73"/>
        <v>0</v>
      </c>
      <c r="AC306" s="85">
        <f t="shared" si="74"/>
        <v>0</v>
      </c>
      <c r="AD306" s="75" t="str">
        <f t="shared" si="75"/>
        <v>-</v>
      </c>
      <c r="AE306" s="85">
        <f t="shared" si="76"/>
        <v>0</v>
      </c>
      <c r="AF306" s="85">
        <f t="shared" si="77"/>
        <v>0</v>
      </c>
      <c r="AG306" s="85">
        <f t="shared" si="78"/>
        <v>0</v>
      </c>
      <c r="AH306" s="85">
        <f t="shared" si="79"/>
        <v>0</v>
      </c>
      <c r="AI306" s="85">
        <f t="shared" si="80"/>
        <v>0</v>
      </c>
      <c r="AJ306" s="85">
        <f t="shared" si="81"/>
        <v>0</v>
      </c>
      <c r="AK306" s="85">
        <f t="shared" si="82"/>
        <v>0</v>
      </c>
      <c r="AL306" s="75" t="str">
        <f t="shared" si="83"/>
        <v>-</v>
      </c>
      <c r="AM306" s="85">
        <f t="shared" si="84"/>
        <v>0</v>
      </c>
      <c r="AN306" s="85">
        <f t="shared" si="85"/>
        <v>0</v>
      </c>
      <c r="AO306" s="85">
        <f t="shared" si="86"/>
        <v>0</v>
      </c>
    </row>
    <row r="307" spans="1:41" s="26" customFormat="1" ht="12.75">
      <c r="A307" s="71">
        <v>400020</v>
      </c>
      <c r="B307" s="38">
        <v>38705</v>
      </c>
      <c r="C307" s="39" t="s">
        <v>323</v>
      </c>
      <c r="D307" s="39" t="s">
        <v>324</v>
      </c>
      <c r="E307" s="39" t="s">
        <v>1185</v>
      </c>
      <c r="F307" s="40">
        <v>86004</v>
      </c>
      <c r="G307" s="72">
        <v>1775</v>
      </c>
      <c r="H307" s="73">
        <v>9287748685</v>
      </c>
      <c r="I307" s="74">
        <v>2</v>
      </c>
      <c r="J307" s="75" t="s">
        <v>883</v>
      </c>
      <c r="K307" s="39"/>
      <c r="L307" s="76" t="s">
        <v>883</v>
      </c>
      <c r="M307" s="77">
        <v>249.375</v>
      </c>
      <c r="N307" s="76" t="s">
        <v>884</v>
      </c>
      <c r="O307" s="78" t="s">
        <v>883</v>
      </c>
      <c r="P307" s="41" t="s">
        <v>889</v>
      </c>
      <c r="Q307" s="79" t="str">
        <f t="shared" si="87"/>
        <v>M</v>
      </c>
      <c r="R307" s="75" t="s">
        <v>883</v>
      </c>
      <c r="S307" s="75" t="s">
        <v>883</v>
      </c>
      <c r="T307" s="75"/>
      <c r="U307" s="80"/>
      <c r="V307" s="81"/>
      <c r="W307" s="82"/>
      <c r="X307" s="82"/>
      <c r="Y307" s="83"/>
      <c r="Z307" s="84">
        <f t="shared" si="71"/>
        <v>0</v>
      </c>
      <c r="AA307" s="85">
        <f t="shared" si="72"/>
        <v>1</v>
      </c>
      <c r="AB307" s="85">
        <f t="shared" si="73"/>
        <v>0</v>
      </c>
      <c r="AC307" s="85">
        <f t="shared" si="74"/>
        <v>0</v>
      </c>
      <c r="AD307" s="75" t="str">
        <f t="shared" si="75"/>
        <v>-</v>
      </c>
      <c r="AE307" s="85">
        <f t="shared" si="76"/>
        <v>0</v>
      </c>
      <c r="AF307" s="85">
        <f t="shared" si="77"/>
        <v>0</v>
      </c>
      <c r="AG307" s="85">
        <f t="shared" si="78"/>
        <v>0</v>
      </c>
      <c r="AH307" s="85">
        <f t="shared" si="79"/>
        <v>0</v>
      </c>
      <c r="AI307" s="85">
        <f t="shared" si="80"/>
        <v>0</v>
      </c>
      <c r="AJ307" s="85">
        <f t="shared" si="81"/>
        <v>0</v>
      </c>
      <c r="AK307" s="85">
        <f t="shared" si="82"/>
        <v>0</v>
      </c>
      <c r="AL307" s="75" t="str">
        <f t="shared" si="83"/>
        <v>-</v>
      </c>
      <c r="AM307" s="85">
        <f t="shared" si="84"/>
        <v>0</v>
      </c>
      <c r="AN307" s="85">
        <f t="shared" si="85"/>
        <v>0</v>
      </c>
      <c r="AO307" s="85">
        <f t="shared" si="86"/>
        <v>0</v>
      </c>
    </row>
    <row r="308" spans="1:41" s="26" customFormat="1" ht="12.75">
      <c r="A308" s="71">
        <v>400068</v>
      </c>
      <c r="B308" s="38">
        <v>78758</v>
      </c>
      <c r="C308" s="39" t="s">
        <v>325</v>
      </c>
      <c r="D308" s="39" t="s">
        <v>326</v>
      </c>
      <c r="E308" s="39" t="s">
        <v>892</v>
      </c>
      <c r="F308" s="40">
        <v>85021</v>
      </c>
      <c r="G308" s="72">
        <v>2713</v>
      </c>
      <c r="H308" s="73">
        <v>6029437672</v>
      </c>
      <c r="I308" s="74" t="s">
        <v>1285</v>
      </c>
      <c r="J308" s="75" t="s">
        <v>883</v>
      </c>
      <c r="K308" s="39"/>
      <c r="L308" s="76" t="s">
        <v>883</v>
      </c>
      <c r="M308" s="77">
        <v>366.0625</v>
      </c>
      <c r="N308" s="76" t="s">
        <v>883</v>
      </c>
      <c r="O308" s="78" t="s">
        <v>883</v>
      </c>
      <c r="P308" s="41" t="s">
        <v>889</v>
      </c>
      <c r="Q308" s="79" t="str">
        <f t="shared" si="87"/>
        <v>M</v>
      </c>
      <c r="R308" s="75" t="s">
        <v>883</v>
      </c>
      <c r="S308" s="75" t="s">
        <v>883</v>
      </c>
      <c r="T308" s="75"/>
      <c r="U308" s="80"/>
      <c r="V308" s="81"/>
      <c r="W308" s="82"/>
      <c r="X308" s="82"/>
      <c r="Y308" s="83"/>
      <c r="Z308" s="84">
        <f t="shared" si="71"/>
        <v>0</v>
      </c>
      <c r="AA308" s="85">
        <f t="shared" si="72"/>
        <v>1</v>
      </c>
      <c r="AB308" s="85">
        <f t="shared" si="73"/>
        <v>0</v>
      </c>
      <c r="AC308" s="85">
        <f t="shared" si="74"/>
        <v>0</v>
      </c>
      <c r="AD308" s="75" t="str">
        <f t="shared" si="75"/>
        <v>-</v>
      </c>
      <c r="AE308" s="85">
        <f t="shared" si="76"/>
        <v>0</v>
      </c>
      <c r="AF308" s="85">
        <f t="shared" si="77"/>
        <v>0</v>
      </c>
      <c r="AG308" s="85">
        <f t="shared" si="78"/>
        <v>0</v>
      </c>
      <c r="AH308" s="85">
        <f t="shared" si="79"/>
        <v>0</v>
      </c>
      <c r="AI308" s="85">
        <f t="shared" si="80"/>
        <v>0</v>
      </c>
      <c r="AJ308" s="85">
        <f t="shared" si="81"/>
        <v>0</v>
      </c>
      <c r="AK308" s="85">
        <f t="shared" si="82"/>
        <v>0</v>
      </c>
      <c r="AL308" s="75" t="str">
        <f t="shared" si="83"/>
        <v>-</v>
      </c>
      <c r="AM308" s="85">
        <f t="shared" si="84"/>
        <v>0</v>
      </c>
      <c r="AN308" s="85">
        <f t="shared" si="85"/>
        <v>0</v>
      </c>
      <c r="AO308" s="85">
        <f t="shared" si="86"/>
        <v>0</v>
      </c>
    </row>
    <row r="309" spans="1:41" s="26" customFormat="1" ht="12.75">
      <c r="A309" s="71">
        <v>400072</v>
      </c>
      <c r="B309" s="38">
        <v>78763</v>
      </c>
      <c r="C309" s="39" t="s">
        <v>327</v>
      </c>
      <c r="D309" s="39" t="s">
        <v>328</v>
      </c>
      <c r="E309" s="39" t="s">
        <v>905</v>
      </c>
      <c r="F309" s="40">
        <v>85204</v>
      </c>
      <c r="G309" s="72">
        <v>5517</v>
      </c>
      <c r="H309" s="73">
        <v>4809268375</v>
      </c>
      <c r="I309" s="74">
        <v>1</v>
      </c>
      <c r="J309" s="75" t="s">
        <v>883</v>
      </c>
      <c r="K309" s="39"/>
      <c r="L309" s="76" t="s">
        <v>883</v>
      </c>
      <c r="M309" s="77">
        <v>372.05</v>
      </c>
      <c r="N309" s="76" t="s">
        <v>883</v>
      </c>
      <c r="O309" s="78" t="s">
        <v>883</v>
      </c>
      <c r="P309" s="41" t="s">
        <v>889</v>
      </c>
      <c r="Q309" s="79" t="str">
        <f t="shared" si="87"/>
        <v>M</v>
      </c>
      <c r="R309" s="75" t="s">
        <v>883</v>
      </c>
      <c r="S309" s="75" t="s">
        <v>883</v>
      </c>
      <c r="T309" s="75"/>
      <c r="U309" s="80"/>
      <c r="V309" s="81"/>
      <c r="W309" s="82"/>
      <c r="X309" s="82"/>
      <c r="Y309" s="83"/>
      <c r="Z309" s="84">
        <f t="shared" si="71"/>
        <v>0</v>
      </c>
      <c r="AA309" s="85">
        <f t="shared" si="72"/>
        <v>1</v>
      </c>
      <c r="AB309" s="85">
        <f t="shared" si="73"/>
        <v>0</v>
      </c>
      <c r="AC309" s="85">
        <f t="shared" si="74"/>
        <v>0</v>
      </c>
      <c r="AD309" s="75" t="str">
        <f t="shared" si="75"/>
        <v>-</v>
      </c>
      <c r="AE309" s="85">
        <f t="shared" si="76"/>
        <v>0</v>
      </c>
      <c r="AF309" s="85">
        <f t="shared" si="77"/>
        <v>0</v>
      </c>
      <c r="AG309" s="85">
        <f t="shared" si="78"/>
        <v>0</v>
      </c>
      <c r="AH309" s="85">
        <f t="shared" si="79"/>
        <v>0</v>
      </c>
      <c r="AI309" s="85">
        <f t="shared" si="80"/>
        <v>0</v>
      </c>
      <c r="AJ309" s="85">
        <f t="shared" si="81"/>
        <v>0</v>
      </c>
      <c r="AK309" s="85">
        <f t="shared" si="82"/>
        <v>0</v>
      </c>
      <c r="AL309" s="75" t="str">
        <f t="shared" si="83"/>
        <v>-</v>
      </c>
      <c r="AM309" s="85">
        <f t="shared" si="84"/>
        <v>0</v>
      </c>
      <c r="AN309" s="85">
        <f t="shared" si="85"/>
        <v>0</v>
      </c>
      <c r="AO309" s="85">
        <f t="shared" si="86"/>
        <v>0</v>
      </c>
    </row>
    <row r="310" spans="1:41" s="26" customFormat="1" ht="12.75">
      <c r="A310" s="71">
        <v>400285</v>
      </c>
      <c r="B310" s="38">
        <v>78936</v>
      </c>
      <c r="C310" s="39" t="s">
        <v>329</v>
      </c>
      <c r="D310" s="39" t="s">
        <v>330</v>
      </c>
      <c r="E310" s="39" t="s">
        <v>905</v>
      </c>
      <c r="F310" s="40">
        <v>85203</v>
      </c>
      <c r="G310" s="72" t="s">
        <v>882</v>
      </c>
      <c r="H310" s="73">
        <v>4804642800</v>
      </c>
      <c r="I310" s="74">
        <v>1</v>
      </c>
      <c r="J310" s="75" t="s">
        <v>883</v>
      </c>
      <c r="K310" s="39"/>
      <c r="L310" s="76" t="s">
        <v>883</v>
      </c>
      <c r="M310" s="77">
        <v>42.625</v>
      </c>
      <c r="N310" s="76" t="s">
        <v>883</v>
      </c>
      <c r="O310" s="78" t="s">
        <v>883</v>
      </c>
      <c r="P310" s="41" t="s">
        <v>889</v>
      </c>
      <c r="Q310" s="79" t="str">
        <f t="shared" si="87"/>
        <v>M</v>
      </c>
      <c r="R310" s="75" t="s">
        <v>883</v>
      </c>
      <c r="S310" s="75" t="s">
        <v>883</v>
      </c>
      <c r="T310" s="75"/>
      <c r="U310" s="80"/>
      <c r="V310" s="81"/>
      <c r="W310" s="82"/>
      <c r="X310" s="82"/>
      <c r="Y310" s="83"/>
      <c r="Z310" s="84">
        <f t="shared" si="71"/>
        <v>0</v>
      </c>
      <c r="AA310" s="85">
        <f t="shared" si="72"/>
        <v>1</v>
      </c>
      <c r="AB310" s="85">
        <f t="shared" si="73"/>
        <v>0</v>
      </c>
      <c r="AC310" s="85">
        <f t="shared" si="74"/>
        <v>0</v>
      </c>
      <c r="AD310" s="75" t="str">
        <f t="shared" si="75"/>
        <v>-</v>
      </c>
      <c r="AE310" s="85">
        <f t="shared" si="76"/>
        <v>0</v>
      </c>
      <c r="AF310" s="85">
        <f t="shared" si="77"/>
        <v>0</v>
      </c>
      <c r="AG310" s="85">
        <f t="shared" si="78"/>
        <v>0</v>
      </c>
      <c r="AH310" s="85">
        <f t="shared" si="79"/>
        <v>0</v>
      </c>
      <c r="AI310" s="85">
        <f t="shared" si="80"/>
        <v>0</v>
      </c>
      <c r="AJ310" s="85">
        <f t="shared" si="81"/>
        <v>0</v>
      </c>
      <c r="AK310" s="85">
        <f t="shared" si="82"/>
        <v>0</v>
      </c>
      <c r="AL310" s="75" t="str">
        <f t="shared" si="83"/>
        <v>-</v>
      </c>
      <c r="AM310" s="85">
        <f t="shared" si="84"/>
        <v>0</v>
      </c>
      <c r="AN310" s="85">
        <f t="shared" si="85"/>
        <v>0</v>
      </c>
      <c r="AO310" s="85">
        <f t="shared" si="86"/>
        <v>0</v>
      </c>
    </row>
    <row r="311" spans="1:41" s="26" customFormat="1" ht="12.75">
      <c r="A311" s="71">
        <v>400126</v>
      </c>
      <c r="B311" s="38">
        <v>108703</v>
      </c>
      <c r="C311" s="39" t="s">
        <v>331</v>
      </c>
      <c r="D311" s="39" t="s">
        <v>332</v>
      </c>
      <c r="E311" s="39" t="s">
        <v>899</v>
      </c>
      <c r="F311" s="40">
        <v>85719</v>
      </c>
      <c r="G311" s="72">
        <v>6603</v>
      </c>
      <c r="H311" s="73">
        <v>5203198668</v>
      </c>
      <c r="I311" s="74">
        <v>1</v>
      </c>
      <c r="J311" s="75" t="s">
        <v>883</v>
      </c>
      <c r="K311" s="39"/>
      <c r="L311" s="76" t="s">
        <v>883</v>
      </c>
      <c r="M311" s="77">
        <v>84.425</v>
      </c>
      <c r="N311" s="76" t="s">
        <v>883</v>
      </c>
      <c r="O311" s="78" t="s">
        <v>883</v>
      </c>
      <c r="P311" s="41" t="s">
        <v>889</v>
      </c>
      <c r="Q311" s="79" t="str">
        <f t="shared" si="87"/>
        <v>M</v>
      </c>
      <c r="R311" s="75" t="s">
        <v>883</v>
      </c>
      <c r="S311" s="75" t="s">
        <v>883</v>
      </c>
      <c r="T311" s="75"/>
      <c r="U311" s="80"/>
      <c r="V311" s="81"/>
      <c r="W311" s="82"/>
      <c r="X311" s="82"/>
      <c r="Y311" s="83"/>
      <c r="Z311" s="84">
        <f t="shared" si="71"/>
        <v>0</v>
      </c>
      <c r="AA311" s="85">
        <f t="shared" si="72"/>
        <v>1</v>
      </c>
      <c r="AB311" s="85">
        <f t="shared" si="73"/>
        <v>0</v>
      </c>
      <c r="AC311" s="85">
        <f t="shared" si="74"/>
        <v>0</v>
      </c>
      <c r="AD311" s="75" t="str">
        <f t="shared" si="75"/>
        <v>-</v>
      </c>
      <c r="AE311" s="85">
        <f t="shared" si="76"/>
        <v>0</v>
      </c>
      <c r="AF311" s="85">
        <f t="shared" si="77"/>
        <v>0</v>
      </c>
      <c r="AG311" s="85">
        <f t="shared" si="78"/>
        <v>0</v>
      </c>
      <c r="AH311" s="85">
        <f t="shared" si="79"/>
        <v>0</v>
      </c>
      <c r="AI311" s="85">
        <f t="shared" si="80"/>
        <v>0</v>
      </c>
      <c r="AJ311" s="85">
        <f t="shared" si="81"/>
        <v>0</v>
      </c>
      <c r="AK311" s="85">
        <f t="shared" si="82"/>
        <v>0</v>
      </c>
      <c r="AL311" s="75" t="str">
        <f t="shared" si="83"/>
        <v>-</v>
      </c>
      <c r="AM311" s="85">
        <f t="shared" si="84"/>
        <v>0</v>
      </c>
      <c r="AN311" s="85">
        <f t="shared" si="85"/>
        <v>0</v>
      </c>
      <c r="AO311" s="85">
        <f t="shared" si="86"/>
        <v>0</v>
      </c>
    </row>
    <row r="312" spans="1:41" s="26" customFormat="1" ht="12.75">
      <c r="A312" s="71">
        <v>405320</v>
      </c>
      <c r="B312" s="38">
        <v>60218</v>
      </c>
      <c r="C312" s="39" t="s">
        <v>333</v>
      </c>
      <c r="D312" s="39" t="s">
        <v>334</v>
      </c>
      <c r="E312" s="39" t="s">
        <v>335</v>
      </c>
      <c r="F312" s="40">
        <v>85540</v>
      </c>
      <c r="G312" s="72">
        <v>1060</v>
      </c>
      <c r="H312" s="73">
        <v>9288655543</v>
      </c>
      <c r="I312" s="74">
        <v>7</v>
      </c>
      <c r="J312" s="75" t="s">
        <v>884</v>
      </c>
      <c r="K312" s="39"/>
      <c r="L312" s="76" t="s">
        <v>884</v>
      </c>
      <c r="M312" s="77">
        <v>915.1311</v>
      </c>
      <c r="N312" s="76" t="s">
        <v>884</v>
      </c>
      <c r="O312" s="78" t="s">
        <v>884</v>
      </c>
      <c r="P312" s="41">
        <v>3.977272727272727</v>
      </c>
      <c r="Q312" s="79" t="str">
        <f t="shared" si="87"/>
        <v>NO</v>
      </c>
      <c r="R312" s="75" t="s">
        <v>883</v>
      </c>
      <c r="S312" s="75" t="s">
        <v>884</v>
      </c>
      <c r="T312" s="75"/>
      <c r="U312" s="80"/>
      <c r="V312" s="81">
        <v>19628</v>
      </c>
      <c r="W312" s="82">
        <v>1285</v>
      </c>
      <c r="X312" s="82">
        <v>3547</v>
      </c>
      <c r="Y312" s="83">
        <v>7488</v>
      </c>
      <c r="Z312" s="84">
        <f t="shared" si="71"/>
        <v>1</v>
      </c>
      <c r="AA312" s="85">
        <f t="shared" si="72"/>
        <v>1</v>
      </c>
      <c r="AB312" s="85">
        <f t="shared" si="73"/>
        <v>0</v>
      </c>
      <c r="AC312" s="85">
        <f t="shared" si="74"/>
        <v>0</v>
      </c>
      <c r="AD312" s="75" t="str">
        <f t="shared" si="75"/>
        <v>SRSA</v>
      </c>
      <c r="AE312" s="85">
        <f t="shared" si="76"/>
        <v>0</v>
      </c>
      <c r="AF312" s="85">
        <f t="shared" si="77"/>
        <v>0</v>
      </c>
      <c r="AG312" s="85">
        <f t="shared" si="78"/>
        <v>0</v>
      </c>
      <c r="AH312" s="85">
        <f t="shared" si="79"/>
        <v>0</v>
      </c>
      <c r="AI312" s="85">
        <f t="shared" si="80"/>
        <v>1</v>
      </c>
      <c r="AJ312" s="85">
        <f t="shared" si="81"/>
        <v>0</v>
      </c>
      <c r="AK312" s="85">
        <f t="shared" si="82"/>
        <v>0</v>
      </c>
      <c r="AL312" s="75" t="str">
        <f t="shared" si="83"/>
        <v>-</v>
      </c>
      <c r="AM312" s="85">
        <f t="shared" si="84"/>
        <v>0</v>
      </c>
      <c r="AN312" s="85">
        <f t="shared" si="85"/>
        <v>0</v>
      </c>
      <c r="AO312" s="85">
        <f t="shared" si="86"/>
        <v>0</v>
      </c>
    </row>
    <row r="313" spans="1:41" s="26" customFormat="1" ht="12.75">
      <c r="A313" s="71">
        <v>405340</v>
      </c>
      <c r="B313" s="38">
        <v>70375</v>
      </c>
      <c r="C313" s="39" t="s">
        <v>336</v>
      </c>
      <c r="D313" s="39" t="s">
        <v>337</v>
      </c>
      <c r="E313" s="39" t="s">
        <v>338</v>
      </c>
      <c r="F313" s="40">
        <v>85342</v>
      </c>
      <c r="G313" s="72">
        <v>98</v>
      </c>
      <c r="H313" s="73">
        <v>6233882336</v>
      </c>
      <c r="I313" s="74">
        <v>3</v>
      </c>
      <c r="J313" s="75" t="s">
        <v>883</v>
      </c>
      <c r="K313" s="39"/>
      <c r="L313" s="76" t="s">
        <v>883</v>
      </c>
      <c r="M313" s="77">
        <v>188.1875</v>
      </c>
      <c r="N313" s="76" t="s">
        <v>883</v>
      </c>
      <c r="O313" s="78" t="s">
        <v>883</v>
      </c>
      <c r="P313" s="41">
        <v>10.975609756097562</v>
      </c>
      <c r="Q313" s="79" t="str">
        <f t="shared" si="87"/>
        <v>NO</v>
      </c>
      <c r="R313" s="75" t="s">
        <v>883</v>
      </c>
      <c r="S313" s="75" t="s">
        <v>883</v>
      </c>
      <c r="T313" s="75"/>
      <c r="U313" s="80"/>
      <c r="V313" s="81"/>
      <c r="W313" s="82"/>
      <c r="X313" s="82"/>
      <c r="Y313" s="83"/>
      <c r="Z313" s="84">
        <f t="shared" si="71"/>
        <v>0</v>
      </c>
      <c r="AA313" s="85">
        <f t="shared" si="72"/>
        <v>1</v>
      </c>
      <c r="AB313" s="85">
        <f t="shared" si="73"/>
        <v>0</v>
      </c>
      <c r="AC313" s="85">
        <f t="shared" si="74"/>
        <v>0</v>
      </c>
      <c r="AD313" s="75" t="str">
        <f t="shared" si="75"/>
        <v>-</v>
      </c>
      <c r="AE313" s="85">
        <f t="shared" si="76"/>
        <v>0</v>
      </c>
      <c r="AF313" s="85">
        <f t="shared" si="77"/>
        <v>0</v>
      </c>
      <c r="AG313" s="85">
        <f t="shared" si="78"/>
        <v>0</v>
      </c>
      <c r="AH313" s="85">
        <f t="shared" si="79"/>
        <v>0</v>
      </c>
      <c r="AI313" s="85">
        <f t="shared" si="80"/>
        <v>0</v>
      </c>
      <c r="AJ313" s="85">
        <f t="shared" si="81"/>
        <v>0</v>
      </c>
      <c r="AK313" s="85">
        <f t="shared" si="82"/>
        <v>0</v>
      </c>
      <c r="AL313" s="75" t="str">
        <f t="shared" si="83"/>
        <v>-</v>
      </c>
      <c r="AM313" s="85">
        <f t="shared" si="84"/>
        <v>0</v>
      </c>
      <c r="AN313" s="85">
        <f t="shared" si="85"/>
        <v>0</v>
      </c>
      <c r="AO313" s="85">
        <f t="shared" si="86"/>
        <v>0</v>
      </c>
    </row>
    <row r="314" spans="1:41" s="26" customFormat="1" ht="12.75">
      <c r="A314" s="71">
        <v>400208</v>
      </c>
      <c r="B314" s="38">
        <v>138768</v>
      </c>
      <c r="C314" s="39" t="s">
        <v>339</v>
      </c>
      <c r="D314" s="39" t="s">
        <v>340</v>
      </c>
      <c r="E314" s="39" t="s">
        <v>959</v>
      </c>
      <c r="F314" s="40">
        <v>86301</v>
      </c>
      <c r="G314" s="72" t="s">
        <v>882</v>
      </c>
      <c r="H314" s="73">
        <v>9285417700</v>
      </c>
      <c r="I314" s="74">
        <v>2</v>
      </c>
      <c r="J314" s="75" t="s">
        <v>883</v>
      </c>
      <c r="K314" s="39"/>
      <c r="L314" s="76" t="s">
        <v>883</v>
      </c>
      <c r="M314" s="77">
        <v>95.9625</v>
      </c>
      <c r="N314" s="76" t="s">
        <v>883</v>
      </c>
      <c r="O314" s="78" t="s">
        <v>883</v>
      </c>
      <c r="P314" s="41" t="s">
        <v>889</v>
      </c>
      <c r="Q314" s="79" t="str">
        <f t="shared" si="87"/>
        <v>M</v>
      </c>
      <c r="R314" s="75" t="s">
        <v>883</v>
      </c>
      <c r="S314" s="75" t="s">
        <v>883</v>
      </c>
      <c r="T314" s="75"/>
      <c r="U314" s="80"/>
      <c r="V314" s="81"/>
      <c r="W314" s="82"/>
      <c r="X314" s="82"/>
      <c r="Y314" s="83"/>
      <c r="Z314" s="84">
        <f t="shared" si="71"/>
        <v>0</v>
      </c>
      <c r="AA314" s="85">
        <f t="shared" si="72"/>
        <v>1</v>
      </c>
      <c r="AB314" s="85">
        <f t="shared" si="73"/>
        <v>0</v>
      </c>
      <c r="AC314" s="85">
        <f t="shared" si="74"/>
        <v>0</v>
      </c>
      <c r="AD314" s="75" t="str">
        <f t="shared" si="75"/>
        <v>-</v>
      </c>
      <c r="AE314" s="85">
        <f t="shared" si="76"/>
        <v>0</v>
      </c>
      <c r="AF314" s="85">
        <f t="shared" si="77"/>
        <v>0</v>
      </c>
      <c r="AG314" s="85">
        <f t="shared" si="78"/>
        <v>0</v>
      </c>
      <c r="AH314" s="85">
        <f t="shared" si="79"/>
        <v>0</v>
      </c>
      <c r="AI314" s="85">
        <f t="shared" si="80"/>
        <v>0</v>
      </c>
      <c r="AJ314" s="85">
        <f t="shared" si="81"/>
        <v>0</v>
      </c>
      <c r="AK314" s="85">
        <f t="shared" si="82"/>
        <v>0</v>
      </c>
      <c r="AL314" s="75" t="str">
        <f t="shared" si="83"/>
        <v>-</v>
      </c>
      <c r="AM314" s="85">
        <f t="shared" si="84"/>
        <v>0</v>
      </c>
      <c r="AN314" s="85">
        <f t="shared" si="85"/>
        <v>0</v>
      </c>
      <c r="AO314" s="85">
        <f t="shared" si="86"/>
        <v>0</v>
      </c>
    </row>
    <row r="315" spans="1:41" s="26" customFormat="1" ht="12.75">
      <c r="A315" s="71">
        <v>400204</v>
      </c>
      <c r="B315" s="38">
        <v>108769</v>
      </c>
      <c r="C315" s="39" t="s">
        <v>341</v>
      </c>
      <c r="D315" s="39" t="s">
        <v>342</v>
      </c>
      <c r="E315" s="39" t="s">
        <v>899</v>
      </c>
      <c r="F315" s="40">
        <v>85741</v>
      </c>
      <c r="G315" s="72" t="s">
        <v>882</v>
      </c>
      <c r="H315" s="73">
        <v>5207974884</v>
      </c>
      <c r="I315" s="74">
        <v>3</v>
      </c>
      <c r="J315" s="75" t="s">
        <v>883</v>
      </c>
      <c r="K315" s="39"/>
      <c r="L315" s="76" t="s">
        <v>883</v>
      </c>
      <c r="M315" s="77">
        <v>229.9188</v>
      </c>
      <c r="N315" s="76" t="s">
        <v>883</v>
      </c>
      <c r="O315" s="78" t="s">
        <v>883</v>
      </c>
      <c r="P315" s="41" t="s">
        <v>889</v>
      </c>
      <c r="Q315" s="79" t="str">
        <f t="shared" si="87"/>
        <v>M</v>
      </c>
      <c r="R315" s="75" t="s">
        <v>883</v>
      </c>
      <c r="S315" s="75" t="s">
        <v>883</v>
      </c>
      <c r="T315" s="75"/>
      <c r="U315" s="80"/>
      <c r="V315" s="81"/>
      <c r="W315" s="82"/>
      <c r="X315" s="82"/>
      <c r="Y315" s="83"/>
      <c r="Z315" s="84">
        <f t="shared" si="71"/>
        <v>0</v>
      </c>
      <c r="AA315" s="85">
        <f t="shared" si="72"/>
        <v>1</v>
      </c>
      <c r="AB315" s="85">
        <f t="shared" si="73"/>
        <v>0</v>
      </c>
      <c r="AC315" s="85">
        <f t="shared" si="74"/>
        <v>0</v>
      </c>
      <c r="AD315" s="75" t="str">
        <f t="shared" si="75"/>
        <v>-</v>
      </c>
      <c r="AE315" s="85">
        <f t="shared" si="76"/>
        <v>0</v>
      </c>
      <c r="AF315" s="85">
        <f t="shared" si="77"/>
        <v>0</v>
      </c>
      <c r="AG315" s="85">
        <f t="shared" si="78"/>
        <v>0</v>
      </c>
      <c r="AH315" s="85">
        <f t="shared" si="79"/>
        <v>0</v>
      </c>
      <c r="AI315" s="85">
        <f t="shared" si="80"/>
        <v>0</v>
      </c>
      <c r="AJ315" s="85">
        <f t="shared" si="81"/>
        <v>0</v>
      </c>
      <c r="AK315" s="85">
        <f t="shared" si="82"/>
        <v>0</v>
      </c>
      <c r="AL315" s="75" t="str">
        <f t="shared" si="83"/>
        <v>-</v>
      </c>
      <c r="AM315" s="85">
        <f t="shared" si="84"/>
        <v>0</v>
      </c>
      <c r="AN315" s="85">
        <f t="shared" si="85"/>
        <v>0</v>
      </c>
      <c r="AO315" s="85">
        <f t="shared" si="86"/>
        <v>0</v>
      </c>
    </row>
    <row r="316" spans="1:41" s="26" customFormat="1" ht="12.75">
      <c r="A316" s="71">
        <v>400096</v>
      </c>
      <c r="B316" s="38">
        <v>38651</v>
      </c>
      <c r="C316" s="39" t="s">
        <v>343</v>
      </c>
      <c r="D316" s="39" t="s">
        <v>344</v>
      </c>
      <c r="E316" s="39" t="s">
        <v>1185</v>
      </c>
      <c r="F316" s="40">
        <v>86001</v>
      </c>
      <c r="G316" s="72">
        <v>3222</v>
      </c>
      <c r="H316" s="73">
        <v>9287792392</v>
      </c>
      <c r="I316" s="74">
        <v>2</v>
      </c>
      <c r="J316" s="75" t="s">
        <v>883</v>
      </c>
      <c r="K316" s="39"/>
      <c r="L316" s="76" t="s">
        <v>883</v>
      </c>
      <c r="M316" s="77">
        <v>122.6375</v>
      </c>
      <c r="N316" s="76" t="s">
        <v>884</v>
      </c>
      <c r="O316" s="78" t="s">
        <v>883</v>
      </c>
      <c r="P316" s="41" t="s">
        <v>889</v>
      </c>
      <c r="Q316" s="79" t="str">
        <f t="shared" si="87"/>
        <v>M</v>
      </c>
      <c r="R316" s="75" t="s">
        <v>883</v>
      </c>
      <c r="S316" s="75" t="s">
        <v>883</v>
      </c>
      <c r="T316" s="75"/>
      <c r="U316" s="80"/>
      <c r="V316" s="81"/>
      <c r="W316" s="82"/>
      <c r="X316" s="82"/>
      <c r="Y316" s="83"/>
      <c r="Z316" s="84">
        <f t="shared" si="71"/>
        <v>0</v>
      </c>
      <c r="AA316" s="85">
        <f t="shared" si="72"/>
        <v>1</v>
      </c>
      <c r="AB316" s="85">
        <f t="shared" si="73"/>
        <v>0</v>
      </c>
      <c r="AC316" s="85">
        <f t="shared" si="74"/>
        <v>0</v>
      </c>
      <c r="AD316" s="75" t="str">
        <f t="shared" si="75"/>
        <v>-</v>
      </c>
      <c r="AE316" s="85">
        <f t="shared" si="76"/>
        <v>0</v>
      </c>
      <c r="AF316" s="85">
        <f t="shared" si="77"/>
        <v>0</v>
      </c>
      <c r="AG316" s="85">
        <f t="shared" si="78"/>
        <v>0</v>
      </c>
      <c r="AH316" s="85">
        <f t="shared" si="79"/>
        <v>0</v>
      </c>
      <c r="AI316" s="85">
        <f t="shared" si="80"/>
        <v>0</v>
      </c>
      <c r="AJ316" s="85">
        <f t="shared" si="81"/>
        <v>0</v>
      </c>
      <c r="AK316" s="85">
        <f t="shared" si="82"/>
        <v>0</v>
      </c>
      <c r="AL316" s="75" t="str">
        <f t="shared" si="83"/>
        <v>-</v>
      </c>
      <c r="AM316" s="85">
        <f t="shared" si="84"/>
        <v>0</v>
      </c>
      <c r="AN316" s="85">
        <f t="shared" si="85"/>
        <v>0</v>
      </c>
      <c r="AO316" s="85">
        <f t="shared" si="86"/>
        <v>0</v>
      </c>
    </row>
    <row r="317" spans="1:41" s="26" customFormat="1" ht="12.75">
      <c r="A317" s="71">
        <v>400256</v>
      </c>
      <c r="B317" s="38">
        <v>108774</v>
      </c>
      <c r="C317" s="39" t="s">
        <v>345</v>
      </c>
      <c r="D317" s="39" t="s">
        <v>346</v>
      </c>
      <c r="E317" s="39" t="s">
        <v>899</v>
      </c>
      <c r="F317" s="40">
        <v>85735</v>
      </c>
      <c r="G317" s="72" t="s">
        <v>882</v>
      </c>
      <c r="H317" s="73">
        <v>5205782022</v>
      </c>
      <c r="I317" s="74">
        <v>3</v>
      </c>
      <c r="J317" s="75" t="s">
        <v>883</v>
      </c>
      <c r="K317" s="39"/>
      <c r="L317" s="76" t="s">
        <v>883</v>
      </c>
      <c r="M317" s="77">
        <v>140.95</v>
      </c>
      <c r="N317" s="76" t="s">
        <v>883</v>
      </c>
      <c r="O317" s="78" t="s">
        <v>883</v>
      </c>
      <c r="P317" s="41" t="s">
        <v>889</v>
      </c>
      <c r="Q317" s="79" t="str">
        <f t="shared" si="87"/>
        <v>M</v>
      </c>
      <c r="R317" s="75" t="s">
        <v>883</v>
      </c>
      <c r="S317" s="75" t="s">
        <v>883</v>
      </c>
      <c r="T317" s="75"/>
      <c r="U317" s="80"/>
      <c r="V317" s="81"/>
      <c r="W317" s="82"/>
      <c r="X317" s="82"/>
      <c r="Y317" s="83"/>
      <c r="Z317" s="84">
        <f t="shared" si="71"/>
        <v>0</v>
      </c>
      <c r="AA317" s="85">
        <f t="shared" si="72"/>
        <v>1</v>
      </c>
      <c r="AB317" s="85">
        <f t="shared" si="73"/>
        <v>0</v>
      </c>
      <c r="AC317" s="85">
        <f t="shared" si="74"/>
        <v>0</v>
      </c>
      <c r="AD317" s="75" t="str">
        <f t="shared" si="75"/>
        <v>-</v>
      </c>
      <c r="AE317" s="85">
        <f t="shared" si="76"/>
        <v>0</v>
      </c>
      <c r="AF317" s="85">
        <f t="shared" si="77"/>
        <v>0</v>
      </c>
      <c r="AG317" s="85">
        <f t="shared" si="78"/>
        <v>0</v>
      </c>
      <c r="AH317" s="85">
        <f t="shared" si="79"/>
        <v>0</v>
      </c>
      <c r="AI317" s="85">
        <f t="shared" si="80"/>
        <v>0</v>
      </c>
      <c r="AJ317" s="85">
        <f t="shared" si="81"/>
        <v>0</v>
      </c>
      <c r="AK317" s="85">
        <f t="shared" si="82"/>
        <v>0</v>
      </c>
      <c r="AL317" s="75" t="str">
        <f t="shared" si="83"/>
        <v>-</v>
      </c>
      <c r="AM317" s="85">
        <f t="shared" si="84"/>
        <v>0</v>
      </c>
      <c r="AN317" s="85">
        <f t="shared" si="85"/>
        <v>0</v>
      </c>
      <c r="AO317" s="85">
        <f t="shared" si="86"/>
        <v>0</v>
      </c>
    </row>
    <row r="318" spans="1:41" s="26" customFormat="1" ht="12.75">
      <c r="A318" s="71">
        <v>405400</v>
      </c>
      <c r="B318" s="38">
        <v>70421</v>
      </c>
      <c r="C318" s="39" t="s">
        <v>347</v>
      </c>
      <c r="D318" s="39" t="s">
        <v>348</v>
      </c>
      <c r="E318" s="39" t="s">
        <v>892</v>
      </c>
      <c r="F318" s="40">
        <v>85009</v>
      </c>
      <c r="G318" s="72">
        <v>5783</v>
      </c>
      <c r="H318" s="73">
        <v>6023535000</v>
      </c>
      <c r="I318" s="74">
        <v>1</v>
      </c>
      <c r="J318" s="75" t="s">
        <v>883</v>
      </c>
      <c r="K318" s="39"/>
      <c r="L318" s="76" t="s">
        <v>883</v>
      </c>
      <c r="M318" s="77">
        <v>2338.975</v>
      </c>
      <c r="N318" s="76" t="s">
        <v>883</v>
      </c>
      <c r="O318" s="78" t="s">
        <v>883</v>
      </c>
      <c r="P318" s="41">
        <v>54.24091233071988</v>
      </c>
      <c r="Q318" s="79" t="str">
        <f t="shared" si="87"/>
        <v>YES</v>
      </c>
      <c r="R318" s="75" t="s">
        <v>883</v>
      </c>
      <c r="S318" s="75" t="s">
        <v>883</v>
      </c>
      <c r="T318" s="75"/>
      <c r="U318" s="80"/>
      <c r="V318" s="81"/>
      <c r="W318" s="82"/>
      <c r="X318" s="82"/>
      <c r="Y318" s="83"/>
      <c r="Z318" s="84">
        <f t="shared" si="71"/>
        <v>0</v>
      </c>
      <c r="AA318" s="85">
        <f t="shared" si="72"/>
        <v>0</v>
      </c>
      <c r="AB318" s="85">
        <f t="shared" si="73"/>
        <v>0</v>
      </c>
      <c r="AC318" s="85">
        <f t="shared" si="74"/>
        <v>0</v>
      </c>
      <c r="AD318" s="75" t="str">
        <f t="shared" si="75"/>
        <v>-</v>
      </c>
      <c r="AE318" s="85">
        <f t="shared" si="76"/>
        <v>0</v>
      </c>
      <c r="AF318" s="85">
        <f t="shared" si="77"/>
        <v>0</v>
      </c>
      <c r="AG318" s="85">
        <f t="shared" si="78"/>
        <v>0</v>
      </c>
      <c r="AH318" s="85">
        <f t="shared" si="79"/>
        <v>0</v>
      </c>
      <c r="AI318" s="85">
        <f t="shared" si="80"/>
        <v>0</v>
      </c>
      <c r="AJ318" s="85">
        <f t="shared" si="81"/>
        <v>1</v>
      </c>
      <c r="AK318" s="85">
        <f t="shared" si="82"/>
        <v>0</v>
      </c>
      <c r="AL318" s="75" t="str">
        <f t="shared" si="83"/>
        <v>-</v>
      </c>
      <c r="AM318" s="85">
        <f t="shared" si="84"/>
        <v>0</v>
      </c>
      <c r="AN318" s="85">
        <f t="shared" si="85"/>
        <v>0</v>
      </c>
      <c r="AO318" s="85">
        <f t="shared" si="86"/>
        <v>0</v>
      </c>
    </row>
    <row r="319" spans="1:41" s="26" customFormat="1" ht="12.75">
      <c r="A319" s="71">
        <v>405430</v>
      </c>
      <c r="B319" s="38">
        <v>20323</v>
      </c>
      <c r="C319" s="39" t="s">
        <v>349</v>
      </c>
      <c r="D319" s="39" t="s">
        <v>350</v>
      </c>
      <c r="E319" s="39" t="s">
        <v>351</v>
      </c>
      <c r="F319" s="40">
        <v>85620</v>
      </c>
      <c r="G319" s="72">
        <v>397</v>
      </c>
      <c r="H319" s="73">
        <v>5204325060</v>
      </c>
      <c r="I319" s="74">
        <v>7</v>
      </c>
      <c r="J319" s="75" t="s">
        <v>884</v>
      </c>
      <c r="K319" s="39"/>
      <c r="L319" s="76" t="s">
        <v>884</v>
      </c>
      <c r="M319" s="77">
        <v>277.2</v>
      </c>
      <c r="N319" s="76" t="s">
        <v>883</v>
      </c>
      <c r="O319" s="78" t="s">
        <v>884</v>
      </c>
      <c r="P319" s="41">
        <v>37.10144927536232</v>
      </c>
      <c r="Q319" s="79" t="str">
        <f t="shared" si="87"/>
        <v>YES</v>
      </c>
      <c r="R319" s="75" t="s">
        <v>883</v>
      </c>
      <c r="S319" s="75" t="s">
        <v>884</v>
      </c>
      <c r="T319" s="75"/>
      <c r="U319" s="80"/>
      <c r="V319" s="81">
        <v>21059</v>
      </c>
      <c r="W319" s="82">
        <v>2674</v>
      </c>
      <c r="X319" s="82">
        <v>3876</v>
      </c>
      <c r="Y319" s="83">
        <v>3325</v>
      </c>
      <c r="Z319" s="84">
        <f t="shared" si="71"/>
        <v>1</v>
      </c>
      <c r="AA319" s="85">
        <f t="shared" si="72"/>
        <v>1</v>
      </c>
      <c r="AB319" s="85">
        <f t="shared" si="73"/>
        <v>0</v>
      </c>
      <c r="AC319" s="85">
        <f t="shared" si="74"/>
        <v>0</v>
      </c>
      <c r="AD319" s="75" t="str">
        <f t="shared" si="75"/>
        <v>SRSA</v>
      </c>
      <c r="AE319" s="85">
        <f t="shared" si="76"/>
        <v>0</v>
      </c>
      <c r="AF319" s="85">
        <f t="shared" si="77"/>
        <v>0</v>
      </c>
      <c r="AG319" s="85">
        <f t="shared" si="78"/>
        <v>0</v>
      </c>
      <c r="AH319" s="85">
        <f t="shared" si="79"/>
        <v>0</v>
      </c>
      <c r="AI319" s="85">
        <f t="shared" si="80"/>
        <v>1</v>
      </c>
      <c r="AJ319" s="85">
        <f t="shared" si="81"/>
        <v>1</v>
      </c>
      <c r="AK319" s="85" t="str">
        <f t="shared" si="82"/>
        <v>Initial</v>
      </c>
      <c r="AL319" s="75" t="str">
        <f t="shared" si="83"/>
        <v>-</v>
      </c>
      <c r="AM319" s="85" t="str">
        <f t="shared" si="84"/>
        <v>SRSA</v>
      </c>
      <c r="AN319" s="85">
        <f t="shared" si="85"/>
        <v>0</v>
      </c>
      <c r="AO319" s="85">
        <f t="shared" si="86"/>
        <v>0</v>
      </c>
    </row>
    <row r="320" spans="1:41" s="26" customFormat="1" ht="12.75">
      <c r="A320" s="71">
        <v>405460</v>
      </c>
      <c r="B320" s="38">
        <v>70381</v>
      </c>
      <c r="C320" s="39" t="s">
        <v>352</v>
      </c>
      <c r="D320" s="39" t="s">
        <v>353</v>
      </c>
      <c r="E320" s="39" t="s">
        <v>354</v>
      </c>
      <c r="F320" s="40">
        <v>85361</v>
      </c>
      <c r="G320" s="72">
        <v>100</v>
      </c>
      <c r="H320" s="73">
        <v>6233882321</v>
      </c>
      <c r="I320" s="74">
        <v>8</v>
      </c>
      <c r="J320" s="75" t="s">
        <v>884</v>
      </c>
      <c r="K320" s="39"/>
      <c r="L320" s="76" t="s">
        <v>883</v>
      </c>
      <c r="M320" s="77">
        <v>710.5938</v>
      </c>
      <c r="N320" s="76" t="s">
        <v>883</v>
      </c>
      <c r="O320" s="78" t="s">
        <v>883</v>
      </c>
      <c r="P320" s="41">
        <v>31.70103092783505</v>
      </c>
      <c r="Q320" s="79" t="str">
        <f t="shared" si="87"/>
        <v>YES</v>
      </c>
      <c r="R320" s="75" t="s">
        <v>883</v>
      </c>
      <c r="S320" s="75" t="s">
        <v>884</v>
      </c>
      <c r="T320" s="75"/>
      <c r="U320" s="80" t="s">
        <v>884</v>
      </c>
      <c r="V320" s="81"/>
      <c r="W320" s="82"/>
      <c r="X320" s="82"/>
      <c r="Y320" s="83"/>
      <c r="Z320" s="84">
        <f t="shared" si="71"/>
        <v>1</v>
      </c>
      <c r="AA320" s="85">
        <f t="shared" si="72"/>
        <v>0</v>
      </c>
      <c r="AB320" s="85">
        <f t="shared" si="73"/>
        <v>0</v>
      </c>
      <c r="AC320" s="85">
        <f t="shared" si="74"/>
        <v>0</v>
      </c>
      <c r="AD320" s="75" t="str">
        <f t="shared" si="75"/>
        <v>-</v>
      </c>
      <c r="AE320" s="85">
        <f t="shared" si="76"/>
        <v>0</v>
      </c>
      <c r="AF320" s="85">
        <f t="shared" si="77"/>
        <v>0</v>
      </c>
      <c r="AG320" s="85">
        <f t="shared" si="78"/>
        <v>0</v>
      </c>
      <c r="AH320" s="85">
        <f t="shared" si="79"/>
        <v>0</v>
      </c>
      <c r="AI320" s="85">
        <f t="shared" si="80"/>
        <v>1</v>
      </c>
      <c r="AJ320" s="85">
        <f t="shared" si="81"/>
        <v>1</v>
      </c>
      <c r="AK320" s="85" t="str">
        <f t="shared" si="82"/>
        <v>Initial</v>
      </c>
      <c r="AL320" s="75" t="str">
        <f t="shared" si="83"/>
        <v>RLIS</v>
      </c>
      <c r="AM320" s="85">
        <f t="shared" si="84"/>
        <v>0</v>
      </c>
      <c r="AN320" s="85">
        <f t="shared" si="85"/>
        <v>0</v>
      </c>
      <c r="AO320" s="85">
        <f t="shared" si="86"/>
        <v>0</v>
      </c>
    </row>
    <row r="321" spans="1:41" s="26" customFormat="1" ht="12.75">
      <c r="A321" s="71">
        <v>400197</v>
      </c>
      <c r="B321" s="38">
        <v>90835</v>
      </c>
      <c r="C321" s="39" t="s">
        <v>355</v>
      </c>
      <c r="D321" s="39" t="s">
        <v>356</v>
      </c>
      <c r="E321" s="39" t="s">
        <v>357</v>
      </c>
      <c r="F321" s="40">
        <v>85937</v>
      </c>
      <c r="G321" s="72" t="s">
        <v>882</v>
      </c>
      <c r="H321" s="73">
        <v>9285366232</v>
      </c>
      <c r="I321" s="74" t="s">
        <v>1050</v>
      </c>
      <c r="J321" s="75" t="s">
        <v>883</v>
      </c>
      <c r="K321" s="39"/>
      <c r="L321" s="76" t="s">
        <v>883</v>
      </c>
      <c r="M321" s="77">
        <v>1405.9811</v>
      </c>
      <c r="N321" s="76" t="s">
        <v>884</v>
      </c>
      <c r="O321" s="78" t="s">
        <v>883</v>
      </c>
      <c r="P321" s="41" t="s">
        <v>889</v>
      </c>
      <c r="Q321" s="79" t="str">
        <f t="shared" si="87"/>
        <v>M</v>
      </c>
      <c r="R321" s="75" t="s">
        <v>883</v>
      </c>
      <c r="S321" s="75" t="s">
        <v>884</v>
      </c>
      <c r="T321" s="75"/>
      <c r="U321" s="80"/>
      <c r="V321" s="81"/>
      <c r="W321" s="82"/>
      <c r="X321" s="82"/>
      <c r="Y321" s="83"/>
      <c r="Z321" s="84">
        <f t="shared" si="71"/>
        <v>0</v>
      </c>
      <c r="AA321" s="85">
        <f t="shared" si="72"/>
        <v>1</v>
      </c>
      <c r="AB321" s="85">
        <f t="shared" si="73"/>
        <v>0</v>
      </c>
      <c r="AC321" s="85">
        <f t="shared" si="74"/>
        <v>0</v>
      </c>
      <c r="AD321" s="75" t="str">
        <f t="shared" si="75"/>
        <v>-</v>
      </c>
      <c r="AE321" s="85">
        <f t="shared" si="76"/>
        <v>0</v>
      </c>
      <c r="AF321" s="85">
        <f t="shared" si="77"/>
        <v>0</v>
      </c>
      <c r="AG321" s="85">
        <f t="shared" si="78"/>
        <v>0</v>
      </c>
      <c r="AH321" s="85">
        <f t="shared" si="79"/>
        <v>0</v>
      </c>
      <c r="AI321" s="85">
        <f t="shared" si="80"/>
        <v>1</v>
      </c>
      <c r="AJ321" s="85">
        <f t="shared" si="81"/>
        <v>0</v>
      </c>
      <c r="AK321" s="85">
        <f t="shared" si="82"/>
        <v>0</v>
      </c>
      <c r="AL321" s="75" t="str">
        <f t="shared" si="83"/>
        <v>-</v>
      </c>
      <c r="AM321" s="85">
        <f t="shared" si="84"/>
        <v>0</v>
      </c>
      <c r="AN321" s="85">
        <f t="shared" si="85"/>
        <v>0</v>
      </c>
      <c r="AO321" s="85">
        <f t="shared" si="86"/>
        <v>0</v>
      </c>
    </row>
    <row r="322" spans="1:41" s="26" customFormat="1" ht="12.75">
      <c r="A322" s="71">
        <v>400151</v>
      </c>
      <c r="B322" s="38">
        <v>78771</v>
      </c>
      <c r="C322" s="39" t="s">
        <v>358</v>
      </c>
      <c r="D322" s="39" t="s">
        <v>359</v>
      </c>
      <c r="E322" s="39" t="s">
        <v>905</v>
      </c>
      <c r="F322" s="40">
        <v>85204</v>
      </c>
      <c r="G322" s="72" t="s">
        <v>882</v>
      </c>
      <c r="H322" s="73">
        <v>4806557444</v>
      </c>
      <c r="I322" s="74">
        <v>1</v>
      </c>
      <c r="J322" s="75" t="s">
        <v>883</v>
      </c>
      <c r="K322" s="39"/>
      <c r="L322" s="76" t="s">
        <v>883</v>
      </c>
      <c r="M322" s="77">
        <v>132.9375</v>
      </c>
      <c r="N322" s="76" t="s">
        <v>883</v>
      </c>
      <c r="O322" s="78" t="s">
        <v>883</v>
      </c>
      <c r="P322" s="41" t="s">
        <v>889</v>
      </c>
      <c r="Q322" s="79" t="str">
        <f t="shared" si="87"/>
        <v>M</v>
      </c>
      <c r="R322" s="75" t="s">
        <v>883</v>
      </c>
      <c r="S322" s="75" t="s">
        <v>883</v>
      </c>
      <c r="T322" s="75"/>
      <c r="U322" s="80"/>
      <c r="V322" s="81"/>
      <c r="W322" s="82"/>
      <c r="X322" s="82"/>
      <c r="Y322" s="83"/>
      <c r="Z322" s="84">
        <f t="shared" si="71"/>
        <v>0</v>
      </c>
      <c r="AA322" s="85">
        <f t="shared" si="72"/>
        <v>1</v>
      </c>
      <c r="AB322" s="85">
        <f t="shared" si="73"/>
        <v>0</v>
      </c>
      <c r="AC322" s="85">
        <f t="shared" si="74"/>
        <v>0</v>
      </c>
      <c r="AD322" s="75" t="str">
        <f t="shared" si="75"/>
        <v>-</v>
      </c>
      <c r="AE322" s="85">
        <f t="shared" si="76"/>
        <v>0</v>
      </c>
      <c r="AF322" s="85">
        <f t="shared" si="77"/>
        <v>0</v>
      </c>
      <c r="AG322" s="85">
        <f t="shared" si="78"/>
        <v>0</v>
      </c>
      <c r="AH322" s="85">
        <f t="shared" si="79"/>
        <v>0</v>
      </c>
      <c r="AI322" s="85">
        <f t="shared" si="80"/>
        <v>0</v>
      </c>
      <c r="AJ322" s="85">
        <f t="shared" si="81"/>
        <v>0</v>
      </c>
      <c r="AK322" s="85">
        <f t="shared" si="82"/>
        <v>0</v>
      </c>
      <c r="AL322" s="75" t="str">
        <f t="shared" si="83"/>
        <v>-</v>
      </c>
      <c r="AM322" s="85">
        <f t="shared" si="84"/>
        <v>0</v>
      </c>
      <c r="AN322" s="85">
        <f t="shared" si="85"/>
        <v>0</v>
      </c>
      <c r="AO322" s="85">
        <f t="shared" si="86"/>
        <v>0</v>
      </c>
    </row>
    <row r="323" spans="1:41" s="26" customFormat="1" ht="12.75">
      <c r="A323" s="71">
        <v>400277</v>
      </c>
      <c r="B323" s="38">
        <v>78933</v>
      </c>
      <c r="C323" s="39" t="s">
        <v>360</v>
      </c>
      <c r="D323" s="39" t="s">
        <v>361</v>
      </c>
      <c r="E323" s="39" t="s">
        <v>362</v>
      </c>
      <c r="F323" s="40">
        <v>85363</v>
      </c>
      <c r="G323" s="72" t="s">
        <v>882</v>
      </c>
      <c r="H323" s="73">
        <v>6239770355</v>
      </c>
      <c r="I323" s="74">
        <v>3</v>
      </c>
      <c r="J323" s="75" t="s">
        <v>883</v>
      </c>
      <c r="K323" s="39"/>
      <c r="L323" s="76" t="s">
        <v>883</v>
      </c>
      <c r="M323" s="77">
        <v>161.475</v>
      </c>
      <c r="N323" s="76" t="s">
        <v>883</v>
      </c>
      <c r="O323" s="78" t="s">
        <v>883</v>
      </c>
      <c r="P323" s="41" t="s">
        <v>889</v>
      </c>
      <c r="Q323" s="79" t="str">
        <f t="shared" si="87"/>
        <v>M</v>
      </c>
      <c r="R323" s="75" t="s">
        <v>883</v>
      </c>
      <c r="S323" s="75" t="s">
        <v>883</v>
      </c>
      <c r="T323" s="75"/>
      <c r="U323" s="80"/>
      <c r="V323" s="81"/>
      <c r="W323" s="82"/>
      <c r="X323" s="82"/>
      <c r="Y323" s="83"/>
      <c r="Z323" s="84">
        <f t="shared" si="71"/>
        <v>0</v>
      </c>
      <c r="AA323" s="85">
        <f t="shared" si="72"/>
        <v>1</v>
      </c>
      <c r="AB323" s="85">
        <f t="shared" si="73"/>
        <v>0</v>
      </c>
      <c r="AC323" s="85">
        <f t="shared" si="74"/>
        <v>0</v>
      </c>
      <c r="AD323" s="75" t="str">
        <f t="shared" si="75"/>
        <v>-</v>
      </c>
      <c r="AE323" s="85">
        <f t="shared" si="76"/>
        <v>0</v>
      </c>
      <c r="AF323" s="85">
        <f t="shared" si="77"/>
        <v>0</v>
      </c>
      <c r="AG323" s="85">
        <f t="shared" si="78"/>
        <v>0</v>
      </c>
      <c r="AH323" s="85">
        <f t="shared" si="79"/>
        <v>0</v>
      </c>
      <c r="AI323" s="85">
        <f t="shared" si="80"/>
        <v>0</v>
      </c>
      <c r="AJ323" s="85">
        <f t="shared" si="81"/>
        <v>0</v>
      </c>
      <c r="AK323" s="85">
        <f t="shared" si="82"/>
        <v>0</v>
      </c>
      <c r="AL323" s="75" t="str">
        <f t="shared" si="83"/>
        <v>-</v>
      </c>
      <c r="AM323" s="85">
        <f t="shared" si="84"/>
        <v>0</v>
      </c>
      <c r="AN323" s="85">
        <f t="shared" si="85"/>
        <v>0</v>
      </c>
      <c r="AO323" s="85">
        <f t="shared" si="86"/>
        <v>0</v>
      </c>
    </row>
    <row r="324" spans="1:41" s="26" customFormat="1" ht="12.75">
      <c r="A324" s="71">
        <v>400043</v>
      </c>
      <c r="B324" s="38">
        <v>78903</v>
      </c>
      <c r="C324" s="39" t="s">
        <v>363</v>
      </c>
      <c r="D324" s="39" t="s">
        <v>364</v>
      </c>
      <c r="E324" s="39" t="s">
        <v>984</v>
      </c>
      <c r="F324" s="40">
        <v>85281</v>
      </c>
      <c r="G324" s="72" t="s">
        <v>882</v>
      </c>
      <c r="H324" s="73">
        <v>4809473917</v>
      </c>
      <c r="I324" s="74">
        <v>2</v>
      </c>
      <c r="J324" s="75" t="s">
        <v>883</v>
      </c>
      <c r="K324" s="39"/>
      <c r="L324" s="76" t="s">
        <v>883</v>
      </c>
      <c r="M324" s="77">
        <v>263.5249</v>
      </c>
      <c r="N324" s="76" t="s">
        <v>883</v>
      </c>
      <c r="O324" s="78" t="s">
        <v>883</v>
      </c>
      <c r="P324" s="41" t="s">
        <v>889</v>
      </c>
      <c r="Q324" s="79" t="str">
        <f t="shared" si="87"/>
        <v>M</v>
      </c>
      <c r="R324" s="75" t="s">
        <v>883</v>
      </c>
      <c r="S324" s="75" t="s">
        <v>883</v>
      </c>
      <c r="T324" s="75"/>
      <c r="U324" s="80"/>
      <c r="V324" s="81"/>
      <c r="W324" s="82"/>
      <c r="X324" s="82"/>
      <c r="Y324" s="83"/>
      <c r="Z324" s="84">
        <f t="shared" si="71"/>
        <v>0</v>
      </c>
      <c r="AA324" s="85">
        <f t="shared" si="72"/>
        <v>1</v>
      </c>
      <c r="AB324" s="85">
        <f t="shared" si="73"/>
        <v>0</v>
      </c>
      <c r="AC324" s="85">
        <f t="shared" si="74"/>
        <v>0</v>
      </c>
      <c r="AD324" s="75" t="str">
        <f t="shared" si="75"/>
        <v>-</v>
      </c>
      <c r="AE324" s="85">
        <f t="shared" si="76"/>
        <v>0</v>
      </c>
      <c r="AF324" s="85">
        <f t="shared" si="77"/>
        <v>0</v>
      </c>
      <c r="AG324" s="85">
        <f t="shared" si="78"/>
        <v>0</v>
      </c>
      <c r="AH324" s="85">
        <f t="shared" si="79"/>
        <v>0</v>
      </c>
      <c r="AI324" s="85">
        <f t="shared" si="80"/>
        <v>0</v>
      </c>
      <c r="AJ324" s="85">
        <f t="shared" si="81"/>
        <v>0</v>
      </c>
      <c r="AK324" s="85">
        <f t="shared" si="82"/>
        <v>0</v>
      </c>
      <c r="AL324" s="75" t="str">
        <f t="shared" si="83"/>
        <v>-</v>
      </c>
      <c r="AM324" s="85">
        <f t="shared" si="84"/>
        <v>0</v>
      </c>
      <c r="AN324" s="85">
        <f t="shared" si="85"/>
        <v>0</v>
      </c>
      <c r="AO324" s="85">
        <f t="shared" si="86"/>
        <v>0</v>
      </c>
    </row>
    <row r="325" spans="1:41" s="26" customFormat="1" ht="12.75">
      <c r="A325" s="71">
        <v>400313</v>
      </c>
      <c r="B325" s="38">
        <v>138654</v>
      </c>
      <c r="C325" s="39" t="s">
        <v>365</v>
      </c>
      <c r="D325" s="39" t="s">
        <v>366</v>
      </c>
      <c r="E325" s="39" t="s">
        <v>910</v>
      </c>
      <c r="F325" s="40">
        <v>86326</v>
      </c>
      <c r="G325" s="72" t="s">
        <v>882</v>
      </c>
      <c r="H325" s="73">
        <v>9286347320</v>
      </c>
      <c r="I325" s="74" t="s">
        <v>367</v>
      </c>
      <c r="J325" s="75" t="s">
        <v>883</v>
      </c>
      <c r="K325" s="39"/>
      <c r="L325" s="76" t="s">
        <v>883</v>
      </c>
      <c r="M325" s="77">
        <v>64.7687</v>
      </c>
      <c r="N325" s="76" t="s">
        <v>883</v>
      </c>
      <c r="O325" s="78" t="s">
        <v>883</v>
      </c>
      <c r="P325" s="41" t="s">
        <v>889</v>
      </c>
      <c r="Q325" s="79" t="str">
        <f t="shared" si="87"/>
        <v>M</v>
      </c>
      <c r="R325" s="75" t="s">
        <v>883</v>
      </c>
      <c r="S325" s="75" t="s">
        <v>883</v>
      </c>
      <c r="T325" s="75"/>
      <c r="U325" s="80"/>
      <c r="V325" s="81"/>
      <c r="W325" s="82"/>
      <c r="X325" s="82"/>
      <c r="Y325" s="83"/>
      <c r="Z325" s="84">
        <f t="shared" si="71"/>
        <v>0</v>
      </c>
      <c r="AA325" s="85">
        <f t="shared" si="72"/>
        <v>1</v>
      </c>
      <c r="AB325" s="85">
        <f t="shared" si="73"/>
        <v>0</v>
      </c>
      <c r="AC325" s="85">
        <f t="shared" si="74"/>
        <v>0</v>
      </c>
      <c r="AD325" s="75" t="str">
        <f t="shared" si="75"/>
        <v>-</v>
      </c>
      <c r="AE325" s="85">
        <f t="shared" si="76"/>
        <v>0</v>
      </c>
      <c r="AF325" s="85">
        <f t="shared" si="77"/>
        <v>0</v>
      </c>
      <c r="AG325" s="85">
        <f t="shared" si="78"/>
        <v>0</v>
      </c>
      <c r="AH325" s="85">
        <f t="shared" si="79"/>
        <v>0</v>
      </c>
      <c r="AI325" s="85">
        <f t="shared" si="80"/>
        <v>0</v>
      </c>
      <c r="AJ325" s="85">
        <f t="shared" si="81"/>
        <v>0</v>
      </c>
      <c r="AK325" s="85">
        <f t="shared" si="82"/>
        <v>0</v>
      </c>
      <c r="AL325" s="75" t="str">
        <f t="shared" si="83"/>
        <v>-</v>
      </c>
      <c r="AM325" s="85">
        <f t="shared" si="84"/>
        <v>0</v>
      </c>
      <c r="AN325" s="85">
        <f t="shared" si="85"/>
        <v>0</v>
      </c>
      <c r="AO325" s="85">
        <f t="shared" si="86"/>
        <v>0</v>
      </c>
    </row>
    <row r="326" spans="1:41" s="26" customFormat="1" ht="12.75">
      <c r="A326" s="71">
        <v>400152</v>
      </c>
      <c r="B326" s="38">
        <v>108724</v>
      </c>
      <c r="C326" s="39" t="s">
        <v>368</v>
      </c>
      <c r="D326" s="39" t="s">
        <v>369</v>
      </c>
      <c r="E326" s="39" t="s">
        <v>370</v>
      </c>
      <c r="F326" s="40">
        <v>85641</v>
      </c>
      <c r="G326" s="72" t="s">
        <v>882</v>
      </c>
      <c r="H326" s="73">
        <v>5205743033</v>
      </c>
      <c r="I326" s="74" t="s">
        <v>925</v>
      </c>
      <c r="J326" s="75" t="s">
        <v>883</v>
      </c>
      <c r="K326" s="39"/>
      <c r="L326" s="76" t="s">
        <v>883</v>
      </c>
      <c r="M326" s="77">
        <v>98.1938</v>
      </c>
      <c r="N326" s="76" t="s">
        <v>883</v>
      </c>
      <c r="O326" s="78" t="s">
        <v>883</v>
      </c>
      <c r="P326" s="41" t="s">
        <v>889</v>
      </c>
      <c r="Q326" s="79" t="str">
        <f t="shared" si="87"/>
        <v>M</v>
      </c>
      <c r="R326" s="75" t="s">
        <v>883</v>
      </c>
      <c r="S326" s="75" t="s">
        <v>883</v>
      </c>
      <c r="T326" s="75"/>
      <c r="U326" s="80"/>
      <c r="V326" s="81"/>
      <c r="W326" s="82"/>
      <c r="X326" s="82"/>
      <c r="Y326" s="83"/>
      <c r="Z326" s="84">
        <f aca="true" t="shared" si="88" ref="Z326:Z389">IF(OR(J326="YES",L326="YES"),1,0)</f>
        <v>0</v>
      </c>
      <c r="AA326" s="85">
        <f aca="true" t="shared" si="89" ref="AA326:AA389">IF(OR(AND(ISNUMBER(M326),AND(M326&gt;0,M326&lt;600)),AND(M326&gt;0,N326="YES")),1,0)</f>
        <v>1</v>
      </c>
      <c r="AB326" s="85">
        <f aca="true" t="shared" si="90" ref="AB326:AB389">IF(AND(OR(J326="YES",L326="YES"),(Z326=0)),"Trouble",0)</f>
        <v>0</v>
      </c>
      <c r="AC326" s="85">
        <f aca="true" t="shared" si="91" ref="AC326:AC389">IF(AND(OR(AND(ISNUMBER(M326),AND(M326&gt;0,M326&lt;600)),AND(M326&gt;0,N326="YES")),(AA326=0)),"Trouble",0)</f>
        <v>0</v>
      </c>
      <c r="AD326" s="75" t="str">
        <f aca="true" t="shared" si="92" ref="AD326:AD389">IF(AND(Z326=1,AA326=1),"SRSA","-")</f>
        <v>-</v>
      </c>
      <c r="AE326" s="85">
        <f aca="true" t="shared" si="93" ref="AE326:AE389">IF(AND(AD326="-",O326="YES"),"Trouble",0)</f>
        <v>0</v>
      </c>
      <c r="AF326" s="85">
        <f aca="true" t="shared" si="94" ref="AF326:AF389">IF(AND(AND(J326="NO",L326&lt;&gt;"YES"),(O326="YES")),"Trouble",0)</f>
        <v>0</v>
      </c>
      <c r="AG326" s="85">
        <f aca="true" t="shared" si="95" ref="AG326:AG389">IF(OR(AND(OR(AND(ISNUMBER(M326),AND(M326&gt;0,M326&lt;600)),AND(AND(M326&gt;0,N326="YES"),ISNUMBER(M326))),(O326="YES")),O326&lt;&gt;"YES"),0,"Trouble")</f>
        <v>0</v>
      </c>
      <c r="AH326" s="85">
        <f aca="true" t="shared" si="96" ref="AH326:AH389">IF(AND(AD326="SRSA",O326&lt;&gt;"YES"),"Trouble",0)</f>
        <v>0</v>
      </c>
      <c r="AI326" s="85">
        <f aca="true" t="shared" si="97" ref="AI326:AI389">IF(S326="YES",1,0)</f>
        <v>0</v>
      </c>
      <c r="AJ326" s="85">
        <f aca="true" t="shared" si="98" ref="AJ326:AJ389">IF(AND(ISNUMBER(P326),P326&gt;=20),1,0)</f>
        <v>0</v>
      </c>
      <c r="AK326" s="85">
        <f aca="true" t="shared" si="99" ref="AK326:AK389">IF(AND(AI326=1,AJ326=1),"Initial",0)</f>
        <v>0</v>
      </c>
      <c r="AL326" s="75" t="str">
        <f aca="true" t="shared" si="100" ref="AL326:AL389">IF(AND(AND(AK326="Initial",AM326=0),ISNUMBER(M326)),"RLIS","-")</f>
        <v>-</v>
      </c>
      <c r="AM326" s="85">
        <f aca="true" t="shared" si="101" ref="AM326:AM389">IF(AND(AD326="SRSA",AK326="Initial"),"SRSA",0)</f>
        <v>0</v>
      </c>
      <c r="AN326" s="85">
        <f aca="true" t="shared" si="102" ref="AN326:AN389">IF(AND(AL326="-",U326="YES"),"Trouble",0)</f>
        <v>0</v>
      </c>
      <c r="AO326" s="85">
        <f aca="true" t="shared" si="103" ref="AO326:AO389">IF(AND(U326&lt;&gt;"YES",AL326="RLIS"),"Trouble",0)</f>
        <v>0</v>
      </c>
    </row>
    <row r="327" spans="1:41" s="26" customFormat="1" ht="12.75">
      <c r="A327" s="71">
        <v>400401</v>
      </c>
      <c r="B327" s="38">
        <v>78760</v>
      </c>
      <c r="C327" s="39" t="s">
        <v>371</v>
      </c>
      <c r="D327" s="39" t="s">
        <v>372</v>
      </c>
      <c r="E327" s="39" t="s">
        <v>892</v>
      </c>
      <c r="F327" s="40">
        <v>85004</v>
      </c>
      <c r="G327" s="72" t="s">
        <v>882</v>
      </c>
      <c r="H327" s="73">
        <v>6022389577</v>
      </c>
      <c r="I327" s="74">
        <v>1</v>
      </c>
      <c r="J327" s="75" t="s">
        <v>883</v>
      </c>
      <c r="K327" s="39"/>
      <c r="L327" s="76" t="s">
        <v>883</v>
      </c>
      <c r="M327" s="77">
        <v>204.8812</v>
      </c>
      <c r="N327" s="76" t="s">
        <v>883</v>
      </c>
      <c r="O327" s="78" t="s">
        <v>883</v>
      </c>
      <c r="P327" s="41" t="s">
        <v>889</v>
      </c>
      <c r="Q327" s="79" t="str">
        <f t="shared" si="87"/>
        <v>M</v>
      </c>
      <c r="R327" s="75" t="s">
        <v>885</v>
      </c>
      <c r="S327" s="75" t="s">
        <v>883</v>
      </c>
      <c r="T327" s="75"/>
      <c r="U327" s="80"/>
      <c r="V327" s="81"/>
      <c r="W327" s="82"/>
      <c r="X327" s="82"/>
      <c r="Y327" s="83"/>
      <c r="Z327" s="84">
        <f t="shared" si="88"/>
        <v>0</v>
      </c>
      <c r="AA327" s="85">
        <f t="shared" si="89"/>
        <v>1</v>
      </c>
      <c r="AB327" s="85">
        <f t="shared" si="90"/>
        <v>0</v>
      </c>
      <c r="AC327" s="85">
        <f t="shared" si="91"/>
        <v>0</v>
      </c>
      <c r="AD327" s="75" t="str">
        <f t="shared" si="92"/>
        <v>-</v>
      </c>
      <c r="AE327" s="85">
        <f t="shared" si="93"/>
        <v>0</v>
      </c>
      <c r="AF327" s="85">
        <f t="shared" si="94"/>
        <v>0</v>
      </c>
      <c r="AG327" s="85">
        <f t="shared" si="95"/>
        <v>0</v>
      </c>
      <c r="AH327" s="85">
        <f t="shared" si="96"/>
        <v>0</v>
      </c>
      <c r="AI327" s="85">
        <f t="shared" si="97"/>
        <v>0</v>
      </c>
      <c r="AJ327" s="85">
        <f t="shared" si="98"/>
        <v>0</v>
      </c>
      <c r="AK327" s="85">
        <f t="shared" si="99"/>
        <v>0</v>
      </c>
      <c r="AL327" s="75" t="str">
        <f t="shared" si="100"/>
        <v>-</v>
      </c>
      <c r="AM327" s="85">
        <f t="shared" si="101"/>
        <v>0</v>
      </c>
      <c r="AN327" s="85">
        <f t="shared" si="102"/>
        <v>0</v>
      </c>
      <c r="AO327" s="85">
        <f t="shared" si="103"/>
        <v>0</v>
      </c>
    </row>
    <row r="328" spans="1:41" s="26" customFormat="1" ht="12.75">
      <c r="A328" s="71">
        <v>400340</v>
      </c>
      <c r="B328" s="38">
        <v>78930</v>
      </c>
      <c r="C328" s="39" t="s">
        <v>373</v>
      </c>
      <c r="D328" s="39" t="s">
        <v>374</v>
      </c>
      <c r="E328" s="39" t="s">
        <v>905</v>
      </c>
      <c r="F328" s="40">
        <v>85208</v>
      </c>
      <c r="G328" s="72">
        <v>5108</v>
      </c>
      <c r="H328" s="73">
        <v>4809862335</v>
      </c>
      <c r="I328" s="74">
        <v>1</v>
      </c>
      <c r="J328" s="75" t="s">
        <v>883</v>
      </c>
      <c r="K328" s="39"/>
      <c r="L328" s="76" t="s">
        <v>883</v>
      </c>
      <c r="M328" s="77">
        <v>973.6375</v>
      </c>
      <c r="N328" s="76" t="s">
        <v>883</v>
      </c>
      <c r="O328" s="78" t="s">
        <v>883</v>
      </c>
      <c r="P328" s="41" t="s">
        <v>889</v>
      </c>
      <c r="Q328" s="79" t="str">
        <f t="shared" si="87"/>
        <v>M</v>
      </c>
      <c r="R328" s="75" t="s">
        <v>883</v>
      </c>
      <c r="S328" s="75" t="s">
        <v>883</v>
      </c>
      <c r="T328" s="75"/>
      <c r="U328" s="80"/>
      <c r="V328" s="81"/>
      <c r="W328" s="82"/>
      <c r="X328" s="82"/>
      <c r="Y328" s="83"/>
      <c r="Z328" s="84">
        <f t="shared" si="88"/>
        <v>0</v>
      </c>
      <c r="AA328" s="85">
        <f t="shared" si="89"/>
        <v>0</v>
      </c>
      <c r="AB328" s="85">
        <f t="shared" si="90"/>
        <v>0</v>
      </c>
      <c r="AC328" s="85">
        <f t="shared" si="91"/>
        <v>0</v>
      </c>
      <c r="AD328" s="75" t="str">
        <f t="shared" si="92"/>
        <v>-</v>
      </c>
      <c r="AE328" s="85">
        <f t="shared" si="93"/>
        <v>0</v>
      </c>
      <c r="AF328" s="85">
        <f t="shared" si="94"/>
        <v>0</v>
      </c>
      <c r="AG328" s="85">
        <f t="shared" si="95"/>
        <v>0</v>
      </c>
      <c r="AH328" s="85">
        <f t="shared" si="96"/>
        <v>0</v>
      </c>
      <c r="AI328" s="85">
        <f t="shared" si="97"/>
        <v>0</v>
      </c>
      <c r="AJ328" s="85">
        <f t="shared" si="98"/>
        <v>0</v>
      </c>
      <c r="AK328" s="85">
        <f t="shared" si="99"/>
        <v>0</v>
      </c>
      <c r="AL328" s="75" t="str">
        <f t="shared" si="100"/>
        <v>-</v>
      </c>
      <c r="AM328" s="85">
        <f t="shared" si="101"/>
        <v>0</v>
      </c>
      <c r="AN328" s="85">
        <f t="shared" si="102"/>
        <v>0</v>
      </c>
      <c r="AO328" s="85">
        <f t="shared" si="103"/>
        <v>0</v>
      </c>
    </row>
    <row r="329" spans="1:41" s="26" customFormat="1" ht="12.75">
      <c r="A329" s="71">
        <v>400400</v>
      </c>
      <c r="B329" s="38">
        <v>78986</v>
      </c>
      <c r="C329" s="39" t="s">
        <v>375</v>
      </c>
      <c r="D329" s="39" t="s">
        <v>376</v>
      </c>
      <c r="E329" s="39" t="s">
        <v>1254</v>
      </c>
      <c r="F329" s="40">
        <v>19382</v>
      </c>
      <c r="G329" s="72" t="s">
        <v>882</v>
      </c>
      <c r="H329" s="73">
        <v>4849472000</v>
      </c>
      <c r="I329" s="74">
        <v>3</v>
      </c>
      <c r="J329" s="75" t="s">
        <v>883</v>
      </c>
      <c r="K329" s="39"/>
      <c r="L329" s="76" t="s">
        <v>883</v>
      </c>
      <c r="M329" s="77"/>
      <c r="N329" s="76" t="s">
        <v>883</v>
      </c>
      <c r="O329" s="78" t="s">
        <v>883</v>
      </c>
      <c r="P329" s="41" t="s">
        <v>889</v>
      </c>
      <c r="Q329" s="79" t="str">
        <f t="shared" si="87"/>
        <v>M</v>
      </c>
      <c r="R329" s="75" t="s">
        <v>885</v>
      </c>
      <c r="S329" s="75" t="s">
        <v>883</v>
      </c>
      <c r="T329" s="75"/>
      <c r="U329" s="80"/>
      <c r="V329" s="81"/>
      <c r="W329" s="82"/>
      <c r="X329" s="82"/>
      <c r="Y329" s="83"/>
      <c r="Z329" s="84">
        <f t="shared" si="88"/>
        <v>0</v>
      </c>
      <c r="AA329" s="85">
        <f t="shared" si="89"/>
        <v>0</v>
      </c>
      <c r="AB329" s="85">
        <f t="shared" si="90"/>
        <v>0</v>
      </c>
      <c r="AC329" s="85">
        <f t="shared" si="91"/>
        <v>0</v>
      </c>
      <c r="AD329" s="75" t="str">
        <f t="shared" si="92"/>
        <v>-</v>
      </c>
      <c r="AE329" s="85">
        <f t="shared" si="93"/>
        <v>0</v>
      </c>
      <c r="AF329" s="85">
        <f t="shared" si="94"/>
        <v>0</v>
      </c>
      <c r="AG329" s="85">
        <f t="shared" si="95"/>
        <v>0</v>
      </c>
      <c r="AH329" s="85">
        <f t="shared" si="96"/>
        <v>0</v>
      </c>
      <c r="AI329" s="85">
        <f t="shared" si="97"/>
        <v>0</v>
      </c>
      <c r="AJ329" s="85">
        <f t="shared" si="98"/>
        <v>0</v>
      </c>
      <c r="AK329" s="85">
        <f t="shared" si="99"/>
        <v>0</v>
      </c>
      <c r="AL329" s="75" t="str">
        <f t="shared" si="100"/>
        <v>-</v>
      </c>
      <c r="AM329" s="85">
        <f t="shared" si="101"/>
        <v>0</v>
      </c>
      <c r="AN329" s="85">
        <f t="shared" si="102"/>
        <v>0</v>
      </c>
      <c r="AO329" s="85">
        <f t="shared" si="103"/>
        <v>0</v>
      </c>
    </row>
    <row r="330" spans="1:41" s="26" customFormat="1" ht="12.75">
      <c r="A330" s="71">
        <v>405530</v>
      </c>
      <c r="B330" s="38">
        <v>120201</v>
      </c>
      <c r="C330" s="39" t="s">
        <v>377</v>
      </c>
      <c r="D330" s="39" t="s">
        <v>378</v>
      </c>
      <c r="E330" s="39" t="s">
        <v>291</v>
      </c>
      <c r="F330" s="40">
        <v>85621</v>
      </c>
      <c r="G330" s="72">
        <v>2611</v>
      </c>
      <c r="H330" s="73">
        <v>5203757800</v>
      </c>
      <c r="I330" s="74" t="s">
        <v>1050</v>
      </c>
      <c r="J330" s="75" t="s">
        <v>883</v>
      </c>
      <c r="K330" s="39"/>
      <c r="L330" s="76" t="s">
        <v>884</v>
      </c>
      <c r="M330" s="77">
        <v>5798.881</v>
      </c>
      <c r="N330" s="76" t="s">
        <v>883</v>
      </c>
      <c r="O330" s="78" t="s">
        <v>883</v>
      </c>
      <c r="P330" s="41">
        <v>44.086956521739125</v>
      </c>
      <c r="Q330" s="79" t="str">
        <f t="shared" si="87"/>
        <v>YES</v>
      </c>
      <c r="R330" s="75" t="s">
        <v>883</v>
      </c>
      <c r="S330" s="75" t="s">
        <v>884</v>
      </c>
      <c r="T330" s="75"/>
      <c r="U330" s="80" t="s">
        <v>884</v>
      </c>
      <c r="V330" s="81"/>
      <c r="W330" s="82"/>
      <c r="X330" s="82"/>
      <c r="Y330" s="83"/>
      <c r="Z330" s="84">
        <f t="shared" si="88"/>
        <v>1</v>
      </c>
      <c r="AA330" s="85">
        <f t="shared" si="89"/>
        <v>0</v>
      </c>
      <c r="AB330" s="85">
        <f t="shared" si="90"/>
        <v>0</v>
      </c>
      <c r="AC330" s="85">
        <f t="shared" si="91"/>
        <v>0</v>
      </c>
      <c r="AD330" s="75" t="str">
        <f t="shared" si="92"/>
        <v>-</v>
      </c>
      <c r="AE330" s="85">
        <f t="shared" si="93"/>
        <v>0</v>
      </c>
      <c r="AF330" s="85">
        <f t="shared" si="94"/>
        <v>0</v>
      </c>
      <c r="AG330" s="85">
        <f t="shared" si="95"/>
        <v>0</v>
      </c>
      <c r="AH330" s="85">
        <f t="shared" si="96"/>
        <v>0</v>
      </c>
      <c r="AI330" s="85">
        <f t="shared" si="97"/>
        <v>1</v>
      </c>
      <c r="AJ330" s="85">
        <f t="shared" si="98"/>
        <v>1</v>
      </c>
      <c r="AK330" s="85" t="str">
        <f t="shared" si="99"/>
        <v>Initial</v>
      </c>
      <c r="AL330" s="75" t="str">
        <f t="shared" si="100"/>
        <v>RLIS</v>
      </c>
      <c r="AM330" s="85">
        <f t="shared" si="101"/>
        <v>0</v>
      </c>
      <c r="AN330" s="85">
        <f t="shared" si="102"/>
        <v>0</v>
      </c>
      <c r="AO330" s="85">
        <f t="shared" si="103"/>
        <v>0</v>
      </c>
    </row>
    <row r="331" spans="1:41" s="26" customFormat="1" ht="12.75">
      <c r="A331" s="71">
        <v>400303</v>
      </c>
      <c r="B331" s="38">
        <v>78945</v>
      </c>
      <c r="C331" s="39" t="s">
        <v>379</v>
      </c>
      <c r="D331" s="39" t="s">
        <v>380</v>
      </c>
      <c r="E331" s="39" t="s">
        <v>924</v>
      </c>
      <c r="F331" s="40">
        <v>85323</v>
      </c>
      <c r="G331" s="72" t="s">
        <v>882</v>
      </c>
      <c r="H331" s="73">
        <v>6022634099</v>
      </c>
      <c r="I331" s="74">
        <v>3</v>
      </c>
      <c r="J331" s="75" t="s">
        <v>883</v>
      </c>
      <c r="K331" s="39"/>
      <c r="L331" s="76" t="s">
        <v>883</v>
      </c>
      <c r="M331" s="77">
        <v>35.4375</v>
      </c>
      <c r="N331" s="76" t="s">
        <v>883</v>
      </c>
      <c r="O331" s="78" t="s">
        <v>883</v>
      </c>
      <c r="P331" s="41" t="s">
        <v>889</v>
      </c>
      <c r="Q331" s="79" t="str">
        <f t="shared" si="87"/>
        <v>M</v>
      </c>
      <c r="R331" s="75" t="s">
        <v>883</v>
      </c>
      <c r="S331" s="75" t="s">
        <v>883</v>
      </c>
      <c r="T331" s="75"/>
      <c r="U331" s="80"/>
      <c r="V331" s="81"/>
      <c r="W331" s="82"/>
      <c r="X331" s="82"/>
      <c r="Y331" s="83"/>
      <c r="Z331" s="84">
        <f t="shared" si="88"/>
        <v>0</v>
      </c>
      <c r="AA331" s="85">
        <f t="shared" si="89"/>
        <v>1</v>
      </c>
      <c r="AB331" s="85">
        <f t="shared" si="90"/>
        <v>0</v>
      </c>
      <c r="AC331" s="85">
        <f t="shared" si="91"/>
        <v>0</v>
      </c>
      <c r="AD331" s="75" t="str">
        <f t="shared" si="92"/>
        <v>-</v>
      </c>
      <c r="AE331" s="85">
        <f t="shared" si="93"/>
        <v>0</v>
      </c>
      <c r="AF331" s="85">
        <f t="shared" si="94"/>
        <v>0</v>
      </c>
      <c r="AG331" s="85">
        <f t="shared" si="95"/>
        <v>0</v>
      </c>
      <c r="AH331" s="85">
        <f t="shared" si="96"/>
        <v>0</v>
      </c>
      <c r="AI331" s="85">
        <f t="shared" si="97"/>
        <v>0</v>
      </c>
      <c r="AJ331" s="85">
        <f t="shared" si="98"/>
        <v>0</v>
      </c>
      <c r="AK331" s="85">
        <f t="shared" si="99"/>
        <v>0</v>
      </c>
      <c r="AL331" s="75" t="str">
        <f t="shared" si="100"/>
        <v>-</v>
      </c>
      <c r="AM331" s="85">
        <f t="shared" si="101"/>
        <v>0</v>
      </c>
      <c r="AN331" s="85">
        <f t="shared" si="102"/>
        <v>0</v>
      </c>
      <c r="AO331" s="85">
        <f t="shared" si="103"/>
        <v>0</v>
      </c>
    </row>
    <row r="332" spans="1:41" s="26" customFormat="1" ht="12.75">
      <c r="A332" s="71">
        <v>400077</v>
      </c>
      <c r="B332" s="38">
        <v>98745</v>
      </c>
      <c r="C332" s="39" t="s">
        <v>381</v>
      </c>
      <c r="D332" s="39" t="s">
        <v>382</v>
      </c>
      <c r="E332" s="39" t="s">
        <v>357</v>
      </c>
      <c r="F332" s="40">
        <v>85937</v>
      </c>
      <c r="G332" s="72" t="s">
        <v>882</v>
      </c>
      <c r="H332" s="73">
        <v>9285363920</v>
      </c>
      <c r="I332" s="74" t="s">
        <v>383</v>
      </c>
      <c r="J332" s="75" t="s">
        <v>883</v>
      </c>
      <c r="K332" s="39"/>
      <c r="L332" s="76" t="s">
        <v>883</v>
      </c>
      <c r="M332" s="77">
        <v>127.71</v>
      </c>
      <c r="N332" s="76" t="s">
        <v>884</v>
      </c>
      <c r="O332" s="78" t="s">
        <v>883</v>
      </c>
      <c r="P332" s="89">
        <v>53.59</v>
      </c>
      <c r="Q332" s="79" t="str">
        <f t="shared" si="87"/>
        <v>YES</v>
      </c>
      <c r="R332" s="75" t="s">
        <v>883</v>
      </c>
      <c r="S332" s="75" t="s">
        <v>884</v>
      </c>
      <c r="T332" s="75"/>
      <c r="U332" s="80"/>
      <c r="V332" s="81"/>
      <c r="W332" s="82"/>
      <c r="X332" s="82"/>
      <c r="Y332" s="83"/>
      <c r="Z332" s="84">
        <f t="shared" si="88"/>
        <v>0</v>
      </c>
      <c r="AA332" s="85">
        <f t="shared" si="89"/>
        <v>1</v>
      </c>
      <c r="AB332" s="85">
        <f t="shared" si="90"/>
        <v>0</v>
      </c>
      <c r="AC332" s="85">
        <f t="shared" si="91"/>
        <v>0</v>
      </c>
      <c r="AD332" s="75" t="str">
        <f t="shared" si="92"/>
        <v>-</v>
      </c>
      <c r="AE332" s="85">
        <f t="shared" si="93"/>
        <v>0</v>
      </c>
      <c r="AF332" s="85">
        <f t="shared" si="94"/>
        <v>0</v>
      </c>
      <c r="AG332" s="85">
        <f t="shared" si="95"/>
        <v>0</v>
      </c>
      <c r="AH332" s="85">
        <f t="shared" si="96"/>
        <v>0</v>
      </c>
      <c r="AI332" s="85">
        <f t="shared" si="97"/>
        <v>1</v>
      </c>
      <c r="AJ332" s="85">
        <f t="shared" si="98"/>
        <v>1</v>
      </c>
      <c r="AK332" s="85" t="str">
        <f t="shared" si="99"/>
        <v>Initial</v>
      </c>
      <c r="AL332" s="75" t="str">
        <f t="shared" si="100"/>
        <v>RLIS</v>
      </c>
      <c r="AM332" s="85">
        <f t="shared" si="101"/>
        <v>0</v>
      </c>
      <c r="AN332" s="85">
        <f t="shared" si="102"/>
        <v>0</v>
      </c>
      <c r="AO332" s="85" t="str">
        <f t="shared" si="103"/>
        <v>Trouble</v>
      </c>
    </row>
    <row r="333" spans="1:41" s="26" customFormat="1" ht="12.75">
      <c r="A333" s="71">
        <v>400333</v>
      </c>
      <c r="B333" s="38">
        <v>138762</v>
      </c>
      <c r="C333" s="39" t="s">
        <v>384</v>
      </c>
      <c r="D333" s="39" t="s">
        <v>385</v>
      </c>
      <c r="E333" s="39" t="s">
        <v>959</v>
      </c>
      <c r="F333" s="40">
        <v>86301</v>
      </c>
      <c r="G333" s="72" t="s">
        <v>882</v>
      </c>
      <c r="H333" s="73">
        <v>9284438675</v>
      </c>
      <c r="I333" s="74">
        <v>2</v>
      </c>
      <c r="J333" s="75" t="s">
        <v>883</v>
      </c>
      <c r="K333" s="39"/>
      <c r="L333" s="76" t="s">
        <v>883</v>
      </c>
      <c r="M333" s="77"/>
      <c r="N333" s="76" t="s">
        <v>883</v>
      </c>
      <c r="O333" s="78" t="s">
        <v>883</v>
      </c>
      <c r="P333" s="41" t="s">
        <v>889</v>
      </c>
      <c r="Q333" s="79" t="str">
        <f t="shared" si="87"/>
        <v>M</v>
      </c>
      <c r="R333" s="75" t="s">
        <v>883</v>
      </c>
      <c r="S333" s="75" t="s">
        <v>883</v>
      </c>
      <c r="T333" s="75"/>
      <c r="U333" s="80"/>
      <c r="V333" s="81"/>
      <c r="W333" s="82"/>
      <c r="X333" s="82"/>
      <c r="Y333" s="83"/>
      <c r="Z333" s="84">
        <f t="shared" si="88"/>
        <v>0</v>
      </c>
      <c r="AA333" s="85">
        <f t="shared" si="89"/>
        <v>0</v>
      </c>
      <c r="AB333" s="85">
        <f t="shared" si="90"/>
        <v>0</v>
      </c>
      <c r="AC333" s="85">
        <f t="shared" si="91"/>
        <v>0</v>
      </c>
      <c r="AD333" s="75" t="str">
        <f t="shared" si="92"/>
        <v>-</v>
      </c>
      <c r="AE333" s="85">
        <f t="shared" si="93"/>
        <v>0</v>
      </c>
      <c r="AF333" s="85">
        <f t="shared" si="94"/>
        <v>0</v>
      </c>
      <c r="AG333" s="85">
        <f t="shared" si="95"/>
        <v>0</v>
      </c>
      <c r="AH333" s="85">
        <f t="shared" si="96"/>
        <v>0</v>
      </c>
      <c r="AI333" s="85">
        <f t="shared" si="97"/>
        <v>0</v>
      </c>
      <c r="AJ333" s="85">
        <f t="shared" si="98"/>
        <v>0</v>
      </c>
      <c r="AK333" s="85">
        <f t="shared" si="99"/>
        <v>0</v>
      </c>
      <c r="AL333" s="75" t="str">
        <f t="shared" si="100"/>
        <v>-</v>
      </c>
      <c r="AM333" s="85">
        <f t="shared" si="101"/>
        <v>0</v>
      </c>
      <c r="AN333" s="85">
        <f t="shared" si="102"/>
        <v>0</v>
      </c>
      <c r="AO333" s="85">
        <f t="shared" si="103"/>
        <v>0</v>
      </c>
    </row>
    <row r="334" spans="1:41" s="26" customFormat="1" ht="12.75">
      <c r="A334" s="71">
        <v>400097</v>
      </c>
      <c r="B334" s="38">
        <v>38701</v>
      </c>
      <c r="C334" s="39" t="s">
        <v>386</v>
      </c>
      <c r="D334" s="39" t="s">
        <v>387</v>
      </c>
      <c r="E334" s="39" t="s">
        <v>1185</v>
      </c>
      <c r="F334" s="40">
        <v>86004</v>
      </c>
      <c r="G334" s="72">
        <v>5004</v>
      </c>
      <c r="H334" s="73">
        <v>9282148776</v>
      </c>
      <c r="I334" s="74">
        <v>2</v>
      </c>
      <c r="J334" s="75" t="s">
        <v>883</v>
      </c>
      <c r="K334" s="39"/>
      <c r="L334" s="76" t="s">
        <v>883</v>
      </c>
      <c r="M334" s="77">
        <v>267.1005</v>
      </c>
      <c r="N334" s="76" t="s">
        <v>884</v>
      </c>
      <c r="O334" s="78" t="s">
        <v>883</v>
      </c>
      <c r="P334" s="41" t="s">
        <v>889</v>
      </c>
      <c r="Q334" s="79" t="str">
        <f t="shared" si="87"/>
        <v>M</v>
      </c>
      <c r="R334" s="75" t="s">
        <v>883</v>
      </c>
      <c r="S334" s="75" t="s">
        <v>883</v>
      </c>
      <c r="T334" s="75"/>
      <c r="U334" s="80"/>
      <c r="V334" s="81"/>
      <c r="W334" s="82"/>
      <c r="X334" s="82"/>
      <c r="Y334" s="83"/>
      <c r="Z334" s="84">
        <f t="shared" si="88"/>
        <v>0</v>
      </c>
      <c r="AA334" s="85">
        <f t="shared" si="89"/>
        <v>1</v>
      </c>
      <c r="AB334" s="85">
        <f t="shared" si="90"/>
        <v>0</v>
      </c>
      <c r="AC334" s="85">
        <f t="shared" si="91"/>
        <v>0</v>
      </c>
      <c r="AD334" s="75" t="str">
        <f t="shared" si="92"/>
        <v>-</v>
      </c>
      <c r="AE334" s="85">
        <f t="shared" si="93"/>
        <v>0</v>
      </c>
      <c r="AF334" s="85">
        <f t="shared" si="94"/>
        <v>0</v>
      </c>
      <c r="AG334" s="85">
        <f t="shared" si="95"/>
        <v>0</v>
      </c>
      <c r="AH334" s="85">
        <f t="shared" si="96"/>
        <v>0</v>
      </c>
      <c r="AI334" s="85">
        <f t="shared" si="97"/>
        <v>0</v>
      </c>
      <c r="AJ334" s="85">
        <f t="shared" si="98"/>
        <v>0</v>
      </c>
      <c r="AK334" s="85">
        <f t="shared" si="99"/>
        <v>0</v>
      </c>
      <c r="AL334" s="75" t="str">
        <f t="shared" si="100"/>
        <v>-</v>
      </c>
      <c r="AM334" s="85">
        <f t="shared" si="101"/>
        <v>0</v>
      </c>
      <c r="AN334" s="85">
        <f t="shared" si="102"/>
        <v>0</v>
      </c>
      <c r="AO334" s="85">
        <f t="shared" si="103"/>
        <v>0</v>
      </c>
    </row>
    <row r="335" spans="1:41" s="26" customFormat="1" ht="12.75">
      <c r="A335" s="71">
        <v>400356</v>
      </c>
      <c r="B335" s="38">
        <v>108707</v>
      </c>
      <c r="C335" s="39" t="s">
        <v>388</v>
      </c>
      <c r="D335" s="39" t="s">
        <v>389</v>
      </c>
      <c r="E335" s="39" t="s">
        <v>899</v>
      </c>
      <c r="F335" s="40">
        <v>85745</v>
      </c>
      <c r="G335" s="72" t="s">
        <v>882</v>
      </c>
      <c r="H335" s="73">
        <v>5206231023</v>
      </c>
      <c r="I335" s="74">
        <v>1</v>
      </c>
      <c r="J335" s="75" t="s">
        <v>883</v>
      </c>
      <c r="K335" s="39"/>
      <c r="L335" s="76" t="s">
        <v>883</v>
      </c>
      <c r="M335" s="77">
        <v>154.9936</v>
      </c>
      <c r="N335" s="76" t="s">
        <v>883</v>
      </c>
      <c r="O335" s="78" t="s">
        <v>883</v>
      </c>
      <c r="P335" s="41" t="s">
        <v>889</v>
      </c>
      <c r="Q335" s="79" t="str">
        <f t="shared" si="87"/>
        <v>M</v>
      </c>
      <c r="R335" s="75" t="s">
        <v>885</v>
      </c>
      <c r="S335" s="75" t="s">
        <v>883</v>
      </c>
      <c r="T335" s="75"/>
      <c r="U335" s="80"/>
      <c r="V335" s="81"/>
      <c r="W335" s="82"/>
      <c r="X335" s="82"/>
      <c r="Y335" s="83"/>
      <c r="Z335" s="84">
        <f t="shared" si="88"/>
        <v>0</v>
      </c>
      <c r="AA335" s="85">
        <f t="shared" si="89"/>
        <v>1</v>
      </c>
      <c r="AB335" s="85">
        <f t="shared" si="90"/>
        <v>0</v>
      </c>
      <c r="AC335" s="85">
        <f t="shared" si="91"/>
        <v>0</v>
      </c>
      <c r="AD335" s="75" t="str">
        <f t="shared" si="92"/>
        <v>-</v>
      </c>
      <c r="AE335" s="85">
        <f t="shared" si="93"/>
        <v>0</v>
      </c>
      <c r="AF335" s="85">
        <f t="shared" si="94"/>
        <v>0</v>
      </c>
      <c r="AG335" s="85">
        <f t="shared" si="95"/>
        <v>0</v>
      </c>
      <c r="AH335" s="85">
        <f t="shared" si="96"/>
        <v>0</v>
      </c>
      <c r="AI335" s="85">
        <f t="shared" si="97"/>
        <v>0</v>
      </c>
      <c r="AJ335" s="85">
        <f t="shared" si="98"/>
        <v>0</v>
      </c>
      <c r="AK335" s="85">
        <f t="shared" si="99"/>
        <v>0</v>
      </c>
      <c r="AL335" s="75" t="str">
        <f t="shared" si="100"/>
        <v>-</v>
      </c>
      <c r="AM335" s="85">
        <f t="shared" si="101"/>
        <v>0</v>
      </c>
      <c r="AN335" s="85">
        <f t="shared" si="102"/>
        <v>0</v>
      </c>
      <c r="AO335" s="85">
        <f t="shared" si="103"/>
        <v>0</v>
      </c>
    </row>
    <row r="336" spans="1:41" s="26" customFormat="1" ht="12.75">
      <c r="A336" s="71">
        <v>400385</v>
      </c>
      <c r="B336" s="38">
        <v>78950</v>
      </c>
      <c r="C336" s="39" t="s">
        <v>390</v>
      </c>
      <c r="D336" s="39" t="s">
        <v>970</v>
      </c>
      <c r="E336" s="39" t="s">
        <v>892</v>
      </c>
      <c r="F336" s="40">
        <v>85014</v>
      </c>
      <c r="G336" s="72" t="s">
        <v>882</v>
      </c>
      <c r="H336" s="73">
        <v>6029532933</v>
      </c>
      <c r="I336" s="74">
        <v>1</v>
      </c>
      <c r="J336" s="75" t="s">
        <v>883</v>
      </c>
      <c r="K336" s="39"/>
      <c r="L336" s="76" t="s">
        <v>883</v>
      </c>
      <c r="M336" s="77">
        <v>419.2124</v>
      </c>
      <c r="N336" s="76" t="s">
        <v>883</v>
      </c>
      <c r="O336" s="78" t="s">
        <v>883</v>
      </c>
      <c r="P336" s="41" t="s">
        <v>889</v>
      </c>
      <c r="Q336" s="79" t="str">
        <f t="shared" si="87"/>
        <v>M</v>
      </c>
      <c r="R336" s="75" t="s">
        <v>885</v>
      </c>
      <c r="S336" s="75" t="s">
        <v>883</v>
      </c>
      <c r="T336" s="75"/>
      <c r="U336" s="80"/>
      <c r="V336" s="81"/>
      <c r="W336" s="82"/>
      <c r="X336" s="82"/>
      <c r="Y336" s="83"/>
      <c r="Z336" s="84">
        <f t="shared" si="88"/>
        <v>0</v>
      </c>
      <c r="AA336" s="85">
        <f t="shared" si="89"/>
        <v>1</v>
      </c>
      <c r="AB336" s="85">
        <f t="shared" si="90"/>
        <v>0</v>
      </c>
      <c r="AC336" s="85">
        <f t="shared" si="91"/>
        <v>0</v>
      </c>
      <c r="AD336" s="75" t="str">
        <f t="shared" si="92"/>
        <v>-</v>
      </c>
      <c r="AE336" s="85">
        <f t="shared" si="93"/>
        <v>0</v>
      </c>
      <c r="AF336" s="85">
        <f t="shared" si="94"/>
        <v>0</v>
      </c>
      <c r="AG336" s="85">
        <f t="shared" si="95"/>
        <v>0</v>
      </c>
      <c r="AH336" s="85">
        <f t="shared" si="96"/>
        <v>0</v>
      </c>
      <c r="AI336" s="85">
        <f t="shared" si="97"/>
        <v>0</v>
      </c>
      <c r="AJ336" s="85">
        <f t="shared" si="98"/>
        <v>0</v>
      </c>
      <c r="AK336" s="85">
        <f t="shared" si="99"/>
        <v>0</v>
      </c>
      <c r="AL336" s="75" t="str">
        <f t="shared" si="100"/>
        <v>-</v>
      </c>
      <c r="AM336" s="85">
        <f t="shared" si="101"/>
        <v>0</v>
      </c>
      <c r="AN336" s="85">
        <f t="shared" si="102"/>
        <v>0</v>
      </c>
      <c r="AO336" s="85">
        <f t="shared" si="103"/>
        <v>0</v>
      </c>
    </row>
    <row r="337" spans="1:41" s="26" customFormat="1" ht="12.75">
      <c r="A337" s="71">
        <v>400283</v>
      </c>
      <c r="B337" s="38">
        <v>108790</v>
      </c>
      <c r="C337" s="39" t="s">
        <v>391</v>
      </c>
      <c r="D337" s="39" t="s">
        <v>392</v>
      </c>
      <c r="E337" s="39" t="s">
        <v>899</v>
      </c>
      <c r="F337" s="40">
        <v>85749</v>
      </c>
      <c r="G337" s="72" t="s">
        <v>882</v>
      </c>
      <c r="H337" s="73">
        <v>5202961600</v>
      </c>
      <c r="I337" s="74">
        <v>1</v>
      </c>
      <c r="J337" s="75" t="s">
        <v>883</v>
      </c>
      <c r="K337" s="39"/>
      <c r="L337" s="76" t="s">
        <v>883</v>
      </c>
      <c r="M337" s="77">
        <v>73.25</v>
      </c>
      <c r="N337" s="76" t="s">
        <v>883</v>
      </c>
      <c r="O337" s="78" t="s">
        <v>883</v>
      </c>
      <c r="P337" s="41" t="s">
        <v>889</v>
      </c>
      <c r="Q337" s="79" t="str">
        <f t="shared" si="87"/>
        <v>M</v>
      </c>
      <c r="R337" s="75" t="s">
        <v>883</v>
      </c>
      <c r="S337" s="75" t="s">
        <v>883</v>
      </c>
      <c r="T337" s="75"/>
      <c r="U337" s="80"/>
      <c r="V337" s="81"/>
      <c r="W337" s="82"/>
      <c r="X337" s="82"/>
      <c r="Y337" s="83"/>
      <c r="Z337" s="84">
        <f t="shared" si="88"/>
        <v>0</v>
      </c>
      <c r="AA337" s="85">
        <f t="shared" si="89"/>
        <v>1</v>
      </c>
      <c r="AB337" s="85">
        <f t="shared" si="90"/>
        <v>0</v>
      </c>
      <c r="AC337" s="85">
        <f t="shared" si="91"/>
        <v>0</v>
      </c>
      <c r="AD337" s="75" t="str">
        <f t="shared" si="92"/>
        <v>-</v>
      </c>
      <c r="AE337" s="85">
        <f t="shared" si="93"/>
        <v>0</v>
      </c>
      <c r="AF337" s="85">
        <f t="shared" si="94"/>
        <v>0</v>
      </c>
      <c r="AG337" s="85">
        <f t="shared" si="95"/>
        <v>0</v>
      </c>
      <c r="AH337" s="85">
        <f t="shared" si="96"/>
        <v>0</v>
      </c>
      <c r="AI337" s="85">
        <f t="shared" si="97"/>
        <v>0</v>
      </c>
      <c r="AJ337" s="85">
        <f t="shared" si="98"/>
        <v>0</v>
      </c>
      <c r="AK337" s="85">
        <f t="shared" si="99"/>
        <v>0</v>
      </c>
      <c r="AL337" s="75" t="str">
        <f t="shared" si="100"/>
        <v>-</v>
      </c>
      <c r="AM337" s="85">
        <f t="shared" si="101"/>
        <v>0</v>
      </c>
      <c r="AN337" s="85">
        <f t="shared" si="102"/>
        <v>0</v>
      </c>
      <c r="AO337" s="85">
        <f t="shared" si="103"/>
        <v>0</v>
      </c>
    </row>
    <row r="338" spans="1:41" s="26" customFormat="1" ht="12.75">
      <c r="A338" s="71">
        <v>400103</v>
      </c>
      <c r="B338" s="38">
        <v>78661</v>
      </c>
      <c r="C338" s="39" t="s">
        <v>393</v>
      </c>
      <c r="D338" s="39" t="s">
        <v>394</v>
      </c>
      <c r="E338" s="39" t="s">
        <v>395</v>
      </c>
      <c r="F338" s="40">
        <v>60048</v>
      </c>
      <c r="G338" s="72" t="s">
        <v>882</v>
      </c>
      <c r="H338" s="73">
        <v>8008339235</v>
      </c>
      <c r="I338" s="74" t="s">
        <v>902</v>
      </c>
      <c r="J338" s="75" t="s">
        <v>883</v>
      </c>
      <c r="K338" s="39"/>
      <c r="L338" s="76" t="s">
        <v>883</v>
      </c>
      <c r="M338" s="77">
        <v>369.475</v>
      </c>
      <c r="N338" s="76" t="s">
        <v>883</v>
      </c>
      <c r="O338" s="78" t="s">
        <v>883</v>
      </c>
      <c r="P338" s="41" t="s">
        <v>889</v>
      </c>
      <c r="Q338" s="79" t="str">
        <f t="shared" si="87"/>
        <v>M</v>
      </c>
      <c r="R338" s="75" t="s">
        <v>883</v>
      </c>
      <c r="S338" s="75" t="s">
        <v>883</v>
      </c>
      <c r="T338" s="75"/>
      <c r="U338" s="80"/>
      <c r="V338" s="81"/>
      <c r="W338" s="82"/>
      <c r="X338" s="82"/>
      <c r="Y338" s="83"/>
      <c r="Z338" s="84">
        <f t="shared" si="88"/>
        <v>0</v>
      </c>
      <c r="AA338" s="85">
        <f t="shared" si="89"/>
        <v>1</v>
      </c>
      <c r="AB338" s="85">
        <f t="shared" si="90"/>
        <v>0</v>
      </c>
      <c r="AC338" s="85">
        <f t="shared" si="91"/>
        <v>0</v>
      </c>
      <c r="AD338" s="75" t="str">
        <f t="shared" si="92"/>
        <v>-</v>
      </c>
      <c r="AE338" s="85">
        <f t="shared" si="93"/>
        <v>0</v>
      </c>
      <c r="AF338" s="85">
        <f t="shared" si="94"/>
        <v>0</v>
      </c>
      <c r="AG338" s="85">
        <f t="shared" si="95"/>
        <v>0</v>
      </c>
      <c r="AH338" s="85">
        <f t="shared" si="96"/>
        <v>0</v>
      </c>
      <c r="AI338" s="85">
        <f t="shared" si="97"/>
        <v>0</v>
      </c>
      <c r="AJ338" s="85">
        <f t="shared" si="98"/>
        <v>0</v>
      </c>
      <c r="AK338" s="85">
        <f t="shared" si="99"/>
        <v>0</v>
      </c>
      <c r="AL338" s="75" t="str">
        <f t="shared" si="100"/>
        <v>-</v>
      </c>
      <c r="AM338" s="85">
        <f t="shared" si="101"/>
        <v>0</v>
      </c>
      <c r="AN338" s="85">
        <f t="shared" si="102"/>
        <v>0</v>
      </c>
      <c r="AO338" s="85">
        <f t="shared" si="103"/>
        <v>0</v>
      </c>
    </row>
    <row r="339" spans="1:41" s="26" customFormat="1" ht="12.75">
      <c r="A339" s="71">
        <v>400284</v>
      </c>
      <c r="B339" s="38">
        <v>28751</v>
      </c>
      <c r="C339" s="39" t="s">
        <v>396</v>
      </c>
      <c r="D339" s="39" t="s">
        <v>397</v>
      </c>
      <c r="E339" s="39" t="s">
        <v>1178</v>
      </c>
      <c r="F339" s="40">
        <v>85635</v>
      </c>
      <c r="G339" s="72" t="s">
        <v>882</v>
      </c>
      <c r="H339" s="73">
        <v>5204527965</v>
      </c>
      <c r="I339" s="74" t="s">
        <v>1179</v>
      </c>
      <c r="J339" s="75" t="s">
        <v>883</v>
      </c>
      <c r="K339" s="39"/>
      <c r="L339" s="76" t="s">
        <v>883</v>
      </c>
      <c r="M339" s="77">
        <v>522.181</v>
      </c>
      <c r="N339" s="76" t="s">
        <v>883</v>
      </c>
      <c r="O339" s="78" t="s">
        <v>883</v>
      </c>
      <c r="P339" s="41" t="s">
        <v>889</v>
      </c>
      <c r="Q339" s="79" t="str">
        <f t="shared" si="87"/>
        <v>M</v>
      </c>
      <c r="R339" s="75" t="s">
        <v>883</v>
      </c>
      <c r="S339" s="75" t="s">
        <v>883</v>
      </c>
      <c r="T339" s="75"/>
      <c r="U339" s="80"/>
      <c r="V339" s="81"/>
      <c r="W339" s="82"/>
      <c r="X339" s="82"/>
      <c r="Y339" s="83"/>
      <c r="Z339" s="84">
        <f t="shared" si="88"/>
        <v>0</v>
      </c>
      <c r="AA339" s="85">
        <f t="shared" si="89"/>
        <v>1</v>
      </c>
      <c r="AB339" s="85">
        <f t="shared" si="90"/>
        <v>0</v>
      </c>
      <c r="AC339" s="85">
        <f t="shared" si="91"/>
        <v>0</v>
      </c>
      <c r="AD339" s="75" t="str">
        <f t="shared" si="92"/>
        <v>-</v>
      </c>
      <c r="AE339" s="85">
        <f t="shared" si="93"/>
        <v>0</v>
      </c>
      <c r="AF339" s="85">
        <f t="shared" si="94"/>
        <v>0</v>
      </c>
      <c r="AG339" s="85">
        <f t="shared" si="95"/>
        <v>0</v>
      </c>
      <c r="AH339" s="85">
        <f t="shared" si="96"/>
        <v>0</v>
      </c>
      <c r="AI339" s="85">
        <f t="shared" si="97"/>
        <v>0</v>
      </c>
      <c r="AJ339" s="85">
        <f t="shared" si="98"/>
        <v>0</v>
      </c>
      <c r="AK339" s="85">
        <f t="shared" si="99"/>
        <v>0</v>
      </c>
      <c r="AL339" s="75" t="str">
        <f t="shared" si="100"/>
        <v>-</v>
      </c>
      <c r="AM339" s="85">
        <f t="shared" si="101"/>
        <v>0</v>
      </c>
      <c r="AN339" s="85">
        <f t="shared" si="102"/>
        <v>0</v>
      </c>
      <c r="AO339" s="85">
        <f t="shared" si="103"/>
        <v>0</v>
      </c>
    </row>
    <row r="340" spans="1:41" s="26" customFormat="1" ht="12.75">
      <c r="A340" s="71">
        <v>400101</v>
      </c>
      <c r="B340" s="38">
        <v>78603</v>
      </c>
      <c r="C340" s="39" t="s">
        <v>398</v>
      </c>
      <c r="D340" s="39" t="s">
        <v>399</v>
      </c>
      <c r="E340" s="39" t="s">
        <v>892</v>
      </c>
      <c r="F340" s="40">
        <v>85015</v>
      </c>
      <c r="G340" s="72" t="s">
        <v>882</v>
      </c>
      <c r="H340" s="73">
        <v>6029382092</v>
      </c>
      <c r="I340" s="74" t="s">
        <v>902</v>
      </c>
      <c r="J340" s="75" t="s">
        <v>883</v>
      </c>
      <c r="K340" s="39"/>
      <c r="L340" s="76" t="s">
        <v>883</v>
      </c>
      <c r="M340" s="77">
        <v>539.9375</v>
      </c>
      <c r="N340" s="76" t="s">
        <v>883</v>
      </c>
      <c r="O340" s="78" t="s">
        <v>883</v>
      </c>
      <c r="P340" s="41" t="s">
        <v>889</v>
      </c>
      <c r="Q340" s="79" t="str">
        <f t="shared" si="87"/>
        <v>M</v>
      </c>
      <c r="R340" s="75" t="s">
        <v>883</v>
      </c>
      <c r="S340" s="75" t="s">
        <v>883</v>
      </c>
      <c r="T340" s="75"/>
      <c r="U340" s="80"/>
      <c r="V340" s="81"/>
      <c r="W340" s="82"/>
      <c r="X340" s="82"/>
      <c r="Y340" s="83"/>
      <c r="Z340" s="84">
        <f t="shared" si="88"/>
        <v>0</v>
      </c>
      <c r="AA340" s="85">
        <f t="shared" si="89"/>
        <v>1</v>
      </c>
      <c r="AB340" s="85">
        <f t="shared" si="90"/>
        <v>0</v>
      </c>
      <c r="AC340" s="85">
        <f t="shared" si="91"/>
        <v>0</v>
      </c>
      <c r="AD340" s="75" t="str">
        <f t="shared" si="92"/>
        <v>-</v>
      </c>
      <c r="AE340" s="85">
        <f t="shared" si="93"/>
        <v>0</v>
      </c>
      <c r="AF340" s="85">
        <f t="shared" si="94"/>
        <v>0</v>
      </c>
      <c r="AG340" s="85">
        <f t="shared" si="95"/>
        <v>0</v>
      </c>
      <c r="AH340" s="85">
        <f t="shared" si="96"/>
        <v>0</v>
      </c>
      <c r="AI340" s="85">
        <f t="shared" si="97"/>
        <v>0</v>
      </c>
      <c r="AJ340" s="85">
        <f t="shared" si="98"/>
        <v>0</v>
      </c>
      <c r="AK340" s="85">
        <f t="shared" si="99"/>
        <v>0</v>
      </c>
      <c r="AL340" s="75" t="str">
        <f t="shared" si="100"/>
        <v>-</v>
      </c>
      <c r="AM340" s="85">
        <f t="shared" si="101"/>
        <v>0</v>
      </c>
      <c r="AN340" s="85">
        <f t="shared" si="102"/>
        <v>0</v>
      </c>
      <c r="AO340" s="85">
        <f t="shared" si="103"/>
        <v>0</v>
      </c>
    </row>
    <row r="341" spans="1:41" s="26" customFormat="1" ht="12.75">
      <c r="A341" s="71">
        <v>405640</v>
      </c>
      <c r="B341" s="38">
        <v>110302</v>
      </c>
      <c r="C341" s="39" t="s">
        <v>400</v>
      </c>
      <c r="D341" s="39" t="s">
        <v>401</v>
      </c>
      <c r="E341" s="39" t="s">
        <v>402</v>
      </c>
      <c r="F341" s="40">
        <v>85623</v>
      </c>
      <c r="G341" s="72">
        <v>1660</v>
      </c>
      <c r="H341" s="73">
        <v>5208962550</v>
      </c>
      <c r="I341" s="74">
        <v>8</v>
      </c>
      <c r="J341" s="75" t="s">
        <v>884</v>
      </c>
      <c r="K341" s="39"/>
      <c r="L341" s="76" t="s">
        <v>883</v>
      </c>
      <c r="M341" s="77">
        <v>544.1314</v>
      </c>
      <c r="N341" s="76" t="s">
        <v>883</v>
      </c>
      <c r="O341" s="78" t="s">
        <v>884</v>
      </c>
      <c r="P341" s="41">
        <v>7.903780068728522</v>
      </c>
      <c r="Q341" s="79" t="str">
        <f aca="true" t="shared" si="104" ref="Q341:Q404">IF(ISNUMBER(P341),IF(P341&gt;=20,"YES","NO"),"M")</f>
        <v>NO</v>
      </c>
      <c r="R341" s="75" t="s">
        <v>883</v>
      </c>
      <c r="S341" s="75" t="s">
        <v>884</v>
      </c>
      <c r="T341" s="75"/>
      <c r="U341" s="80"/>
      <c r="V341" s="81">
        <v>24632</v>
      </c>
      <c r="W341" s="82">
        <v>2777</v>
      </c>
      <c r="X341" s="82">
        <v>3126</v>
      </c>
      <c r="Y341" s="83">
        <v>3798</v>
      </c>
      <c r="Z341" s="84">
        <f t="shared" si="88"/>
        <v>1</v>
      </c>
      <c r="AA341" s="85">
        <f t="shared" si="89"/>
        <v>1</v>
      </c>
      <c r="AB341" s="85">
        <f t="shared" si="90"/>
        <v>0</v>
      </c>
      <c r="AC341" s="85">
        <f t="shared" si="91"/>
        <v>0</v>
      </c>
      <c r="AD341" s="75" t="str">
        <f t="shared" si="92"/>
        <v>SRSA</v>
      </c>
      <c r="AE341" s="85">
        <f t="shared" si="93"/>
        <v>0</v>
      </c>
      <c r="AF341" s="85">
        <f t="shared" si="94"/>
        <v>0</v>
      </c>
      <c r="AG341" s="85">
        <f t="shared" si="95"/>
        <v>0</v>
      </c>
      <c r="AH341" s="85">
        <f t="shared" si="96"/>
        <v>0</v>
      </c>
      <c r="AI341" s="85">
        <f t="shared" si="97"/>
        <v>1</v>
      </c>
      <c r="AJ341" s="85">
        <f t="shared" si="98"/>
        <v>0</v>
      </c>
      <c r="AK341" s="85">
        <f t="shared" si="99"/>
        <v>0</v>
      </c>
      <c r="AL341" s="75" t="str">
        <f t="shared" si="100"/>
        <v>-</v>
      </c>
      <c r="AM341" s="85">
        <f t="shared" si="101"/>
        <v>0</v>
      </c>
      <c r="AN341" s="85">
        <f t="shared" si="102"/>
        <v>0</v>
      </c>
      <c r="AO341" s="85">
        <f t="shared" si="103"/>
        <v>0</v>
      </c>
    </row>
    <row r="342" spans="1:41" s="26" customFormat="1" ht="12.75">
      <c r="A342" s="71">
        <v>405670</v>
      </c>
      <c r="B342" s="38">
        <v>70408</v>
      </c>
      <c r="C342" s="39" t="s">
        <v>403</v>
      </c>
      <c r="D342" s="39" t="s">
        <v>404</v>
      </c>
      <c r="E342" s="39" t="s">
        <v>892</v>
      </c>
      <c r="F342" s="40">
        <v>85013</v>
      </c>
      <c r="G342" s="72">
        <v>3618</v>
      </c>
      <c r="H342" s="73">
        <v>6027072000</v>
      </c>
      <c r="I342" s="74">
        <v>1</v>
      </c>
      <c r="J342" s="75" t="s">
        <v>883</v>
      </c>
      <c r="K342" s="39"/>
      <c r="L342" s="76" t="s">
        <v>883</v>
      </c>
      <c r="M342" s="77">
        <v>3482.95</v>
      </c>
      <c r="N342" s="76" t="s">
        <v>883</v>
      </c>
      <c r="O342" s="78" t="s">
        <v>883</v>
      </c>
      <c r="P342" s="41">
        <v>26.981818181818184</v>
      </c>
      <c r="Q342" s="79" t="str">
        <f t="shared" si="104"/>
        <v>YES</v>
      </c>
      <c r="R342" s="75" t="s">
        <v>883</v>
      </c>
      <c r="S342" s="75" t="s">
        <v>883</v>
      </c>
      <c r="T342" s="75"/>
      <c r="U342" s="80"/>
      <c r="V342" s="81"/>
      <c r="W342" s="82"/>
      <c r="X342" s="82"/>
      <c r="Y342" s="83"/>
      <c r="Z342" s="84">
        <f t="shared" si="88"/>
        <v>0</v>
      </c>
      <c r="AA342" s="85">
        <f t="shared" si="89"/>
        <v>0</v>
      </c>
      <c r="AB342" s="85">
        <f t="shared" si="90"/>
        <v>0</v>
      </c>
      <c r="AC342" s="85">
        <f t="shared" si="91"/>
        <v>0</v>
      </c>
      <c r="AD342" s="75" t="str">
        <f t="shared" si="92"/>
        <v>-</v>
      </c>
      <c r="AE342" s="85">
        <f t="shared" si="93"/>
        <v>0</v>
      </c>
      <c r="AF342" s="85">
        <f t="shared" si="94"/>
        <v>0</v>
      </c>
      <c r="AG342" s="85">
        <f t="shared" si="95"/>
        <v>0</v>
      </c>
      <c r="AH342" s="85">
        <f t="shared" si="96"/>
        <v>0</v>
      </c>
      <c r="AI342" s="85">
        <f t="shared" si="97"/>
        <v>0</v>
      </c>
      <c r="AJ342" s="85">
        <f t="shared" si="98"/>
        <v>1</v>
      </c>
      <c r="AK342" s="85">
        <f t="shared" si="99"/>
        <v>0</v>
      </c>
      <c r="AL342" s="75" t="str">
        <f t="shared" si="100"/>
        <v>-</v>
      </c>
      <c r="AM342" s="85">
        <f t="shared" si="101"/>
        <v>0</v>
      </c>
      <c r="AN342" s="85">
        <f t="shared" si="102"/>
        <v>0</v>
      </c>
      <c r="AO342" s="85">
        <f t="shared" si="103"/>
        <v>0</v>
      </c>
    </row>
    <row r="343" spans="1:41" s="26" customFormat="1" ht="12.75">
      <c r="A343" s="71">
        <v>405730</v>
      </c>
      <c r="B343" s="38">
        <v>80306</v>
      </c>
      <c r="C343" s="39" t="s">
        <v>405</v>
      </c>
      <c r="D343" s="39" t="s">
        <v>406</v>
      </c>
      <c r="E343" s="39" t="s">
        <v>407</v>
      </c>
      <c r="F343" s="40">
        <v>85360</v>
      </c>
      <c r="G343" s="72">
        <v>38</v>
      </c>
      <c r="H343" s="73">
        <v>9287652311</v>
      </c>
      <c r="I343" s="74">
        <v>7</v>
      </c>
      <c r="J343" s="75" t="s">
        <v>884</v>
      </c>
      <c r="K343" s="39"/>
      <c r="L343" s="76" t="s">
        <v>884</v>
      </c>
      <c r="M343" s="77">
        <v>41.2563</v>
      </c>
      <c r="N343" s="76" t="s">
        <v>883</v>
      </c>
      <c r="O343" s="78" t="s">
        <v>884</v>
      </c>
      <c r="P343" s="41">
        <v>24.242424242424242</v>
      </c>
      <c r="Q343" s="79" t="str">
        <f t="shared" si="104"/>
        <v>YES</v>
      </c>
      <c r="R343" s="75" t="s">
        <v>883</v>
      </c>
      <c r="S343" s="75" t="s">
        <v>884</v>
      </c>
      <c r="T343" s="75"/>
      <c r="U343" s="80"/>
      <c r="V343" s="81">
        <v>2346</v>
      </c>
      <c r="W343" s="82">
        <v>309</v>
      </c>
      <c r="X343" s="82">
        <v>366</v>
      </c>
      <c r="Y343" s="83">
        <v>306</v>
      </c>
      <c r="Z343" s="84">
        <f t="shared" si="88"/>
        <v>1</v>
      </c>
      <c r="AA343" s="85">
        <f t="shared" si="89"/>
        <v>1</v>
      </c>
      <c r="AB343" s="85">
        <f t="shared" si="90"/>
        <v>0</v>
      </c>
      <c r="AC343" s="85">
        <f t="shared" si="91"/>
        <v>0</v>
      </c>
      <c r="AD343" s="75" t="str">
        <f t="shared" si="92"/>
        <v>SRSA</v>
      </c>
      <c r="AE343" s="85">
        <f t="shared" si="93"/>
        <v>0</v>
      </c>
      <c r="AF343" s="85">
        <f t="shared" si="94"/>
        <v>0</v>
      </c>
      <c r="AG343" s="85">
        <f t="shared" si="95"/>
        <v>0</v>
      </c>
      <c r="AH343" s="85">
        <f t="shared" si="96"/>
        <v>0</v>
      </c>
      <c r="AI343" s="85">
        <f t="shared" si="97"/>
        <v>1</v>
      </c>
      <c r="AJ343" s="85">
        <f t="shared" si="98"/>
        <v>1</v>
      </c>
      <c r="AK343" s="85" t="str">
        <f t="shared" si="99"/>
        <v>Initial</v>
      </c>
      <c r="AL343" s="75" t="str">
        <f t="shared" si="100"/>
        <v>-</v>
      </c>
      <c r="AM343" s="85" t="str">
        <f t="shared" si="101"/>
        <v>SRSA</v>
      </c>
      <c r="AN343" s="85">
        <f t="shared" si="102"/>
        <v>0</v>
      </c>
      <c r="AO343" s="85">
        <f t="shared" si="103"/>
        <v>0</v>
      </c>
    </row>
    <row r="344" spans="1:41" s="26" customFormat="1" ht="12.75">
      <c r="A344" s="71">
        <v>400239</v>
      </c>
      <c r="B344" s="38">
        <v>78907</v>
      </c>
      <c r="C344" s="39" t="s">
        <v>408</v>
      </c>
      <c r="D344" s="39" t="s">
        <v>409</v>
      </c>
      <c r="E344" s="39" t="s">
        <v>892</v>
      </c>
      <c r="F344" s="40">
        <v>85040</v>
      </c>
      <c r="G344" s="72" t="s">
        <v>882</v>
      </c>
      <c r="H344" s="73">
        <v>6024373927</v>
      </c>
      <c r="I344" s="74">
        <v>1</v>
      </c>
      <c r="J344" s="75" t="s">
        <v>883</v>
      </c>
      <c r="K344" s="39"/>
      <c r="L344" s="76" t="s">
        <v>883</v>
      </c>
      <c r="M344" s="77">
        <v>198.15</v>
      </c>
      <c r="N344" s="76" t="s">
        <v>883</v>
      </c>
      <c r="O344" s="78" t="s">
        <v>883</v>
      </c>
      <c r="P344" s="41" t="s">
        <v>889</v>
      </c>
      <c r="Q344" s="79" t="str">
        <f t="shared" si="104"/>
        <v>M</v>
      </c>
      <c r="R344" s="75" t="s">
        <v>883</v>
      </c>
      <c r="S344" s="75" t="s">
        <v>883</v>
      </c>
      <c r="T344" s="75"/>
      <c r="U344" s="80"/>
      <c r="V344" s="81"/>
      <c r="W344" s="82"/>
      <c r="X344" s="82"/>
      <c r="Y344" s="83"/>
      <c r="Z344" s="84">
        <f t="shared" si="88"/>
        <v>0</v>
      </c>
      <c r="AA344" s="85">
        <f t="shared" si="89"/>
        <v>1</v>
      </c>
      <c r="AB344" s="85">
        <f t="shared" si="90"/>
        <v>0</v>
      </c>
      <c r="AC344" s="85">
        <f t="shared" si="91"/>
        <v>0</v>
      </c>
      <c r="AD344" s="75" t="str">
        <f t="shared" si="92"/>
        <v>-</v>
      </c>
      <c r="AE344" s="85">
        <f t="shared" si="93"/>
        <v>0</v>
      </c>
      <c r="AF344" s="85">
        <f t="shared" si="94"/>
        <v>0</v>
      </c>
      <c r="AG344" s="85">
        <f t="shared" si="95"/>
        <v>0</v>
      </c>
      <c r="AH344" s="85">
        <f t="shared" si="96"/>
        <v>0</v>
      </c>
      <c r="AI344" s="85">
        <f t="shared" si="97"/>
        <v>0</v>
      </c>
      <c r="AJ344" s="85">
        <f t="shared" si="98"/>
        <v>0</v>
      </c>
      <c r="AK344" s="85">
        <f t="shared" si="99"/>
        <v>0</v>
      </c>
      <c r="AL344" s="75" t="str">
        <f t="shared" si="100"/>
        <v>-</v>
      </c>
      <c r="AM344" s="85">
        <f t="shared" si="101"/>
        <v>0</v>
      </c>
      <c r="AN344" s="85">
        <f t="shared" si="102"/>
        <v>0</v>
      </c>
      <c r="AO344" s="85">
        <f t="shared" si="103"/>
        <v>0</v>
      </c>
    </row>
    <row r="345" spans="1:41" s="26" customFormat="1" ht="12.75">
      <c r="A345" s="71">
        <v>400266</v>
      </c>
      <c r="B345" s="38">
        <v>138758</v>
      </c>
      <c r="C345" s="39" t="s">
        <v>410</v>
      </c>
      <c r="D345" s="39" t="s">
        <v>411</v>
      </c>
      <c r="E345" s="39" t="s">
        <v>1097</v>
      </c>
      <c r="F345" s="40">
        <v>86322</v>
      </c>
      <c r="G345" s="72" t="s">
        <v>882</v>
      </c>
      <c r="H345" s="73">
        <v>9285671805</v>
      </c>
      <c r="I345" s="74" t="s">
        <v>1134</v>
      </c>
      <c r="J345" s="75" t="s">
        <v>883</v>
      </c>
      <c r="K345" s="39"/>
      <c r="L345" s="76" t="s">
        <v>883</v>
      </c>
      <c r="M345" s="77">
        <v>71.8752</v>
      </c>
      <c r="N345" s="76" t="s">
        <v>883</v>
      </c>
      <c r="O345" s="78" t="s">
        <v>883</v>
      </c>
      <c r="P345" s="41" t="s">
        <v>889</v>
      </c>
      <c r="Q345" s="79" t="str">
        <f t="shared" si="104"/>
        <v>M</v>
      </c>
      <c r="R345" s="75" t="s">
        <v>883</v>
      </c>
      <c r="S345" s="75" t="s">
        <v>883</v>
      </c>
      <c r="T345" s="75"/>
      <c r="U345" s="80"/>
      <c r="V345" s="81"/>
      <c r="W345" s="82"/>
      <c r="X345" s="82"/>
      <c r="Y345" s="83"/>
      <c r="Z345" s="84">
        <f t="shared" si="88"/>
        <v>0</v>
      </c>
      <c r="AA345" s="85">
        <f t="shared" si="89"/>
        <v>1</v>
      </c>
      <c r="AB345" s="85">
        <f t="shared" si="90"/>
        <v>0</v>
      </c>
      <c r="AC345" s="85">
        <f t="shared" si="91"/>
        <v>0</v>
      </c>
      <c r="AD345" s="75" t="str">
        <f t="shared" si="92"/>
        <v>-</v>
      </c>
      <c r="AE345" s="85">
        <f t="shared" si="93"/>
        <v>0</v>
      </c>
      <c r="AF345" s="85">
        <f t="shared" si="94"/>
        <v>0</v>
      </c>
      <c r="AG345" s="85">
        <f t="shared" si="95"/>
        <v>0</v>
      </c>
      <c r="AH345" s="85">
        <f t="shared" si="96"/>
        <v>0</v>
      </c>
      <c r="AI345" s="85">
        <f t="shared" si="97"/>
        <v>0</v>
      </c>
      <c r="AJ345" s="85">
        <f t="shared" si="98"/>
        <v>0</v>
      </c>
      <c r="AK345" s="85">
        <f t="shared" si="99"/>
        <v>0</v>
      </c>
      <c r="AL345" s="75" t="str">
        <f t="shared" si="100"/>
        <v>-</v>
      </c>
      <c r="AM345" s="85">
        <f t="shared" si="101"/>
        <v>0</v>
      </c>
      <c r="AN345" s="85">
        <f t="shared" si="102"/>
        <v>0</v>
      </c>
      <c r="AO345" s="85">
        <f t="shared" si="103"/>
        <v>0</v>
      </c>
    </row>
    <row r="346" spans="1:41" s="26" customFormat="1" ht="12.75">
      <c r="A346" s="71">
        <v>405820</v>
      </c>
      <c r="B346" s="38">
        <v>30208</v>
      </c>
      <c r="C346" s="39" t="s">
        <v>412</v>
      </c>
      <c r="D346" s="39" t="s">
        <v>413</v>
      </c>
      <c r="E346" s="39" t="s">
        <v>1133</v>
      </c>
      <c r="F346" s="40">
        <v>86040</v>
      </c>
      <c r="G346" s="72">
        <v>1927</v>
      </c>
      <c r="H346" s="73">
        <v>9286084100</v>
      </c>
      <c r="I346" s="74">
        <v>4</v>
      </c>
      <c r="J346" s="75" t="s">
        <v>883</v>
      </c>
      <c r="K346" s="39"/>
      <c r="L346" s="76" t="s">
        <v>883</v>
      </c>
      <c r="M346" s="77">
        <v>2835.7251</v>
      </c>
      <c r="N346" s="76" t="s">
        <v>884</v>
      </c>
      <c r="O346" s="78" t="s">
        <v>883</v>
      </c>
      <c r="P346" s="41">
        <v>22.11934156378601</v>
      </c>
      <c r="Q346" s="79" t="str">
        <f t="shared" si="104"/>
        <v>YES</v>
      </c>
      <c r="R346" s="75" t="s">
        <v>883</v>
      </c>
      <c r="S346" s="75" t="s">
        <v>883</v>
      </c>
      <c r="T346" s="75"/>
      <c r="U346" s="80"/>
      <c r="V346" s="81"/>
      <c r="W346" s="82"/>
      <c r="X346" s="82"/>
      <c r="Y346" s="83"/>
      <c r="Z346" s="84">
        <f t="shared" si="88"/>
        <v>0</v>
      </c>
      <c r="AA346" s="85">
        <f t="shared" si="89"/>
        <v>1</v>
      </c>
      <c r="AB346" s="85">
        <f t="shared" si="90"/>
        <v>0</v>
      </c>
      <c r="AC346" s="85">
        <f t="shared" si="91"/>
        <v>0</v>
      </c>
      <c r="AD346" s="75" t="str">
        <f t="shared" si="92"/>
        <v>-</v>
      </c>
      <c r="AE346" s="85">
        <f t="shared" si="93"/>
        <v>0</v>
      </c>
      <c r="AF346" s="85">
        <f t="shared" si="94"/>
        <v>0</v>
      </c>
      <c r="AG346" s="85">
        <f t="shared" si="95"/>
        <v>0</v>
      </c>
      <c r="AH346" s="85">
        <f t="shared" si="96"/>
        <v>0</v>
      </c>
      <c r="AI346" s="85">
        <f t="shared" si="97"/>
        <v>0</v>
      </c>
      <c r="AJ346" s="85">
        <f t="shared" si="98"/>
        <v>1</v>
      </c>
      <c r="AK346" s="85">
        <f t="shared" si="99"/>
        <v>0</v>
      </c>
      <c r="AL346" s="75" t="str">
        <f t="shared" si="100"/>
        <v>-</v>
      </c>
      <c r="AM346" s="85">
        <f t="shared" si="101"/>
        <v>0</v>
      </c>
      <c r="AN346" s="85">
        <f t="shared" si="102"/>
        <v>0</v>
      </c>
      <c r="AO346" s="85">
        <f t="shared" si="103"/>
        <v>0</v>
      </c>
    </row>
    <row r="347" spans="1:41" s="26" customFormat="1" ht="12.75">
      <c r="A347" s="71">
        <v>400213</v>
      </c>
      <c r="B347" s="38">
        <v>38753</v>
      </c>
      <c r="C347" s="39" t="s">
        <v>414</v>
      </c>
      <c r="D347" s="39" t="s">
        <v>415</v>
      </c>
      <c r="E347" s="39" t="s">
        <v>1185</v>
      </c>
      <c r="F347" s="40">
        <v>86004</v>
      </c>
      <c r="G347" s="72" t="s">
        <v>882</v>
      </c>
      <c r="H347" s="73">
        <v>9286067419</v>
      </c>
      <c r="I347" s="74">
        <v>8</v>
      </c>
      <c r="J347" s="75" t="s">
        <v>884</v>
      </c>
      <c r="K347" s="39"/>
      <c r="L347" s="76" t="s">
        <v>896</v>
      </c>
      <c r="M347" s="77">
        <v>47</v>
      </c>
      <c r="N347" s="76" t="s">
        <v>884</v>
      </c>
      <c r="O347" s="78" t="s">
        <v>884</v>
      </c>
      <c r="P347" s="41" t="s">
        <v>889</v>
      </c>
      <c r="Q347" s="79" t="str">
        <f t="shared" si="104"/>
        <v>M</v>
      </c>
      <c r="R347" s="75" t="s">
        <v>883</v>
      </c>
      <c r="S347" s="75" t="s">
        <v>884</v>
      </c>
      <c r="T347" s="75"/>
      <c r="U347" s="80"/>
      <c r="V347" s="81">
        <v>2134</v>
      </c>
      <c r="W347" s="82">
        <v>244</v>
      </c>
      <c r="X347" s="82">
        <v>399</v>
      </c>
      <c r="Y347" s="83">
        <v>257</v>
      </c>
      <c r="Z347" s="84">
        <f t="shared" si="88"/>
        <v>1</v>
      </c>
      <c r="AA347" s="85">
        <f t="shared" si="89"/>
        <v>1</v>
      </c>
      <c r="AB347" s="85">
        <f t="shared" si="90"/>
        <v>0</v>
      </c>
      <c r="AC347" s="85">
        <f t="shared" si="91"/>
        <v>0</v>
      </c>
      <c r="AD347" s="75" t="str">
        <f t="shared" si="92"/>
        <v>SRSA</v>
      </c>
      <c r="AE347" s="85">
        <f t="shared" si="93"/>
        <v>0</v>
      </c>
      <c r="AF347" s="85">
        <f t="shared" si="94"/>
        <v>0</v>
      </c>
      <c r="AG347" s="85">
        <f t="shared" si="95"/>
        <v>0</v>
      </c>
      <c r="AH347" s="85">
        <f t="shared" si="96"/>
        <v>0</v>
      </c>
      <c r="AI347" s="85">
        <f t="shared" si="97"/>
        <v>1</v>
      </c>
      <c r="AJ347" s="85">
        <f t="shared" si="98"/>
        <v>0</v>
      </c>
      <c r="AK347" s="85">
        <f t="shared" si="99"/>
        <v>0</v>
      </c>
      <c r="AL347" s="75" t="str">
        <f t="shared" si="100"/>
        <v>-</v>
      </c>
      <c r="AM347" s="85">
        <f t="shared" si="101"/>
        <v>0</v>
      </c>
      <c r="AN347" s="85">
        <f t="shared" si="102"/>
        <v>0</v>
      </c>
      <c r="AO347" s="85">
        <f t="shared" si="103"/>
        <v>0</v>
      </c>
    </row>
    <row r="348" spans="1:41" s="26" customFormat="1" ht="12.75">
      <c r="A348" s="71">
        <v>400210</v>
      </c>
      <c r="B348" s="38">
        <v>138756</v>
      </c>
      <c r="C348" s="39" t="s">
        <v>416</v>
      </c>
      <c r="D348" s="39" t="s">
        <v>417</v>
      </c>
      <c r="E348" s="39" t="s">
        <v>959</v>
      </c>
      <c r="F348" s="40">
        <v>86301</v>
      </c>
      <c r="G348" s="72" t="s">
        <v>882</v>
      </c>
      <c r="H348" s="73">
        <v>9287761212</v>
      </c>
      <c r="I348" s="74">
        <v>2</v>
      </c>
      <c r="J348" s="75" t="s">
        <v>883</v>
      </c>
      <c r="K348" s="39"/>
      <c r="L348" s="76" t="s">
        <v>883</v>
      </c>
      <c r="M348" s="77">
        <v>94.625</v>
      </c>
      <c r="N348" s="76" t="s">
        <v>883</v>
      </c>
      <c r="O348" s="78" t="s">
        <v>883</v>
      </c>
      <c r="P348" s="41" t="s">
        <v>889</v>
      </c>
      <c r="Q348" s="79" t="str">
        <f t="shared" si="104"/>
        <v>M</v>
      </c>
      <c r="R348" s="75" t="s">
        <v>883</v>
      </c>
      <c r="S348" s="75" t="s">
        <v>883</v>
      </c>
      <c r="T348" s="75"/>
      <c r="U348" s="80"/>
      <c r="V348" s="81"/>
      <c r="W348" s="82"/>
      <c r="X348" s="82"/>
      <c r="Y348" s="83"/>
      <c r="Z348" s="84">
        <f t="shared" si="88"/>
        <v>0</v>
      </c>
      <c r="AA348" s="85">
        <f t="shared" si="89"/>
        <v>1</v>
      </c>
      <c r="AB348" s="85">
        <f t="shared" si="90"/>
        <v>0</v>
      </c>
      <c r="AC348" s="85">
        <f t="shared" si="91"/>
        <v>0</v>
      </c>
      <c r="AD348" s="75" t="str">
        <f t="shared" si="92"/>
        <v>-</v>
      </c>
      <c r="AE348" s="85">
        <f t="shared" si="93"/>
        <v>0</v>
      </c>
      <c r="AF348" s="85">
        <f t="shared" si="94"/>
        <v>0</v>
      </c>
      <c r="AG348" s="85">
        <f t="shared" si="95"/>
        <v>0</v>
      </c>
      <c r="AH348" s="85">
        <f t="shared" si="96"/>
        <v>0</v>
      </c>
      <c r="AI348" s="85">
        <f t="shared" si="97"/>
        <v>0</v>
      </c>
      <c r="AJ348" s="85">
        <f t="shared" si="98"/>
        <v>0</v>
      </c>
      <c r="AK348" s="85">
        <f t="shared" si="99"/>
        <v>0</v>
      </c>
      <c r="AL348" s="75" t="str">
        <f t="shared" si="100"/>
        <v>-</v>
      </c>
      <c r="AM348" s="85">
        <f t="shared" si="101"/>
        <v>0</v>
      </c>
      <c r="AN348" s="85">
        <f t="shared" si="102"/>
        <v>0</v>
      </c>
      <c r="AO348" s="85">
        <f t="shared" si="103"/>
        <v>0</v>
      </c>
    </row>
    <row r="349" spans="1:41" s="26" customFormat="1" ht="12.75">
      <c r="A349" s="71">
        <v>405850</v>
      </c>
      <c r="B349" s="38">
        <v>70449</v>
      </c>
      <c r="C349" s="39" t="s">
        <v>418</v>
      </c>
      <c r="D349" s="39" t="s">
        <v>419</v>
      </c>
      <c r="E349" s="39" t="s">
        <v>420</v>
      </c>
      <c r="F349" s="40">
        <v>85343</v>
      </c>
      <c r="G349" s="72">
        <v>108</v>
      </c>
      <c r="H349" s="73">
        <v>6233864461</v>
      </c>
      <c r="I349" s="74">
        <v>8</v>
      </c>
      <c r="J349" s="75" t="s">
        <v>884</v>
      </c>
      <c r="K349" s="39"/>
      <c r="L349" s="76" t="s">
        <v>883</v>
      </c>
      <c r="M349" s="77">
        <v>334.8875</v>
      </c>
      <c r="N349" s="76" t="s">
        <v>883</v>
      </c>
      <c r="O349" s="78" t="s">
        <v>884</v>
      </c>
      <c r="P349" s="41">
        <v>28.337874659400548</v>
      </c>
      <c r="Q349" s="79" t="str">
        <f t="shared" si="104"/>
        <v>YES</v>
      </c>
      <c r="R349" s="75" t="s">
        <v>883</v>
      </c>
      <c r="S349" s="75" t="s">
        <v>884</v>
      </c>
      <c r="T349" s="75"/>
      <c r="U349" s="80"/>
      <c r="V349" s="81">
        <v>21616</v>
      </c>
      <c r="W349" s="82">
        <v>2249</v>
      </c>
      <c r="X349" s="82">
        <v>2285</v>
      </c>
      <c r="Y349" s="83">
        <v>2486</v>
      </c>
      <c r="Z349" s="84">
        <f t="shared" si="88"/>
        <v>1</v>
      </c>
      <c r="AA349" s="85">
        <f t="shared" si="89"/>
        <v>1</v>
      </c>
      <c r="AB349" s="85">
        <f t="shared" si="90"/>
        <v>0</v>
      </c>
      <c r="AC349" s="85">
        <f t="shared" si="91"/>
        <v>0</v>
      </c>
      <c r="AD349" s="75" t="str">
        <f t="shared" si="92"/>
        <v>SRSA</v>
      </c>
      <c r="AE349" s="85">
        <f t="shared" si="93"/>
        <v>0</v>
      </c>
      <c r="AF349" s="85">
        <f t="shared" si="94"/>
        <v>0</v>
      </c>
      <c r="AG349" s="85">
        <f t="shared" si="95"/>
        <v>0</v>
      </c>
      <c r="AH349" s="85">
        <f t="shared" si="96"/>
        <v>0</v>
      </c>
      <c r="AI349" s="85">
        <f t="shared" si="97"/>
        <v>1</v>
      </c>
      <c r="AJ349" s="85">
        <f t="shared" si="98"/>
        <v>1</v>
      </c>
      <c r="AK349" s="85" t="str">
        <f t="shared" si="99"/>
        <v>Initial</v>
      </c>
      <c r="AL349" s="75" t="str">
        <f t="shared" si="100"/>
        <v>-</v>
      </c>
      <c r="AM349" s="85" t="str">
        <f t="shared" si="101"/>
        <v>SRSA</v>
      </c>
      <c r="AN349" s="85">
        <f t="shared" si="102"/>
        <v>0</v>
      </c>
      <c r="AO349" s="85">
        <f t="shared" si="103"/>
        <v>0</v>
      </c>
    </row>
    <row r="350" spans="1:41" s="26" customFormat="1" ht="12.75">
      <c r="A350" s="71">
        <v>408430</v>
      </c>
      <c r="B350" s="38">
        <v>70394</v>
      </c>
      <c r="C350" s="39" t="s">
        <v>421</v>
      </c>
      <c r="D350" s="39" t="s">
        <v>422</v>
      </c>
      <c r="E350" s="39" t="s">
        <v>78</v>
      </c>
      <c r="F350" s="40">
        <v>85337</v>
      </c>
      <c r="G350" s="72">
        <v>9705</v>
      </c>
      <c r="H350" s="73">
        <v>6022562428</v>
      </c>
      <c r="I350" s="74">
        <v>8</v>
      </c>
      <c r="J350" s="75" t="s">
        <v>884</v>
      </c>
      <c r="K350" s="39"/>
      <c r="L350" s="76" t="s">
        <v>884</v>
      </c>
      <c r="M350" s="77">
        <v>79.15</v>
      </c>
      <c r="N350" s="76" t="s">
        <v>883</v>
      </c>
      <c r="O350" s="78" t="s">
        <v>884</v>
      </c>
      <c r="P350" s="41">
        <v>36.986301369863014</v>
      </c>
      <c r="Q350" s="79" t="str">
        <f t="shared" si="104"/>
        <v>YES</v>
      </c>
      <c r="R350" s="75" t="s">
        <v>883</v>
      </c>
      <c r="S350" s="75" t="s">
        <v>884</v>
      </c>
      <c r="T350" s="75"/>
      <c r="U350" s="80"/>
      <c r="V350" s="81">
        <v>7832</v>
      </c>
      <c r="W350" s="82">
        <v>977</v>
      </c>
      <c r="X350" s="82">
        <v>795</v>
      </c>
      <c r="Y350" s="83">
        <v>514</v>
      </c>
      <c r="Z350" s="84">
        <f t="shared" si="88"/>
        <v>1</v>
      </c>
      <c r="AA350" s="85">
        <f t="shared" si="89"/>
        <v>1</v>
      </c>
      <c r="AB350" s="85">
        <f t="shared" si="90"/>
        <v>0</v>
      </c>
      <c r="AC350" s="85">
        <f t="shared" si="91"/>
        <v>0</v>
      </c>
      <c r="AD350" s="75" t="str">
        <f t="shared" si="92"/>
        <v>SRSA</v>
      </c>
      <c r="AE350" s="85">
        <f t="shared" si="93"/>
        <v>0</v>
      </c>
      <c r="AF350" s="85">
        <f t="shared" si="94"/>
        <v>0</v>
      </c>
      <c r="AG350" s="85">
        <f t="shared" si="95"/>
        <v>0</v>
      </c>
      <c r="AH350" s="85">
        <f t="shared" si="96"/>
        <v>0</v>
      </c>
      <c r="AI350" s="85">
        <f t="shared" si="97"/>
        <v>1</v>
      </c>
      <c r="AJ350" s="85">
        <f t="shared" si="98"/>
        <v>1</v>
      </c>
      <c r="AK350" s="85" t="str">
        <f t="shared" si="99"/>
        <v>Initial</v>
      </c>
      <c r="AL350" s="75" t="str">
        <f t="shared" si="100"/>
        <v>-</v>
      </c>
      <c r="AM350" s="85" t="str">
        <f t="shared" si="101"/>
        <v>SRSA</v>
      </c>
      <c r="AN350" s="85">
        <f t="shared" si="102"/>
        <v>0</v>
      </c>
      <c r="AO350" s="85">
        <f t="shared" si="103"/>
        <v>0</v>
      </c>
    </row>
    <row r="351" spans="1:41" s="26" customFormat="1" ht="12.75">
      <c r="A351" s="71">
        <v>405880</v>
      </c>
      <c r="B351" s="38">
        <v>20349</v>
      </c>
      <c r="C351" s="39" t="s">
        <v>423</v>
      </c>
      <c r="D351" s="39" t="s">
        <v>406</v>
      </c>
      <c r="E351" s="39" t="s">
        <v>424</v>
      </c>
      <c r="F351" s="40">
        <v>85615</v>
      </c>
      <c r="G351" s="72">
        <v>38</v>
      </c>
      <c r="H351" s="73">
        <v>5203666204</v>
      </c>
      <c r="I351" s="74">
        <v>7</v>
      </c>
      <c r="J351" s="75" t="s">
        <v>884</v>
      </c>
      <c r="K351" s="39"/>
      <c r="L351" s="76" t="s">
        <v>884</v>
      </c>
      <c r="M351" s="77">
        <v>1465.2</v>
      </c>
      <c r="N351" s="76" t="s">
        <v>883</v>
      </c>
      <c r="O351" s="78" t="s">
        <v>883</v>
      </c>
      <c r="P351" s="41">
        <v>9.369024856596559</v>
      </c>
      <c r="Q351" s="79" t="str">
        <f t="shared" si="104"/>
        <v>NO</v>
      </c>
      <c r="R351" s="75" t="s">
        <v>883</v>
      </c>
      <c r="S351" s="75" t="s">
        <v>884</v>
      </c>
      <c r="T351" s="75"/>
      <c r="U351" s="80"/>
      <c r="V351" s="81"/>
      <c r="W351" s="82"/>
      <c r="X351" s="82"/>
      <c r="Y351" s="83"/>
      <c r="Z351" s="84">
        <f t="shared" si="88"/>
        <v>1</v>
      </c>
      <c r="AA351" s="85">
        <f t="shared" si="89"/>
        <v>0</v>
      </c>
      <c r="AB351" s="85">
        <f t="shared" si="90"/>
        <v>0</v>
      </c>
      <c r="AC351" s="85">
        <f t="shared" si="91"/>
        <v>0</v>
      </c>
      <c r="AD351" s="75" t="str">
        <f t="shared" si="92"/>
        <v>-</v>
      </c>
      <c r="AE351" s="85">
        <f t="shared" si="93"/>
        <v>0</v>
      </c>
      <c r="AF351" s="85">
        <f t="shared" si="94"/>
        <v>0</v>
      </c>
      <c r="AG351" s="85">
        <f t="shared" si="95"/>
        <v>0</v>
      </c>
      <c r="AH351" s="85">
        <f t="shared" si="96"/>
        <v>0</v>
      </c>
      <c r="AI351" s="85">
        <f t="shared" si="97"/>
        <v>1</v>
      </c>
      <c r="AJ351" s="85">
        <f t="shared" si="98"/>
        <v>0</v>
      </c>
      <c r="AK351" s="85">
        <f t="shared" si="99"/>
        <v>0</v>
      </c>
      <c r="AL351" s="75" t="str">
        <f t="shared" si="100"/>
        <v>-</v>
      </c>
      <c r="AM351" s="85">
        <f t="shared" si="101"/>
        <v>0</v>
      </c>
      <c r="AN351" s="85">
        <f t="shared" si="102"/>
        <v>0</v>
      </c>
      <c r="AO351" s="85">
        <f t="shared" si="103"/>
        <v>0</v>
      </c>
    </row>
    <row r="352" spans="1:41" s="26" customFormat="1" ht="12.75">
      <c r="A352" s="71">
        <v>400290</v>
      </c>
      <c r="B352" s="38">
        <v>78940</v>
      </c>
      <c r="C352" s="39" t="s">
        <v>425</v>
      </c>
      <c r="D352" s="39" t="s">
        <v>426</v>
      </c>
      <c r="E352" s="39" t="s">
        <v>892</v>
      </c>
      <c r="F352" s="40">
        <v>85017</v>
      </c>
      <c r="G352" s="72" t="s">
        <v>882</v>
      </c>
      <c r="H352" s="73">
        <v>6022663989</v>
      </c>
      <c r="I352" s="74">
        <v>1</v>
      </c>
      <c r="J352" s="75" t="s">
        <v>883</v>
      </c>
      <c r="K352" s="39"/>
      <c r="L352" s="76" t="s">
        <v>883</v>
      </c>
      <c r="M352" s="77">
        <v>200.925</v>
      </c>
      <c r="N352" s="76" t="s">
        <v>883</v>
      </c>
      <c r="O352" s="78" t="s">
        <v>883</v>
      </c>
      <c r="P352" s="41" t="s">
        <v>889</v>
      </c>
      <c r="Q352" s="79" t="str">
        <f t="shared" si="104"/>
        <v>M</v>
      </c>
      <c r="R352" s="75" t="s">
        <v>883</v>
      </c>
      <c r="S352" s="75" t="s">
        <v>883</v>
      </c>
      <c r="T352" s="75"/>
      <c r="U352" s="80"/>
      <c r="V352" s="81"/>
      <c r="W352" s="82"/>
      <c r="X352" s="82"/>
      <c r="Y352" s="83"/>
      <c r="Z352" s="84">
        <f t="shared" si="88"/>
        <v>0</v>
      </c>
      <c r="AA352" s="85">
        <f t="shared" si="89"/>
        <v>1</v>
      </c>
      <c r="AB352" s="85">
        <f t="shared" si="90"/>
        <v>0</v>
      </c>
      <c r="AC352" s="85">
        <f t="shared" si="91"/>
        <v>0</v>
      </c>
      <c r="AD352" s="75" t="str">
        <f t="shared" si="92"/>
        <v>-</v>
      </c>
      <c r="AE352" s="85">
        <f t="shared" si="93"/>
        <v>0</v>
      </c>
      <c r="AF352" s="85">
        <f t="shared" si="94"/>
        <v>0</v>
      </c>
      <c r="AG352" s="85">
        <f t="shared" si="95"/>
        <v>0</v>
      </c>
      <c r="AH352" s="85">
        <f t="shared" si="96"/>
        <v>0</v>
      </c>
      <c r="AI352" s="85">
        <f t="shared" si="97"/>
        <v>0</v>
      </c>
      <c r="AJ352" s="85">
        <f t="shared" si="98"/>
        <v>0</v>
      </c>
      <c r="AK352" s="85">
        <f t="shared" si="99"/>
        <v>0</v>
      </c>
      <c r="AL352" s="75" t="str">
        <f t="shared" si="100"/>
        <v>-</v>
      </c>
      <c r="AM352" s="85">
        <f t="shared" si="101"/>
        <v>0</v>
      </c>
      <c r="AN352" s="85">
        <f t="shared" si="102"/>
        <v>0</v>
      </c>
      <c r="AO352" s="85">
        <f t="shared" si="103"/>
        <v>0</v>
      </c>
    </row>
    <row r="353" spans="1:41" s="26" customFormat="1" ht="12.75">
      <c r="A353" s="71">
        <v>405930</v>
      </c>
      <c r="B353" s="38">
        <v>70269</v>
      </c>
      <c r="C353" s="39" t="s">
        <v>427</v>
      </c>
      <c r="D353" s="39" t="s">
        <v>428</v>
      </c>
      <c r="E353" s="39" t="s">
        <v>892</v>
      </c>
      <c r="F353" s="40">
        <v>85032</v>
      </c>
      <c r="G353" s="72">
        <v>4441</v>
      </c>
      <c r="H353" s="73">
        <v>6028675235</v>
      </c>
      <c r="I353" s="74" t="s">
        <v>1285</v>
      </c>
      <c r="J353" s="75" t="s">
        <v>883</v>
      </c>
      <c r="K353" s="39"/>
      <c r="L353" s="76" t="s">
        <v>883</v>
      </c>
      <c r="M353" s="77">
        <v>33403.6126</v>
      </c>
      <c r="N353" s="76" t="s">
        <v>883</v>
      </c>
      <c r="O353" s="78" t="s">
        <v>883</v>
      </c>
      <c r="P353" s="41">
        <v>6.734917406173861</v>
      </c>
      <c r="Q353" s="79" t="str">
        <f t="shared" si="104"/>
        <v>NO</v>
      </c>
      <c r="R353" s="75" t="s">
        <v>883</v>
      </c>
      <c r="S353" s="75" t="s">
        <v>883</v>
      </c>
      <c r="T353" s="75"/>
      <c r="U353" s="80"/>
      <c r="V353" s="81"/>
      <c r="W353" s="82"/>
      <c r="X353" s="82"/>
      <c r="Y353" s="83"/>
      <c r="Z353" s="84">
        <f t="shared" si="88"/>
        <v>0</v>
      </c>
      <c r="AA353" s="85">
        <f t="shared" si="89"/>
        <v>0</v>
      </c>
      <c r="AB353" s="85">
        <f t="shared" si="90"/>
        <v>0</v>
      </c>
      <c r="AC353" s="85">
        <f t="shared" si="91"/>
        <v>0</v>
      </c>
      <c r="AD353" s="75" t="str">
        <f t="shared" si="92"/>
        <v>-</v>
      </c>
      <c r="AE353" s="85">
        <f t="shared" si="93"/>
        <v>0</v>
      </c>
      <c r="AF353" s="85">
        <f t="shared" si="94"/>
        <v>0</v>
      </c>
      <c r="AG353" s="85">
        <f t="shared" si="95"/>
        <v>0</v>
      </c>
      <c r="AH353" s="85">
        <f t="shared" si="96"/>
        <v>0</v>
      </c>
      <c r="AI353" s="85">
        <f t="shared" si="97"/>
        <v>0</v>
      </c>
      <c r="AJ353" s="85">
        <f t="shared" si="98"/>
        <v>0</v>
      </c>
      <c r="AK353" s="85">
        <f t="shared" si="99"/>
        <v>0</v>
      </c>
      <c r="AL353" s="75" t="str">
        <f t="shared" si="100"/>
        <v>-</v>
      </c>
      <c r="AM353" s="85">
        <f t="shared" si="101"/>
        <v>0</v>
      </c>
      <c r="AN353" s="85">
        <f t="shared" si="102"/>
        <v>0</v>
      </c>
      <c r="AO353" s="85">
        <f t="shared" si="103"/>
        <v>0</v>
      </c>
    </row>
    <row r="354" spans="1:41" s="26" customFormat="1" ht="12.75">
      <c r="A354" s="71">
        <v>400241</v>
      </c>
      <c r="B354" s="38">
        <v>78912</v>
      </c>
      <c r="C354" s="39" t="s">
        <v>429</v>
      </c>
      <c r="D354" s="39" t="s">
        <v>430</v>
      </c>
      <c r="E354" s="39" t="s">
        <v>1000</v>
      </c>
      <c r="F354" s="40">
        <v>85374</v>
      </c>
      <c r="G354" s="72" t="s">
        <v>882</v>
      </c>
      <c r="H354" s="73">
        <v>6239752646</v>
      </c>
      <c r="I354" s="74">
        <v>3</v>
      </c>
      <c r="J354" s="75" t="s">
        <v>883</v>
      </c>
      <c r="K354" s="39"/>
      <c r="L354" s="76" t="s">
        <v>883</v>
      </c>
      <c r="M354" s="77">
        <v>859.025</v>
      </c>
      <c r="N354" s="76" t="s">
        <v>883</v>
      </c>
      <c r="O354" s="78" t="s">
        <v>883</v>
      </c>
      <c r="P354" s="41" t="s">
        <v>889</v>
      </c>
      <c r="Q354" s="79" t="str">
        <f t="shared" si="104"/>
        <v>M</v>
      </c>
      <c r="R354" s="75" t="s">
        <v>883</v>
      </c>
      <c r="S354" s="75" t="s">
        <v>883</v>
      </c>
      <c r="T354" s="75"/>
      <c r="U354" s="80"/>
      <c r="V354" s="81"/>
      <c r="W354" s="82"/>
      <c r="X354" s="82"/>
      <c r="Y354" s="83"/>
      <c r="Z354" s="84">
        <f t="shared" si="88"/>
        <v>0</v>
      </c>
      <c r="AA354" s="85">
        <f t="shared" si="89"/>
        <v>0</v>
      </c>
      <c r="AB354" s="85">
        <f t="shared" si="90"/>
        <v>0</v>
      </c>
      <c r="AC354" s="85">
        <f t="shared" si="91"/>
        <v>0</v>
      </c>
      <c r="AD354" s="75" t="str">
        <f t="shared" si="92"/>
        <v>-</v>
      </c>
      <c r="AE354" s="85">
        <f t="shared" si="93"/>
        <v>0</v>
      </c>
      <c r="AF354" s="85">
        <f t="shared" si="94"/>
        <v>0</v>
      </c>
      <c r="AG354" s="85">
        <f t="shared" si="95"/>
        <v>0</v>
      </c>
      <c r="AH354" s="85">
        <f t="shared" si="96"/>
        <v>0</v>
      </c>
      <c r="AI354" s="85">
        <f t="shared" si="97"/>
        <v>0</v>
      </c>
      <c r="AJ354" s="85">
        <f t="shared" si="98"/>
        <v>0</v>
      </c>
      <c r="AK354" s="85">
        <f t="shared" si="99"/>
        <v>0</v>
      </c>
      <c r="AL354" s="75" t="str">
        <f t="shared" si="100"/>
        <v>-</v>
      </c>
      <c r="AM354" s="85">
        <f t="shared" si="101"/>
        <v>0</v>
      </c>
      <c r="AN354" s="85">
        <f t="shared" si="102"/>
        <v>0</v>
      </c>
      <c r="AO354" s="85">
        <f t="shared" si="103"/>
        <v>0</v>
      </c>
    </row>
    <row r="355" spans="1:41" s="26" customFormat="1" ht="12.75">
      <c r="A355" s="71">
        <v>400237</v>
      </c>
      <c r="B355" s="38">
        <v>78905</v>
      </c>
      <c r="C355" s="39" t="s">
        <v>431</v>
      </c>
      <c r="D355" s="39" t="s">
        <v>432</v>
      </c>
      <c r="E355" s="39" t="s">
        <v>1254</v>
      </c>
      <c r="F355" s="40">
        <v>85345</v>
      </c>
      <c r="G355" s="72">
        <v>9126</v>
      </c>
      <c r="H355" s="73">
        <v>6239770614</v>
      </c>
      <c r="I355" s="74">
        <v>3</v>
      </c>
      <c r="J355" s="75" t="s">
        <v>883</v>
      </c>
      <c r="K355" s="39"/>
      <c r="L355" s="76" t="s">
        <v>883</v>
      </c>
      <c r="M355" s="77">
        <v>387.3125</v>
      </c>
      <c r="N355" s="76" t="s">
        <v>883</v>
      </c>
      <c r="O355" s="78" t="s">
        <v>883</v>
      </c>
      <c r="P355" s="41" t="s">
        <v>889</v>
      </c>
      <c r="Q355" s="79" t="str">
        <f t="shared" si="104"/>
        <v>M</v>
      </c>
      <c r="R355" s="75" t="s">
        <v>883</v>
      </c>
      <c r="S355" s="75" t="s">
        <v>883</v>
      </c>
      <c r="T355" s="75"/>
      <c r="U355" s="80"/>
      <c r="V355" s="81"/>
      <c r="W355" s="82"/>
      <c r="X355" s="82"/>
      <c r="Y355" s="83"/>
      <c r="Z355" s="84">
        <f t="shared" si="88"/>
        <v>0</v>
      </c>
      <c r="AA355" s="85">
        <f t="shared" si="89"/>
        <v>1</v>
      </c>
      <c r="AB355" s="85">
        <f t="shared" si="90"/>
        <v>0</v>
      </c>
      <c r="AC355" s="85">
        <f t="shared" si="91"/>
        <v>0</v>
      </c>
      <c r="AD355" s="75" t="str">
        <f t="shared" si="92"/>
        <v>-</v>
      </c>
      <c r="AE355" s="85">
        <f t="shared" si="93"/>
        <v>0</v>
      </c>
      <c r="AF355" s="85">
        <f t="shared" si="94"/>
        <v>0</v>
      </c>
      <c r="AG355" s="85">
        <f t="shared" si="95"/>
        <v>0</v>
      </c>
      <c r="AH355" s="85">
        <f t="shared" si="96"/>
        <v>0</v>
      </c>
      <c r="AI355" s="85">
        <f t="shared" si="97"/>
        <v>0</v>
      </c>
      <c r="AJ355" s="85">
        <f t="shared" si="98"/>
        <v>0</v>
      </c>
      <c r="AK355" s="85">
        <f t="shared" si="99"/>
        <v>0</v>
      </c>
      <c r="AL355" s="75" t="str">
        <f t="shared" si="100"/>
        <v>-</v>
      </c>
      <c r="AM355" s="85">
        <f t="shared" si="101"/>
        <v>0</v>
      </c>
      <c r="AN355" s="85">
        <f t="shared" si="102"/>
        <v>0</v>
      </c>
      <c r="AO355" s="85">
        <f t="shared" si="103"/>
        <v>0</v>
      </c>
    </row>
    <row r="356" spans="1:41" s="26" customFormat="1" ht="12.75">
      <c r="A356" s="71">
        <v>400209</v>
      </c>
      <c r="B356" s="38">
        <v>138755</v>
      </c>
      <c r="C356" s="39" t="s">
        <v>433</v>
      </c>
      <c r="D356" s="39" t="s">
        <v>434</v>
      </c>
      <c r="E356" s="39" t="s">
        <v>917</v>
      </c>
      <c r="F356" s="40">
        <v>86314</v>
      </c>
      <c r="G356" s="72" t="s">
        <v>882</v>
      </c>
      <c r="H356" s="73">
        <v>9287755115</v>
      </c>
      <c r="I356" s="74">
        <v>4</v>
      </c>
      <c r="J356" s="75" t="s">
        <v>883</v>
      </c>
      <c r="K356" s="39"/>
      <c r="L356" s="76" t="s">
        <v>883</v>
      </c>
      <c r="M356" s="77">
        <v>136.925</v>
      </c>
      <c r="N356" s="76" t="s">
        <v>883</v>
      </c>
      <c r="O356" s="78" t="s">
        <v>883</v>
      </c>
      <c r="P356" s="41" t="s">
        <v>889</v>
      </c>
      <c r="Q356" s="79" t="str">
        <f t="shared" si="104"/>
        <v>M</v>
      </c>
      <c r="R356" s="75" t="s">
        <v>883</v>
      </c>
      <c r="S356" s="75" t="s">
        <v>883</v>
      </c>
      <c r="T356" s="75"/>
      <c r="U356" s="80"/>
      <c r="V356" s="81"/>
      <c r="W356" s="82"/>
      <c r="X356" s="82"/>
      <c r="Y356" s="83"/>
      <c r="Z356" s="84">
        <f t="shared" si="88"/>
        <v>0</v>
      </c>
      <c r="AA356" s="85">
        <f t="shared" si="89"/>
        <v>1</v>
      </c>
      <c r="AB356" s="85">
        <f t="shared" si="90"/>
        <v>0</v>
      </c>
      <c r="AC356" s="85">
        <f t="shared" si="91"/>
        <v>0</v>
      </c>
      <c r="AD356" s="75" t="str">
        <f t="shared" si="92"/>
        <v>-</v>
      </c>
      <c r="AE356" s="85">
        <f t="shared" si="93"/>
        <v>0</v>
      </c>
      <c r="AF356" s="85">
        <f t="shared" si="94"/>
        <v>0</v>
      </c>
      <c r="AG356" s="85">
        <f t="shared" si="95"/>
        <v>0</v>
      </c>
      <c r="AH356" s="85">
        <f t="shared" si="96"/>
        <v>0</v>
      </c>
      <c r="AI356" s="85">
        <f t="shared" si="97"/>
        <v>0</v>
      </c>
      <c r="AJ356" s="85">
        <f t="shared" si="98"/>
        <v>0</v>
      </c>
      <c r="AK356" s="85">
        <f t="shared" si="99"/>
        <v>0</v>
      </c>
      <c r="AL356" s="75" t="str">
        <f t="shared" si="100"/>
        <v>-</v>
      </c>
      <c r="AM356" s="85">
        <f t="shared" si="101"/>
        <v>0</v>
      </c>
      <c r="AN356" s="85">
        <f t="shared" si="102"/>
        <v>0</v>
      </c>
      <c r="AO356" s="85">
        <f t="shared" si="103"/>
        <v>0</v>
      </c>
    </row>
    <row r="357" spans="1:41" s="26" customFormat="1" ht="12.75">
      <c r="A357" s="71">
        <v>405980</v>
      </c>
      <c r="B357" s="38">
        <v>150227</v>
      </c>
      <c r="C357" s="39" t="s">
        <v>435</v>
      </c>
      <c r="D357" s="39" t="s">
        <v>436</v>
      </c>
      <c r="E357" s="39" t="s">
        <v>437</v>
      </c>
      <c r="F357" s="40">
        <v>85344</v>
      </c>
      <c r="G357" s="72">
        <v>1090</v>
      </c>
      <c r="H357" s="73">
        <v>9286699244</v>
      </c>
      <c r="I357" s="74">
        <v>6</v>
      </c>
      <c r="J357" s="75" t="s">
        <v>883</v>
      </c>
      <c r="K357" s="39"/>
      <c r="L357" s="76" t="s">
        <v>884</v>
      </c>
      <c r="M357" s="77">
        <v>1801.6311</v>
      </c>
      <c r="N357" s="76" t="s">
        <v>884</v>
      </c>
      <c r="O357" s="78" t="s">
        <v>884</v>
      </c>
      <c r="P357" s="41">
        <v>30.117647058823525</v>
      </c>
      <c r="Q357" s="79" t="str">
        <f t="shared" si="104"/>
        <v>YES</v>
      </c>
      <c r="R357" s="75" t="s">
        <v>883</v>
      </c>
      <c r="S357" s="75" t="s">
        <v>884</v>
      </c>
      <c r="T357" s="75"/>
      <c r="U357" s="80"/>
      <c r="V357" s="81">
        <v>124413</v>
      </c>
      <c r="W357" s="82">
        <v>16261</v>
      </c>
      <c r="X357" s="82">
        <v>15633</v>
      </c>
      <c r="Y357" s="83">
        <v>13732</v>
      </c>
      <c r="Z357" s="84">
        <f t="shared" si="88"/>
        <v>1</v>
      </c>
      <c r="AA357" s="85">
        <f t="shared" si="89"/>
        <v>1</v>
      </c>
      <c r="AB357" s="85">
        <f t="shared" si="90"/>
        <v>0</v>
      </c>
      <c r="AC357" s="85">
        <f t="shared" si="91"/>
        <v>0</v>
      </c>
      <c r="AD357" s="75" t="str">
        <f t="shared" si="92"/>
        <v>SRSA</v>
      </c>
      <c r="AE357" s="85">
        <f t="shared" si="93"/>
        <v>0</v>
      </c>
      <c r="AF357" s="85">
        <f t="shared" si="94"/>
        <v>0</v>
      </c>
      <c r="AG357" s="85">
        <f t="shared" si="95"/>
        <v>0</v>
      </c>
      <c r="AH357" s="85">
        <f t="shared" si="96"/>
        <v>0</v>
      </c>
      <c r="AI357" s="85">
        <f t="shared" si="97"/>
        <v>1</v>
      </c>
      <c r="AJ357" s="85">
        <f t="shared" si="98"/>
        <v>1</v>
      </c>
      <c r="AK357" s="85" t="str">
        <f t="shared" si="99"/>
        <v>Initial</v>
      </c>
      <c r="AL357" s="75" t="str">
        <f t="shared" si="100"/>
        <v>-</v>
      </c>
      <c r="AM357" s="85" t="str">
        <f t="shared" si="101"/>
        <v>SRSA</v>
      </c>
      <c r="AN357" s="85">
        <f t="shared" si="102"/>
        <v>0</v>
      </c>
      <c r="AO357" s="85">
        <f t="shared" si="103"/>
        <v>0</v>
      </c>
    </row>
    <row r="358" spans="1:41" s="26" customFormat="1" ht="12.75">
      <c r="A358" s="71">
        <v>400364</v>
      </c>
      <c r="B358" s="38">
        <v>78963</v>
      </c>
      <c r="C358" s="39" t="s">
        <v>438</v>
      </c>
      <c r="D358" s="39" t="s">
        <v>439</v>
      </c>
      <c r="E358" s="39" t="s">
        <v>892</v>
      </c>
      <c r="F358" s="40">
        <v>85029</v>
      </c>
      <c r="G358" s="72" t="s">
        <v>882</v>
      </c>
      <c r="H358" s="73">
        <v>6025647300</v>
      </c>
      <c r="I358" s="74">
        <v>1</v>
      </c>
      <c r="J358" s="75" t="s">
        <v>883</v>
      </c>
      <c r="K358" s="39"/>
      <c r="L358" s="76" t="s">
        <v>883</v>
      </c>
      <c r="M358" s="77"/>
      <c r="N358" s="76" t="s">
        <v>883</v>
      </c>
      <c r="O358" s="78" t="s">
        <v>883</v>
      </c>
      <c r="P358" s="41" t="s">
        <v>889</v>
      </c>
      <c r="Q358" s="79" t="str">
        <f t="shared" si="104"/>
        <v>M</v>
      </c>
      <c r="R358" s="75" t="s">
        <v>885</v>
      </c>
      <c r="S358" s="75" t="s">
        <v>883</v>
      </c>
      <c r="T358" s="75"/>
      <c r="U358" s="80"/>
      <c r="V358" s="81"/>
      <c r="W358" s="82"/>
      <c r="X358" s="82"/>
      <c r="Y358" s="83"/>
      <c r="Z358" s="84">
        <f t="shared" si="88"/>
        <v>0</v>
      </c>
      <c r="AA358" s="85">
        <f t="shared" si="89"/>
        <v>0</v>
      </c>
      <c r="AB358" s="85">
        <f t="shared" si="90"/>
        <v>0</v>
      </c>
      <c r="AC358" s="85">
        <f t="shared" si="91"/>
        <v>0</v>
      </c>
      <c r="AD358" s="75" t="str">
        <f t="shared" si="92"/>
        <v>-</v>
      </c>
      <c r="AE358" s="85">
        <f t="shared" si="93"/>
        <v>0</v>
      </c>
      <c r="AF358" s="85">
        <f t="shared" si="94"/>
        <v>0</v>
      </c>
      <c r="AG358" s="85">
        <f t="shared" si="95"/>
        <v>0</v>
      </c>
      <c r="AH358" s="85">
        <f t="shared" si="96"/>
        <v>0</v>
      </c>
      <c r="AI358" s="85">
        <f t="shared" si="97"/>
        <v>0</v>
      </c>
      <c r="AJ358" s="85">
        <f t="shared" si="98"/>
        <v>0</v>
      </c>
      <c r="AK358" s="85">
        <f t="shared" si="99"/>
        <v>0</v>
      </c>
      <c r="AL358" s="75" t="str">
        <f t="shared" si="100"/>
        <v>-</v>
      </c>
      <c r="AM358" s="85">
        <f t="shared" si="101"/>
        <v>0</v>
      </c>
      <c r="AN358" s="85">
        <f t="shared" si="102"/>
        <v>0</v>
      </c>
      <c r="AO358" s="85">
        <f t="shared" si="103"/>
        <v>0</v>
      </c>
    </row>
    <row r="359" spans="1:41" s="26" customFormat="1" ht="12.75">
      <c r="A359" s="71">
        <v>400263</v>
      </c>
      <c r="B359" s="38">
        <v>128725</v>
      </c>
      <c r="C359" s="39" t="s">
        <v>440</v>
      </c>
      <c r="D359" s="39" t="s">
        <v>441</v>
      </c>
      <c r="E359" s="39" t="s">
        <v>442</v>
      </c>
      <c r="F359" s="40">
        <v>85624</v>
      </c>
      <c r="G359" s="72" t="s">
        <v>882</v>
      </c>
      <c r="H359" s="73">
        <v>5203949530</v>
      </c>
      <c r="I359" s="74">
        <v>7</v>
      </c>
      <c r="J359" s="75" t="s">
        <v>884</v>
      </c>
      <c r="K359" s="39"/>
      <c r="L359" s="76" t="s">
        <v>896</v>
      </c>
      <c r="M359" s="77">
        <v>44.325</v>
      </c>
      <c r="N359" s="76" t="s">
        <v>883</v>
      </c>
      <c r="O359" s="78" t="s">
        <v>884</v>
      </c>
      <c r="P359" s="41" t="s">
        <v>889</v>
      </c>
      <c r="Q359" s="79" t="str">
        <f t="shared" si="104"/>
        <v>M</v>
      </c>
      <c r="R359" s="75" t="s">
        <v>883</v>
      </c>
      <c r="S359" s="75" t="s">
        <v>884</v>
      </c>
      <c r="T359" s="75"/>
      <c r="U359" s="80"/>
      <c r="V359" s="81">
        <v>1259</v>
      </c>
      <c r="W359" s="82">
        <v>116</v>
      </c>
      <c r="X359" s="82">
        <v>77</v>
      </c>
      <c r="Y359" s="83">
        <v>185</v>
      </c>
      <c r="Z359" s="84">
        <f t="shared" si="88"/>
        <v>1</v>
      </c>
      <c r="AA359" s="85">
        <f t="shared" si="89"/>
        <v>1</v>
      </c>
      <c r="AB359" s="85">
        <f t="shared" si="90"/>
        <v>0</v>
      </c>
      <c r="AC359" s="85">
        <f t="shared" si="91"/>
        <v>0</v>
      </c>
      <c r="AD359" s="75" t="str">
        <f t="shared" si="92"/>
        <v>SRSA</v>
      </c>
      <c r="AE359" s="85">
        <f t="shared" si="93"/>
        <v>0</v>
      </c>
      <c r="AF359" s="85">
        <f t="shared" si="94"/>
        <v>0</v>
      </c>
      <c r="AG359" s="85">
        <f t="shared" si="95"/>
        <v>0</v>
      </c>
      <c r="AH359" s="85">
        <f t="shared" si="96"/>
        <v>0</v>
      </c>
      <c r="AI359" s="85">
        <f t="shared" si="97"/>
        <v>1</v>
      </c>
      <c r="AJ359" s="85">
        <f t="shared" si="98"/>
        <v>0</v>
      </c>
      <c r="AK359" s="85">
        <f t="shared" si="99"/>
        <v>0</v>
      </c>
      <c r="AL359" s="75" t="str">
        <f t="shared" si="100"/>
        <v>-</v>
      </c>
      <c r="AM359" s="85">
        <f t="shared" si="101"/>
        <v>0</v>
      </c>
      <c r="AN359" s="85">
        <f t="shared" si="102"/>
        <v>0</v>
      </c>
      <c r="AO359" s="85">
        <f t="shared" si="103"/>
        <v>0</v>
      </c>
    </row>
    <row r="360" spans="1:41" s="26" customFormat="1" ht="12.75">
      <c r="A360" s="71">
        <v>406000</v>
      </c>
      <c r="B360" s="38">
        <v>120406</v>
      </c>
      <c r="C360" s="39" t="s">
        <v>443</v>
      </c>
      <c r="D360" s="39" t="s">
        <v>444</v>
      </c>
      <c r="E360" s="39" t="s">
        <v>442</v>
      </c>
      <c r="F360" s="40">
        <v>85624</v>
      </c>
      <c r="G360" s="72">
        <v>295</v>
      </c>
      <c r="H360" s="73">
        <v>5203943050</v>
      </c>
      <c r="I360" s="74">
        <v>7</v>
      </c>
      <c r="J360" s="75" t="s">
        <v>884</v>
      </c>
      <c r="K360" s="39"/>
      <c r="L360" s="76" t="s">
        <v>883</v>
      </c>
      <c r="M360" s="77">
        <v>84.3376</v>
      </c>
      <c r="N360" s="76" t="s">
        <v>883</v>
      </c>
      <c r="O360" s="78" t="s">
        <v>884</v>
      </c>
      <c r="P360" s="41">
        <v>39.490445859872615</v>
      </c>
      <c r="Q360" s="79" t="str">
        <f t="shared" si="104"/>
        <v>YES</v>
      </c>
      <c r="R360" s="75" t="s">
        <v>883</v>
      </c>
      <c r="S360" s="75" t="s">
        <v>884</v>
      </c>
      <c r="T360" s="75"/>
      <c r="U360" s="80"/>
      <c r="V360" s="81">
        <v>8163</v>
      </c>
      <c r="W360" s="82">
        <v>1054</v>
      </c>
      <c r="X360" s="82">
        <v>1042</v>
      </c>
      <c r="Y360" s="83">
        <v>903</v>
      </c>
      <c r="Z360" s="84">
        <f t="shared" si="88"/>
        <v>1</v>
      </c>
      <c r="AA360" s="85">
        <f t="shared" si="89"/>
        <v>1</v>
      </c>
      <c r="AB360" s="85">
        <f t="shared" si="90"/>
        <v>0</v>
      </c>
      <c r="AC360" s="85">
        <f t="shared" si="91"/>
        <v>0</v>
      </c>
      <c r="AD360" s="75" t="str">
        <f t="shared" si="92"/>
        <v>SRSA</v>
      </c>
      <c r="AE360" s="85">
        <f t="shared" si="93"/>
        <v>0</v>
      </c>
      <c r="AF360" s="85">
        <f t="shared" si="94"/>
        <v>0</v>
      </c>
      <c r="AG360" s="85">
        <f t="shared" si="95"/>
        <v>0</v>
      </c>
      <c r="AH360" s="85">
        <f t="shared" si="96"/>
        <v>0</v>
      </c>
      <c r="AI360" s="85">
        <f t="shared" si="97"/>
        <v>1</v>
      </c>
      <c r="AJ360" s="85">
        <f t="shared" si="98"/>
        <v>1</v>
      </c>
      <c r="AK360" s="85" t="str">
        <f t="shared" si="99"/>
        <v>Initial</v>
      </c>
      <c r="AL360" s="75" t="str">
        <f t="shared" si="100"/>
        <v>-</v>
      </c>
      <c r="AM360" s="85" t="str">
        <f t="shared" si="101"/>
        <v>SRSA</v>
      </c>
      <c r="AN360" s="85">
        <f t="shared" si="102"/>
        <v>0</v>
      </c>
      <c r="AO360" s="85">
        <f t="shared" si="103"/>
        <v>0</v>
      </c>
    </row>
    <row r="361" spans="1:41" s="26" customFormat="1" ht="12.75">
      <c r="A361" s="71">
        <v>406030</v>
      </c>
      <c r="B361" s="38">
        <v>120520</v>
      </c>
      <c r="C361" s="39" t="s">
        <v>445</v>
      </c>
      <c r="D361" s="39" t="s">
        <v>444</v>
      </c>
      <c r="E361" s="39" t="s">
        <v>442</v>
      </c>
      <c r="F361" s="40">
        <v>85624</v>
      </c>
      <c r="G361" s="72">
        <v>254</v>
      </c>
      <c r="H361" s="73">
        <v>5203943050</v>
      </c>
      <c r="I361" s="74">
        <v>7</v>
      </c>
      <c r="J361" s="75" t="s">
        <v>884</v>
      </c>
      <c r="K361" s="39"/>
      <c r="L361" s="76" t="s">
        <v>883</v>
      </c>
      <c r="M361" s="77">
        <v>75.544</v>
      </c>
      <c r="N361" s="76" t="s">
        <v>883</v>
      </c>
      <c r="O361" s="78" t="s">
        <v>884</v>
      </c>
      <c r="P361" s="41">
        <v>12.068965517241379</v>
      </c>
      <c r="Q361" s="79" t="str">
        <f t="shared" si="104"/>
        <v>NO</v>
      </c>
      <c r="R361" s="75" t="s">
        <v>883</v>
      </c>
      <c r="S361" s="75" t="s">
        <v>884</v>
      </c>
      <c r="T361" s="75"/>
      <c r="U361" s="80"/>
      <c r="V361" s="81">
        <v>4744</v>
      </c>
      <c r="W361" s="82">
        <v>476</v>
      </c>
      <c r="X361" s="82">
        <v>822</v>
      </c>
      <c r="Y361" s="83">
        <v>916</v>
      </c>
      <c r="Z361" s="84">
        <f t="shared" si="88"/>
        <v>1</v>
      </c>
      <c r="AA361" s="85">
        <f t="shared" si="89"/>
        <v>1</v>
      </c>
      <c r="AB361" s="85">
        <f t="shared" si="90"/>
        <v>0</v>
      </c>
      <c r="AC361" s="85">
        <f t="shared" si="91"/>
        <v>0</v>
      </c>
      <c r="AD361" s="75" t="str">
        <f t="shared" si="92"/>
        <v>SRSA</v>
      </c>
      <c r="AE361" s="85">
        <f t="shared" si="93"/>
        <v>0</v>
      </c>
      <c r="AF361" s="85">
        <f t="shared" si="94"/>
        <v>0</v>
      </c>
      <c r="AG361" s="85">
        <f t="shared" si="95"/>
        <v>0</v>
      </c>
      <c r="AH361" s="85">
        <f t="shared" si="96"/>
        <v>0</v>
      </c>
      <c r="AI361" s="85">
        <f t="shared" si="97"/>
        <v>1</v>
      </c>
      <c r="AJ361" s="85">
        <f t="shared" si="98"/>
        <v>0</v>
      </c>
      <c r="AK361" s="85">
        <f t="shared" si="99"/>
        <v>0</v>
      </c>
      <c r="AL361" s="75" t="str">
        <f t="shared" si="100"/>
        <v>-</v>
      </c>
      <c r="AM361" s="85">
        <f t="shared" si="101"/>
        <v>0</v>
      </c>
      <c r="AN361" s="85">
        <f t="shared" si="102"/>
        <v>0</v>
      </c>
      <c r="AO361" s="85">
        <f t="shared" si="103"/>
        <v>0</v>
      </c>
    </row>
    <row r="362" spans="1:41" s="26" customFormat="1" ht="12.75">
      <c r="A362" s="71">
        <v>400230</v>
      </c>
      <c r="B362" s="38">
        <v>78792</v>
      </c>
      <c r="C362" s="39" t="s">
        <v>446</v>
      </c>
      <c r="D362" s="39" t="s">
        <v>447</v>
      </c>
      <c r="E362" s="39" t="s">
        <v>892</v>
      </c>
      <c r="F362" s="40">
        <v>85053</v>
      </c>
      <c r="G362" s="72" t="s">
        <v>882</v>
      </c>
      <c r="H362" s="73">
        <v>6025477961</v>
      </c>
      <c r="I362" s="74">
        <v>1</v>
      </c>
      <c r="J362" s="75" t="s">
        <v>883</v>
      </c>
      <c r="K362" s="39"/>
      <c r="L362" s="76" t="s">
        <v>883</v>
      </c>
      <c r="M362" s="77">
        <v>543.0625</v>
      </c>
      <c r="N362" s="76" t="s">
        <v>883</v>
      </c>
      <c r="O362" s="78" t="s">
        <v>883</v>
      </c>
      <c r="P362" s="41" t="s">
        <v>889</v>
      </c>
      <c r="Q362" s="79" t="str">
        <f t="shared" si="104"/>
        <v>M</v>
      </c>
      <c r="R362" s="75" t="s">
        <v>883</v>
      </c>
      <c r="S362" s="75" t="s">
        <v>883</v>
      </c>
      <c r="T362" s="75"/>
      <c r="U362" s="80"/>
      <c r="V362" s="81"/>
      <c r="W362" s="82"/>
      <c r="X362" s="82"/>
      <c r="Y362" s="83"/>
      <c r="Z362" s="84">
        <f t="shared" si="88"/>
        <v>0</v>
      </c>
      <c r="AA362" s="85">
        <f t="shared" si="89"/>
        <v>1</v>
      </c>
      <c r="AB362" s="85">
        <f t="shared" si="90"/>
        <v>0</v>
      </c>
      <c r="AC362" s="85">
        <f t="shared" si="91"/>
        <v>0</v>
      </c>
      <c r="AD362" s="75" t="str">
        <f t="shared" si="92"/>
        <v>-</v>
      </c>
      <c r="AE362" s="85">
        <f t="shared" si="93"/>
        <v>0</v>
      </c>
      <c r="AF362" s="85">
        <f t="shared" si="94"/>
        <v>0</v>
      </c>
      <c r="AG362" s="85">
        <f t="shared" si="95"/>
        <v>0</v>
      </c>
      <c r="AH362" s="85">
        <f t="shared" si="96"/>
        <v>0</v>
      </c>
      <c r="AI362" s="85">
        <f t="shared" si="97"/>
        <v>0</v>
      </c>
      <c r="AJ362" s="85">
        <f t="shared" si="98"/>
        <v>0</v>
      </c>
      <c r="AK362" s="85">
        <f t="shared" si="99"/>
        <v>0</v>
      </c>
      <c r="AL362" s="75" t="str">
        <f t="shared" si="100"/>
        <v>-</v>
      </c>
      <c r="AM362" s="85">
        <f t="shared" si="101"/>
        <v>0</v>
      </c>
      <c r="AN362" s="85">
        <f t="shared" si="102"/>
        <v>0</v>
      </c>
      <c r="AO362" s="85">
        <f t="shared" si="103"/>
        <v>0</v>
      </c>
    </row>
    <row r="363" spans="1:41" s="26" customFormat="1" ht="12.75">
      <c r="A363" s="71">
        <v>400344</v>
      </c>
      <c r="B363" s="38">
        <v>138702</v>
      </c>
      <c r="C363" s="39" t="s">
        <v>448</v>
      </c>
      <c r="D363" s="39" t="s">
        <v>449</v>
      </c>
      <c r="E363" s="39" t="s">
        <v>910</v>
      </c>
      <c r="F363" s="40">
        <v>86326</v>
      </c>
      <c r="G363" s="72" t="s">
        <v>882</v>
      </c>
      <c r="H363" s="73">
        <v>9286347639</v>
      </c>
      <c r="I363" s="74">
        <v>8</v>
      </c>
      <c r="J363" s="75" t="s">
        <v>884</v>
      </c>
      <c r="K363" s="39"/>
      <c r="L363" s="76" t="s">
        <v>896</v>
      </c>
      <c r="M363" s="77">
        <v>58.7812</v>
      </c>
      <c r="N363" s="76" t="s">
        <v>883</v>
      </c>
      <c r="O363" s="78" t="s">
        <v>884</v>
      </c>
      <c r="P363" s="41" t="s">
        <v>889</v>
      </c>
      <c r="Q363" s="79" t="str">
        <f t="shared" si="104"/>
        <v>M</v>
      </c>
      <c r="R363" s="75" t="s">
        <v>885</v>
      </c>
      <c r="S363" s="75" t="s">
        <v>884</v>
      </c>
      <c r="T363" s="75"/>
      <c r="U363" s="80"/>
      <c r="V363" s="81">
        <v>0</v>
      </c>
      <c r="W363" s="82">
        <v>0</v>
      </c>
      <c r="X363" s="82">
        <v>235</v>
      </c>
      <c r="Y363" s="83">
        <v>0</v>
      </c>
      <c r="Z363" s="84">
        <f t="shared" si="88"/>
        <v>1</v>
      </c>
      <c r="AA363" s="85">
        <f t="shared" si="89"/>
        <v>1</v>
      </c>
      <c r="AB363" s="85">
        <f t="shared" si="90"/>
        <v>0</v>
      </c>
      <c r="AC363" s="85">
        <f t="shared" si="91"/>
        <v>0</v>
      </c>
      <c r="AD363" s="75" t="str">
        <f t="shared" si="92"/>
        <v>SRSA</v>
      </c>
      <c r="AE363" s="85">
        <f t="shared" si="93"/>
        <v>0</v>
      </c>
      <c r="AF363" s="85">
        <f t="shared" si="94"/>
        <v>0</v>
      </c>
      <c r="AG363" s="85">
        <f t="shared" si="95"/>
        <v>0</v>
      </c>
      <c r="AH363" s="85">
        <f t="shared" si="96"/>
        <v>0</v>
      </c>
      <c r="AI363" s="85">
        <f t="shared" si="97"/>
        <v>1</v>
      </c>
      <c r="AJ363" s="85">
        <f t="shared" si="98"/>
        <v>0</v>
      </c>
      <c r="AK363" s="85">
        <f t="shared" si="99"/>
        <v>0</v>
      </c>
      <c r="AL363" s="75" t="str">
        <f t="shared" si="100"/>
        <v>-</v>
      </c>
      <c r="AM363" s="85">
        <f t="shared" si="101"/>
        <v>0</v>
      </c>
      <c r="AN363" s="85">
        <f t="shared" si="102"/>
        <v>0</v>
      </c>
      <c r="AO363" s="85">
        <f t="shared" si="103"/>
        <v>0</v>
      </c>
    </row>
    <row r="364" spans="1:41" s="26" customFormat="1" ht="12.75">
      <c r="A364" s="71">
        <v>406070</v>
      </c>
      <c r="B364" s="38">
        <v>40210</v>
      </c>
      <c r="C364" s="39" t="s">
        <v>450</v>
      </c>
      <c r="D364" s="39" t="s">
        <v>451</v>
      </c>
      <c r="E364" s="39" t="s">
        <v>452</v>
      </c>
      <c r="F364" s="40">
        <v>85547</v>
      </c>
      <c r="G364" s="72">
        <v>919</v>
      </c>
      <c r="H364" s="73">
        <v>9284742070</v>
      </c>
      <c r="I364" s="74">
        <v>6</v>
      </c>
      <c r="J364" s="75" t="s">
        <v>883</v>
      </c>
      <c r="K364" s="39"/>
      <c r="L364" s="76" t="s">
        <v>883</v>
      </c>
      <c r="M364" s="77">
        <v>2484.5748</v>
      </c>
      <c r="N364" s="76" t="s">
        <v>883</v>
      </c>
      <c r="O364" s="78" t="s">
        <v>883</v>
      </c>
      <c r="P364" s="41">
        <v>15.18494484101233</v>
      </c>
      <c r="Q364" s="79" t="str">
        <f t="shared" si="104"/>
        <v>NO</v>
      </c>
      <c r="R364" s="75" t="s">
        <v>883</v>
      </c>
      <c r="S364" s="75" t="s">
        <v>884</v>
      </c>
      <c r="T364" s="75"/>
      <c r="U364" s="80"/>
      <c r="V364" s="81"/>
      <c r="W364" s="82"/>
      <c r="X364" s="82"/>
      <c r="Y364" s="83"/>
      <c r="Z364" s="84">
        <f t="shared" si="88"/>
        <v>0</v>
      </c>
      <c r="AA364" s="85">
        <f t="shared" si="89"/>
        <v>0</v>
      </c>
      <c r="AB364" s="85">
        <f t="shared" si="90"/>
        <v>0</v>
      </c>
      <c r="AC364" s="85">
        <f t="shared" si="91"/>
        <v>0</v>
      </c>
      <c r="AD364" s="75" t="str">
        <f t="shared" si="92"/>
        <v>-</v>
      </c>
      <c r="AE364" s="85">
        <f t="shared" si="93"/>
        <v>0</v>
      </c>
      <c r="AF364" s="85">
        <f t="shared" si="94"/>
        <v>0</v>
      </c>
      <c r="AG364" s="85">
        <f t="shared" si="95"/>
        <v>0</v>
      </c>
      <c r="AH364" s="85">
        <f t="shared" si="96"/>
        <v>0</v>
      </c>
      <c r="AI364" s="85">
        <f t="shared" si="97"/>
        <v>1</v>
      </c>
      <c r="AJ364" s="85">
        <f t="shared" si="98"/>
        <v>0</v>
      </c>
      <c r="AK364" s="85">
        <f t="shared" si="99"/>
        <v>0</v>
      </c>
      <c r="AL364" s="75" t="str">
        <f t="shared" si="100"/>
        <v>-</v>
      </c>
      <c r="AM364" s="85">
        <f t="shared" si="101"/>
        <v>0</v>
      </c>
      <c r="AN364" s="85">
        <f t="shared" si="102"/>
        <v>0</v>
      </c>
      <c r="AO364" s="85">
        <f t="shared" si="103"/>
        <v>0</v>
      </c>
    </row>
    <row r="365" spans="1:41" s="26" customFormat="1" ht="12.75">
      <c r="A365" s="71">
        <v>406120</v>
      </c>
      <c r="B365" s="38">
        <v>80208</v>
      </c>
      <c r="C365" s="39" t="s">
        <v>453</v>
      </c>
      <c r="D365" s="39" t="s">
        <v>454</v>
      </c>
      <c r="E365" s="39" t="s">
        <v>455</v>
      </c>
      <c r="F365" s="40">
        <v>86434</v>
      </c>
      <c r="G365" s="72">
        <v>138</v>
      </c>
      <c r="H365" s="73">
        <v>9287692202</v>
      </c>
      <c r="I365" s="74" t="s">
        <v>456</v>
      </c>
      <c r="J365" s="75" t="s">
        <v>883</v>
      </c>
      <c r="K365" s="39"/>
      <c r="L365" s="76" t="s">
        <v>884</v>
      </c>
      <c r="M365" s="77">
        <v>241.9318</v>
      </c>
      <c r="N365" s="76" t="s">
        <v>883</v>
      </c>
      <c r="O365" s="78" t="s">
        <v>884</v>
      </c>
      <c r="P365" s="41">
        <v>46.82539682539682</v>
      </c>
      <c r="Q365" s="79" t="str">
        <f t="shared" si="104"/>
        <v>YES</v>
      </c>
      <c r="R365" s="75" t="s">
        <v>883</v>
      </c>
      <c r="S365" s="75" t="s">
        <v>883</v>
      </c>
      <c r="T365" s="75"/>
      <c r="U365" s="80"/>
      <c r="V365" s="81">
        <v>22170</v>
      </c>
      <c r="W365" s="82">
        <v>3381</v>
      </c>
      <c r="X365" s="82">
        <v>3591</v>
      </c>
      <c r="Y365" s="83">
        <v>1886</v>
      </c>
      <c r="Z365" s="84">
        <f t="shared" si="88"/>
        <v>1</v>
      </c>
      <c r="AA365" s="85">
        <f t="shared" si="89"/>
        <v>1</v>
      </c>
      <c r="AB365" s="85">
        <f t="shared" si="90"/>
        <v>0</v>
      </c>
      <c r="AC365" s="85">
        <f t="shared" si="91"/>
        <v>0</v>
      </c>
      <c r="AD365" s="75" t="str">
        <f t="shared" si="92"/>
        <v>SRSA</v>
      </c>
      <c r="AE365" s="85">
        <f t="shared" si="93"/>
        <v>0</v>
      </c>
      <c r="AF365" s="85">
        <f t="shared" si="94"/>
        <v>0</v>
      </c>
      <c r="AG365" s="85">
        <f t="shared" si="95"/>
        <v>0</v>
      </c>
      <c r="AH365" s="85">
        <f t="shared" si="96"/>
        <v>0</v>
      </c>
      <c r="AI365" s="85">
        <f t="shared" si="97"/>
        <v>0</v>
      </c>
      <c r="AJ365" s="85">
        <f t="shared" si="98"/>
        <v>1</v>
      </c>
      <c r="AK365" s="85">
        <f t="shared" si="99"/>
        <v>0</v>
      </c>
      <c r="AL365" s="75" t="str">
        <f t="shared" si="100"/>
        <v>-</v>
      </c>
      <c r="AM365" s="85">
        <f t="shared" si="101"/>
        <v>0</v>
      </c>
      <c r="AN365" s="85">
        <f t="shared" si="102"/>
        <v>0</v>
      </c>
      <c r="AO365" s="85">
        <f t="shared" si="103"/>
        <v>0</v>
      </c>
    </row>
    <row r="366" spans="1:41" s="26" customFormat="1" ht="12.75">
      <c r="A366" s="71">
        <v>400350</v>
      </c>
      <c r="B366" s="38">
        <v>38702</v>
      </c>
      <c r="C366" s="39" t="s">
        <v>457</v>
      </c>
      <c r="D366" s="39" t="s">
        <v>458</v>
      </c>
      <c r="E366" s="39" t="s">
        <v>1185</v>
      </c>
      <c r="F366" s="40">
        <v>86004</v>
      </c>
      <c r="G366" s="72" t="s">
        <v>882</v>
      </c>
      <c r="H366" s="73">
        <v>9287790771</v>
      </c>
      <c r="I366" s="74">
        <v>2</v>
      </c>
      <c r="J366" s="75" t="s">
        <v>883</v>
      </c>
      <c r="K366" s="39"/>
      <c r="L366" s="76" t="s">
        <v>883</v>
      </c>
      <c r="M366" s="77">
        <v>75.2625</v>
      </c>
      <c r="N366" s="76" t="s">
        <v>884</v>
      </c>
      <c r="O366" s="78" t="s">
        <v>883</v>
      </c>
      <c r="P366" s="41" t="s">
        <v>889</v>
      </c>
      <c r="Q366" s="79" t="str">
        <f t="shared" si="104"/>
        <v>M</v>
      </c>
      <c r="R366" s="75" t="s">
        <v>885</v>
      </c>
      <c r="S366" s="75" t="s">
        <v>883</v>
      </c>
      <c r="T366" s="75"/>
      <c r="U366" s="80"/>
      <c r="V366" s="81"/>
      <c r="W366" s="82"/>
      <c r="X366" s="82"/>
      <c r="Y366" s="83"/>
      <c r="Z366" s="84">
        <f t="shared" si="88"/>
        <v>0</v>
      </c>
      <c r="AA366" s="85">
        <f t="shared" si="89"/>
        <v>1</v>
      </c>
      <c r="AB366" s="85">
        <f t="shared" si="90"/>
        <v>0</v>
      </c>
      <c r="AC366" s="85">
        <f t="shared" si="91"/>
        <v>0</v>
      </c>
      <c r="AD366" s="75" t="str">
        <f t="shared" si="92"/>
        <v>-</v>
      </c>
      <c r="AE366" s="85">
        <f t="shared" si="93"/>
        <v>0</v>
      </c>
      <c r="AF366" s="85">
        <f t="shared" si="94"/>
        <v>0</v>
      </c>
      <c r="AG366" s="85">
        <f t="shared" si="95"/>
        <v>0</v>
      </c>
      <c r="AH366" s="85">
        <f t="shared" si="96"/>
        <v>0</v>
      </c>
      <c r="AI366" s="85">
        <f t="shared" si="97"/>
        <v>0</v>
      </c>
      <c r="AJ366" s="85">
        <f t="shared" si="98"/>
        <v>0</v>
      </c>
      <c r="AK366" s="85">
        <f t="shared" si="99"/>
        <v>0</v>
      </c>
      <c r="AL366" s="75" t="str">
        <f t="shared" si="100"/>
        <v>-</v>
      </c>
      <c r="AM366" s="85">
        <f t="shared" si="101"/>
        <v>0</v>
      </c>
      <c r="AN366" s="85">
        <f t="shared" si="102"/>
        <v>0</v>
      </c>
      <c r="AO366" s="85">
        <f t="shared" si="103"/>
        <v>0</v>
      </c>
    </row>
    <row r="367" spans="1:41" s="26" customFormat="1" ht="12.75">
      <c r="A367" s="71">
        <v>406150</v>
      </c>
      <c r="B367" s="38">
        <v>20422</v>
      </c>
      <c r="C367" s="39" t="s">
        <v>459</v>
      </c>
      <c r="D367" s="39" t="s">
        <v>460</v>
      </c>
      <c r="E367" s="39" t="s">
        <v>1003</v>
      </c>
      <c r="F367" s="40">
        <v>85625</v>
      </c>
      <c r="G367" s="72" t="s">
        <v>882</v>
      </c>
      <c r="H367" s="73">
        <v>5208263328</v>
      </c>
      <c r="I367" s="74">
        <v>7</v>
      </c>
      <c r="J367" s="75" t="s">
        <v>884</v>
      </c>
      <c r="K367" s="39"/>
      <c r="L367" s="76" t="s">
        <v>884</v>
      </c>
      <c r="M367" s="77">
        <v>115.5625</v>
      </c>
      <c r="N367" s="76" t="s">
        <v>883</v>
      </c>
      <c r="O367" s="78" t="s">
        <v>884</v>
      </c>
      <c r="P367" s="41">
        <v>24.867724867724867</v>
      </c>
      <c r="Q367" s="79" t="str">
        <f t="shared" si="104"/>
        <v>YES</v>
      </c>
      <c r="R367" s="75" t="s">
        <v>883</v>
      </c>
      <c r="S367" s="75" t="s">
        <v>884</v>
      </c>
      <c r="T367" s="75"/>
      <c r="U367" s="80"/>
      <c r="V367" s="81">
        <v>5906</v>
      </c>
      <c r="W367" s="82">
        <v>591</v>
      </c>
      <c r="X367" s="82">
        <v>1077</v>
      </c>
      <c r="Y367" s="83">
        <v>993</v>
      </c>
      <c r="Z367" s="84">
        <f t="shared" si="88"/>
        <v>1</v>
      </c>
      <c r="AA367" s="85">
        <f t="shared" si="89"/>
        <v>1</v>
      </c>
      <c r="AB367" s="85">
        <f t="shared" si="90"/>
        <v>0</v>
      </c>
      <c r="AC367" s="85">
        <f t="shared" si="91"/>
        <v>0</v>
      </c>
      <c r="AD367" s="75" t="str">
        <f t="shared" si="92"/>
        <v>SRSA</v>
      </c>
      <c r="AE367" s="85">
        <f t="shared" si="93"/>
        <v>0</v>
      </c>
      <c r="AF367" s="85">
        <f t="shared" si="94"/>
        <v>0</v>
      </c>
      <c r="AG367" s="85">
        <f t="shared" si="95"/>
        <v>0</v>
      </c>
      <c r="AH367" s="85">
        <f t="shared" si="96"/>
        <v>0</v>
      </c>
      <c r="AI367" s="85">
        <f t="shared" si="97"/>
        <v>1</v>
      </c>
      <c r="AJ367" s="85">
        <f t="shared" si="98"/>
        <v>1</v>
      </c>
      <c r="AK367" s="85" t="str">
        <f t="shared" si="99"/>
        <v>Initial</v>
      </c>
      <c r="AL367" s="75" t="str">
        <f t="shared" si="100"/>
        <v>-</v>
      </c>
      <c r="AM367" s="85" t="str">
        <f t="shared" si="101"/>
        <v>SRSA</v>
      </c>
      <c r="AN367" s="85">
        <f t="shared" si="102"/>
        <v>0</v>
      </c>
      <c r="AO367" s="85">
        <f t="shared" si="103"/>
        <v>0</v>
      </c>
    </row>
    <row r="368" spans="1:41" s="26" customFormat="1" ht="12.75">
      <c r="A368" s="71">
        <v>406210</v>
      </c>
      <c r="B368" s="38">
        <v>70492</v>
      </c>
      <c r="C368" s="39" t="s">
        <v>461</v>
      </c>
      <c r="D368" s="39" t="s">
        <v>462</v>
      </c>
      <c r="E368" s="39" t="s">
        <v>892</v>
      </c>
      <c r="F368" s="40">
        <v>85037</v>
      </c>
      <c r="G368" s="72">
        <v>2368</v>
      </c>
      <c r="H368" s="73">
        <v>6237722215</v>
      </c>
      <c r="I368" s="74" t="s">
        <v>956</v>
      </c>
      <c r="J368" s="75" t="s">
        <v>883</v>
      </c>
      <c r="K368" s="39"/>
      <c r="L368" s="76" t="s">
        <v>883</v>
      </c>
      <c r="M368" s="77">
        <v>9439.875</v>
      </c>
      <c r="N368" s="76" t="s">
        <v>883</v>
      </c>
      <c r="O368" s="78" t="s">
        <v>883</v>
      </c>
      <c r="P368" s="41">
        <v>8.256786046031582</v>
      </c>
      <c r="Q368" s="79" t="str">
        <f t="shared" si="104"/>
        <v>NO</v>
      </c>
      <c r="R368" s="75" t="s">
        <v>883</v>
      </c>
      <c r="S368" s="75" t="s">
        <v>883</v>
      </c>
      <c r="T368" s="75"/>
      <c r="U368" s="80"/>
      <c r="V368" s="81"/>
      <c r="W368" s="82"/>
      <c r="X368" s="82"/>
      <c r="Y368" s="83"/>
      <c r="Z368" s="84">
        <f t="shared" si="88"/>
        <v>0</v>
      </c>
      <c r="AA368" s="85">
        <f t="shared" si="89"/>
        <v>0</v>
      </c>
      <c r="AB368" s="85">
        <f t="shared" si="90"/>
        <v>0</v>
      </c>
      <c r="AC368" s="85">
        <f t="shared" si="91"/>
        <v>0</v>
      </c>
      <c r="AD368" s="75" t="str">
        <f t="shared" si="92"/>
        <v>-</v>
      </c>
      <c r="AE368" s="85">
        <f t="shared" si="93"/>
        <v>0</v>
      </c>
      <c r="AF368" s="85">
        <f t="shared" si="94"/>
        <v>0</v>
      </c>
      <c r="AG368" s="85">
        <f t="shared" si="95"/>
        <v>0</v>
      </c>
      <c r="AH368" s="85">
        <f t="shared" si="96"/>
        <v>0</v>
      </c>
      <c r="AI368" s="85">
        <f t="shared" si="97"/>
        <v>0</v>
      </c>
      <c r="AJ368" s="85">
        <f t="shared" si="98"/>
        <v>0</v>
      </c>
      <c r="AK368" s="85">
        <f t="shared" si="99"/>
        <v>0</v>
      </c>
      <c r="AL368" s="75" t="str">
        <f t="shared" si="100"/>
        <v>-</v>
      </c>
      <c r="AM368" s="85">
        <f t="shared" si="101"/>
        <v>0</v>
      </c>
      <c r="AN368" s="85">
        <f t="shared" si="102"/>
        <v>0</v>
      </c>
      <c r="AO368" s="85">
        <f t="shared" si="103"/>
        <v>0</v>
      </c>
    </row>
    <row r="369" spans="1:41" s="26" customFormat="1" ht="12.75">
      <c r="A369" s="71">
        <v>400353</v>
      </c>
      <c r="B369" s="38">
        <v>78951</v>
      </c>
      <c r="C369" s="39" t="s">
        <v>463</v>
      </c>
      <c r="D369" s="39" t="s">
        <v>970</v>
      </c>
      <c r="E369" s="39" t="s">
        <v>892</v>
      </c>
      <c r="F369" s="40">
        <v>85014</v>
      </c>
      <c r="G369" s="72" t="s">
        <v>882</v>
      </c>
      <c r="H369" s="73">
        <v>6029532933</v>
      </c>
      <c r="I369" s="74">
        <v>3</v>
      </c>
      <c r="J369" s="75" t="s">
        <v>883</v>
      </c>
      <c r="K369" s="39"/>
      <c r="L369" s="76" t="s">
        <v>883</v>
      </c>
      <c r="M369" s="77">
        <v>568.5125</v>
      </c>
      <c r="N369" s="76" t="s">
        <v>883</v>
      </c>
      <c r="O369" s="78" t="s">
        <v>883</v>
      </c>
      <c r="P369" s="41" t="s">
        <v>889</v>
      </c>
      <c r="Q369" s="79" t="str">
        <f t="shared" si="104"/>
        <v>M</v>
      </c>
      <c r="R369" s="75" t="s">
        <v>885</v>
      </c>
      <c r="S369" s="75" t="s">
        <v>883</v>
      </c>
      <c r="T369" s="75"/>
      <c r="U369" s="80"/>
      <c r="V369" s="81"/>
      <c r="W369" s="82"/>
      <c r="X369" s="82"/>
      <c r="Y369" s="83"/>
      <c r="Z369" s="84">
        <f t="shared" si="88"/>
        <v>0</v>
      </c>
      <c r="AA369" s="85">
        <f t="shared" si="89"/>
        <v>1</v>
      </c>
      <c r="AB369" s="85">
        <f t="shared" si="90"/>
        <v>0</v>
      </c>
      <c r="AC369" s="85">
        <f t="shared" si="91"/>
        <v>0</v>
      </c>
      <c r="AD369" s="75" t="str">
        <f t="shared" si="92"/>
        <v>-</v>
      </c>
      <c r="AE369" s="85">
        <f t="shared" si="93"/>
        <v>0</v>
      </c>
      <c r="AF369" s="85">
        <f t="shared" si="94"/>
        <v>0</v>
      </c>
      <c r="AG369" s="85">
        <f t="shared" si="95"/>
        <v>0</v>
      </c>
      <c r="AH369" s="85">
        <f t="shared" si="96"/>
        <v>0</v>
      </c>
      <c r="AI369" s="85">
        <f t="shared" si="97"/>
        <v>0</v>
      </c>
      <c r="AJ369" s="85">
        <f t="shared" si="98"/>
        <v>0</v>
      </c>
      <c r="AK369" s="85">
        <f t="shared" si="99"/>
        <v>0</v>
      </c>
      <c r="AL369" s="75" t="str">
        <f t="shared" si="100"/>
        <v>-</v>
      </c>
      <c r="AM369" s="85">
        <f t="shared" si="101"/>
        <v>0</v>
      </c>
      <c r="AN369" s="85">
        <f t="shared" si="102"/>
        <v>0</v>
      </c>
      <c r="AO369" s="85">
        <f t="shared" si="103"/>
        <v>0</v>
      </c>
    </row>
    <row r="370" spans="1:41" s="26" customFormat="1" ht="12.75">
      <c r="A370" s="71">
        <v>406250</v>
      </c>
      <c r="B370" s="38">
        <v>70211</v>
      </c>
      <c r="C370" s="39" t="s">
        <v>464</v>
      </c>
      <c r="D370" s="39" t="s">
        <v>465</v>
      </c>
      <c r="E370" s="39" t="s">
        <v>1254</v>
      </c>
      <c r="F370" s="40">
        <v>85380</v>
      </c>
      <c r="G370" s="72">
        <v>39</v>
      </c>
      <c r="H370" s="73">
        <v>6234866032</v>
      </c>
      <c r="I370" s="74">
        <v>3</v>
      </c>
      <c r="J370" s="75" t="s">
        <v>883</v>
      </c>
      <c r="K370" s="39"/>
      <c r="L370" s="76" t="s">
        <v>883</v>
      </c>
      <c r="M370" s="77">
        <v>34673.4001</v>
      </c>
      <c r="N370" s="76" t="s">
        <v>883</v>
      </c>
      <c r="O370" s="78" t="s">
        <v>883</v>
      </c>
      <c r="P370" s="41">
        <v>6.296665678320171</v>
      </c>
      <c r="Q370" s="79" t="str">
        <f t="shared" si="104"/>
        <v>NO</v>
      </c>
      <c r="R370" s="75" t="s">
        <v>883</v>
      </c>
      <c r="S370" s="75" t="s">
        <v>883</v>
      </c>
      <c r="T370" s="75"/>
      <c r="U370" s="80"/>
      <c r="V370" s="81"/>
      <c r="W370" s="82"/>
      <c r="X370" s="82"/>
      <c r="Y370" s="83"/>
      <c r="Z370" s="84">
        <f t="shared" si="88"/>
        <v>0</v>
      </c>
      <c r="AA370" s="85">
        <f t="shared" si="89"/>
        <v>0</v>
      </c>
      <c r="AB370" s="85">
        <f t="shared" si="90"/>
        <v>0</v>
      </c>
      <c r="AC370" s="85">
        <f t="shared" si="91"/>
        <v>0</v>
      </c>
      <c r="AD370" s="75" t="str">
        <f t="shared" si="92"/>
        <v>-</v>
      </c>
      <c r="AE370" s="85">
        <f t="shared" si="93"/>
        <v>0</v>
      </c>
      <c r="AF370" s="85">
        <f t="shared" si="94"/>
        <v>0</v>
      </c>
      <c r="AG370" s="85">
        <f t="shared" si="95"/>
        <v>0</v>
      </c>
      <c r="AH370" s="85">
        <f t="shared" si="96"/>
        <v>0</v>
      </c>
      <c r="AI370" s="85">
        <f t="shared" si="97"/>
        <v>0</v>
      </c>
      <c r="AJ370" s="85">
        <f t="shared" si="98"/>
        <v>0</v>
      </c>
      <c r="AK370" s="85">
        <f t="shared" si="99"/>
        <v>0</v>
      </c>
      <c r="AL370" s="75" t="str">
        <f t="shared" si="100"/>
        <v>-</v>
      </c>
      <c r="AM370" s="85">
        <f t="shared" si="101"/>
        <v>0</v>
      </c>
      <c r="AN370" s="85">
        <f t="shared" si="102"/>
        <v>0</v>
      </c>
      <c r="AO370" s="85">
        <f t="shared" si="103"/>
        <v>0</v>
      </c>
    </row>
    <row r="371" spans="1:41" s="26" customFormat="1" ht="12.75">
      <c r="A371" s="71">
        <v>400109</v>
      </c>
      <c r="B371" s="38">
        <v>78714</v>
      </c>
      <c r="C371" s="39" t="s">
        <v>466</v>
      </c>
      <c r="D371" s="39" t="s">
        <v>467</v>
      </c>
      <c r="E371" s="39" t="s">
        <v>892</v>
      </c>
      <c r="F371" s="40">
        <v>85016</v>
      </c>
      <c r="G371" s="72" t="s">
        <v>882</v>
      </c>
      <c r="H371" s="73">
        <v>6022638777</v>
      </c>
      <c r="I371" s="74">
        <v>1</v>
      </c>
      <c r="J371" s="75" t="s">
        <v>883</v>
      </c>
      <c r="K371" s="39"/>
      <c r="L371" s="76" t="s">
        <v>883</v>
      </c>
      <c r="M371" s="77">
        <v>808.725</v>
      </c>
      <c r="N371" s="76" t="s">
        <v>883</v>
      </c>
      <c r="O371" s="78" t="s">
        <v>883</v>
      </c>
      <c r="P371" s="41" t="s">
        <v>889</v>
      </c>
      <c r="Q371" s="79" t="str">
        <f t="shared" si="104"/>
        <v>M</v>
      </c>
      <c r="R371" s="75" t="s">
        <v>883</v>
      </c>
      <c r="S371" s="75" t="s">
        <v>883</v>
      </c>
      <c r="T371" s="75"/>
      <c r="U371" s="80"/>
      <c r="V371" s="81"/>
      <c r="W371" s="82"/>
      <c r="X371" s="82"/>
      <c r="Y371" s="83"/>
      <c r="Z371" s="84">
        <f t="shared" si="88"/>
        <v>0</v>
      </c>
      <c r="AA371" s="85">
        <f t="shared" si="89"/>
        <v>0</v>
      </c>
      <c r="AB371" s="85">
        <f t="shared" si="90"/>
        <v>0</v>
      </c>
      <c r="AC371" s="85">
        <f t="shared" si="91"/>
        <v>0</v>
      </c>
      <c r="AD371" s="75" t="str">
        <f t="shared" si="92"/>
        <v>-</v>
      </c>
      <c r="AE371" s="85">
        <f t="shared" si="93"/>
        <v>0</v>
      </c>
      <c r="AF371" s="85">
        <f t="shared" si="94"/>
        <v>0</v>
      </c>
      <c r="AG371" s="85">
        <f t="shared" si="95"/>
        <v>0</v>
      </c>
      <c r="AH371" s="85">
        <f t="shared" si="96"/>
        <v>0</v>
      </c>
      <c r="AI371" s="85">
        <f t="shared" si="97"/>
        <v>0</v>
      </c>
      <c r="AJ371" s="85">
        <f t="shared" si="98"/>
        <v>0</v>
      </c>
      <c r="AK371" s="85">
        <f t="shared" si="99"/>
        <v>0</v>
      </c>
      <c r="AL371" s="75" t="str">
        <f t="shared" si="100"/>
        <v>-</v>
      </c>
      <c r="AM371" s="85">
        <f t="shared" si="101"/>
        <v>0</v>
      </c>
      <c r="AN371" s="85">
        <f t="shared" si="102"/>
        <v>0</v>
      </c>
      <c r="AO371" s="85">
        <f t="shared" si="103"/>
        <v>0</v>
      </c>
    </row>
    <row r="372" spans="1:41" s="26" customFormat="1" ht="12.75">
      <c r="A372" s="71">
        <v>400110</v>
      </c>
      <c r="B372" s="38">
        <v>78719</v>
      </c>
      <c r="C372" s="39" t="s">
        <v>468</v>
      </c>
      <c r="D372" s="39" t="s">
        <v>469</v>
      </c>
      <c r="E372" s="39" t="s">
        <v>892</v>
      </c>
      <c r="F372" s="40">
        <v>85003</v>
      </c>
      <c r="G372" s="72">
        <v>1367</v>
      </c>
      <c r="H372" s="73">
        <v>6022586990</v>
      </c>
      <c r="I372" s="74">
        <v>1</v>
      </c>
      <c r="J372" s="75" t="s">
        <v>883</v>
      </c>
      <c r="K372" s="39"/>
      <c r="L372" s="76" t="s">
        <v>883</v>
      </c>
      <c r="M372" s="77"/>
      <c r="N372" s="76" t="s">
        <v>883</v>
      </c>
      <c r="O372" s="78" t="s">
        <v>883</v>
      </c>
      <c r="P372" s="41" t="s">
        <v>889</v>
      </c>
      <c r="Q372" s="79" t="str">
        <f t="shared" si="104"/>
        <v>M</v>
      </c>
      <c r="R372" s="75" t="s">
        <v>883</v>
      </c>
      <c r="S372" s="75" t="s">
        <v>883</v>
      </c>
      <c r="T372" s="75"/>
      <c r="U372" s="80"/>
      <c r="V372" s="81"/>
      <c r="W372" s="82"/>
      <c r="X372" s="82"/>
      <c r="Y372" s="83"/>
      <c r="Z372" s="84">
        <f t="shared" si="88"/>
        <v>0</v>
      </c>
      <c r="AA372" s="85">
        <f t="shared" si="89"/>
        <v>0</v>
      </c>
      <c r="AB372" s="85">
        <f t="shared" si="90"/>
        <v>0</v>
      </c>
      <c r="AC372" s="85">
        <f t="shared" si="91"/>
        <v>0</v>
      </c>
      <c r="AD372" s="75" t="str">
        <f t="shared" si="92"/>
        <v>-</v>
      </c>
      <c r="AE372" s="85">
        <f t="shared" si="93"/>
        <v>0</v>
      </c>
      <c r="AF372" s="85">
        <f t="shared" si="94"/>
        <v>0</v>
      </c>
      <c r="AG372" s="85">
        <f t="shared" si="95"/>
        <v>0</v>
      </c>
      <c r="AH372" s="85">
        <f t="shared" si="96"/>
        <v>0</v>
      </c>
      <c r="AI372" s="85">
        <f t="shared" si="97"/>
        <v>0</v>
      </c>
      <c r="AJ372" s="85">
        <f t="shared" si="98"/>
        <v>0</v>
      </c>
      <c r="AK372" s="85">
        <f t="shared" si="99"/>
        <v>0</v>
      </c>
      <c r="AL372" s="75" t="str">
        <f t="shared" si="100"/>
        <v>-</v>
      </c>
      <c r="AM372" s="85">
        <f t="shared" si="101"/>
        <v>0</v>
      </c>
      <c r="AN372" s="85">
        <f t="shared" si="102"/>
        <v>0</v>
      </c>
      <c r="AO372" s="85">
        <f t="shared" si="103"/>
        <v>0</v>
      </c>
    </row>
    <row r="373" spans="1:41" s="26" customFormat="1" ht="12.75">
      <c r="A373" s="71">
        <v>400291</v>
      </c>
      <c r="B373" s="38">
        <v>78941</v>
      </c>
      <c r="C373" s="39" t="s">
        <v>470</v>
      </c>
      <c r="D373" s="39" t="s">
        <v>471</v>
      </c>
      <c r="E373" s="39" t="s">
        <v>892</v>
      </c>
      <c r="F373" s="40">
        <v>85040</v>
      </c>
      <c r="G373" s="72" t="s">
        <v>882</v>
      </c>
      <c r="H373" s="73">
        <v>6023057700</v>
      </c>
      <c r="I373" s="74">
        <v>1</v>
      </c>
      <c r="J373" s="75" t="s">
        <v>883</v>
      </c>
      <c r="K373" s="39"/>
      <c r="L373" s="76" t="s">
        <v>883</v>
      </c>
      <c r="M373" s="77"/>
      <c r="N373" s="76" t="s">
        <v>883</v>
      </c>
      <c r="O373" s="78" t="s">
        <v>883</v>
      </c>
      <c r="P373" s="41" t="s">
        <v>889</v>
      </c>
      <c r="Q373" s="79" t="str">
        <f t="shared" si="104"/>
        <v>M</v>
      </c>
      <c r="R373" s="75" t="s">
        <v>883</v>
      </c>
      <c r="S373" s="75" t="s">
        <v>883</v>
      </c>
      <c r="T373" s="75"/>
      <c r="U373" s="80"/>
      <c r="V373" s="81"/>
      <c r="W373" s="82"/>
      <c r="X373" s="82"/>
      <c r="Y373" s="83"/>
      <c r="Z373" s="84">
        <f t="shared" si="88"/>
        <v>0</v>
      </c>
      <c r="AA373" s="85">
        <f t="shared" si="89"/>
        <v>0</v>
      </c>
      <c r="AB373" s="85">
        <f t="shared" si="90"/>
        <v>0</v>
      </c>
      <c r="AC373" s="85">
        <f t="shared" si="91"/>
        <v>0</v>
      </c>
      <c r="AD373" s="75" t="str">
        <f t="shared" si="92"/>
        <v>-</v>
      </c>
      <c r="AE373" s="85">
        <f t="shared" si="93"/>
        <v>0</v>
      </c>
      <c r="AF373" s="85">
        <f t="shared" si="94"/>
        <v>0</v>
      </c>
      <c r="AG373" s="85">
        <f t="shared" si="95"/>
        <v>0</v>
      </c>
      <c r="AH373" s="85">
        <f t="shared" si="96"/>
        <v>0</v>
      </c>
      <c r="AI373" s="85">
        <f t="shared" si="97"/>
        <v>0</v>
      </c>
      <c r="AJ373" s="85">
        <f t="shared" si="98"/>
        <v>0</v>
      </c>
      <c r="AK373" s="85">
        <f t="shared" si="99"/>
        <v>0</v>
      </c>
      <c r="AL373" s="75" t="str">
        <f t="shared" si="100"/>
        <v>-</v>
      </c>
      <c r="AM373" s="85">
        <f t="shared" si="101"/>
        <v>0</v>
      </c>
      <c r="AN373" s="85">
        <f t="shared" si="102"/>
        <v>0</v>
      </c>
      <c r="AO373" s="85">
        <f t="shared" si="103"/>
        <v>0</v>
      </c>
    </row>
    <row r="374" spans="1:41" s="26" customFormat="1" ht="12.75">
      <c r="A374" s="71">
        <v>400185</v>
      </c>
      <c r="B374" s="38">
        <v>78716</v>
      </c>
      <c r="C374" s="39" t="s">
        <v>472</v>
      </c>
      <c r="D374" s="39" t="s">
        <v>473</v>
      </c>
      <c r="E374" s="39" t="s">
        <v>474</v>
      </c>
      <c r="F374" s="40">
        <v>85040</v>
      </c>
      <c r="G374" s="72" t="s">
        <v>882</v>
      </c>
      <c r="H374" s="73">
        <v>6023058865</v>
      </c>
      <c r="I374" s="74">
        <v>1</v>
      </c>
      <c r="J374" s="75" t="s">
        <v>883</v>
      </c>
      <c r="K374" s="39"/>
      <c r="L374" s="76" t="s">
        <v>883</v>
      </c>
      <c r="M374" s="77">
        <v>660.625</v>
      </c>
      <c r="N374" s="76" t="s">
        <v>883</v>
      </c>
      <c r="O374" s="78" t="s">
        <v>883</v>
      </c>
      <c r="P374" s="41" t="s">
        <v>889</v>
      </c>
      <c r="Q374" s="79" t="str">
        <f t="shared" si="104"/>
        <v>M</v>
      </c>
      <c r="R374" s="75" t="s">
        <v>883</v>
      </c>
      <c r="S374" s="75" t="s">
        <v>883</v>
      </c>
      <c r="T374" s="75"/>
      <c r="U374" s="80"/>
      <c r="V374" s="81"/>
      <c r="W374" s="82"/>
      <c r="X374" s="82"/>
      <c r="Y374" s="83"/>
      <c r="Z374" s="84">
        <f t="shared" si="88"/>
        <v>0</v>
      </c>
      <c r="AA374" s="85">
        <f t="shared" si="89"/>
        <v>0</v>
      </c>
      <c r="AB374" s="85">
        <f t="shared" si="90"/>
        <v>0</v>
      </c>
      <c r="AC374" s="85">
        <f t="shared" si="91"/>
        <v>0</v>
      </c>
      <c r="AD374" s="75" t="str">
        <f t="shared" si="92"/>
        <v>-</v>
      </c>
      <c r="AE374" s="85">
        <f t="shared" si="93"/>
        <v>0</v>
      </c>
      <c r="AF374" s="85">
        <f t="shared" si="94"/>
        <v>0</v>
      </c>
      <c r="AG374" s="85">
        <f t="shared" si="95"/>
        <v>0</v>
      </c>
      <c r="AH374" s="85">
        <f t="shared" si="96"/>
        <v>0</v>
      </c>
      <c r="AI374" s="85">
        <f t="shared" si="97"/>
        <v>0</v>
      </c>
      <c r="AJ374" s="85">
        <f t="shared" si="98"/>
        <v>0</v>
      </c>
      <c r="AK374" s="85">
        <f t="shared" si="99"/>
        <v>0</v>
      </c>
      <c r="AL374" s="75" t="str">
        <f t="shared" si="100"/>
        <v>-</v>
      </c>
      <c r="AM374" s="85">
        <f t="shared" si="101"/>
        <v>0</v>
      </c>
      <c r="AN374" s="85">
        <f t="shared" si="102"/>
        <v>0</v>
      </c>
      <c r="AO374" s="85">
        <f t="shared" si="103"/>
        <v>0</v>
      </c>
    </row>
    <row r="375" spans="1:41" s="26" customFormat="1" ht="12.75">
      <c r="A375" s="71">
        <v>406300</v>
      </c>
      <c r="B375" s="38">
        <v>70401</v>
      </c>
      <c r="C375" s="39" t="s">
        <v>475</v>
      </c>
      <c r="D375" s="39" t="s">
        <v>476</v>
      </c>
      <c r="E375" s="39" t="s">
        <v>892</v>
      </c>
      <c r="F375" s="40">
        <v>85006</v>
      </c>
      <c r="G375" s="72" t="s">
        <v>882</v>
      </c>
      <c r="H375" s="73">
        <v>6022573755</v>
      </c>
      <c r="I375" s="74">
        <v>1</v>
      </c>
      <c r="J375" s="75" t="s">
        <v>883</v>
      </c>
      <c r="K375" s="39"/>
      <c r="L375" s="76" t="s">
        <v>883</v>
      </c>
      <c r="M375" s="77">
        <v>7715.7</v>
      </c>
      <c r="N375" s="76" t="s">
        <v>883</v>
      </c>
      <c r="O375" s="78" t="s">
        <v>883</v>
      </c>
      <c r="P375" s="41">
        <v>49.22477021632161</v>
      </c>
      <c r="Q375" s="79" t="str">
        <f t="shared" si="104"/>
        <v>YES</v>
      </c>
      <c r="R375" s="75" t="s">
        <v>883</v>
      </c>
      <c r="S375" s="75" t="s">
        <v>883</v>
      </c>
      <c r="T375" s="75"/>
      <c r="U375" s="80"/>
      <c r="V375" s="81"/>
      <c r="W375" s="82"/>
      <c r="X375" s="82"/>
      <c r="Y375" s="83"/>
      <c r="Z375" s="84">
        <f t="shared" si="88"/>
        <v>0</v>
      </c>
      <c r="AA375" s="85">
        <f t="shared" si="89"/>
        <v>0</v>
      </c>
      <c r="AB375" s="85">
        <f t="shared" si="90"/>
        <v>0</v>
      </c>
      <c r="AC375" s="85">
        <f t="shared" si="91"/>
        <v>0</v>
      </c>
      <c r="AD375" s="75" t="str">
        <f t="shared" si="92"/>
        <v>-</v>
      </c>
      <c r="AE375" s="85">
        <f t="shared" si="93"/>
        <v>0</v>
      </c>
      <c r="AF375" s="85">
        <f t="shared" si="94"/>
        <v>0</v>
      </c>
      <c r="AG375" s="85">
        <f t="shared" si="95"/>
        <v>0</v>
      </c>
      <c r="AH375" s="85">
        <f t="shared" si="96"/>
        <v>0</v>
      </c>
      <c r="AI375" s="85">
        <f t="shared" si="97"/>
        <v>0</v>
      </c>
      <c r="AJ375" s="85">
        <f t="shared" si="98"/>
        <v>1</v>
      </c>
      <c r="AK375" s="85">
        <f t="shared" si="99"/>
        <v>0</v>
      </c>
      <c r="AL375" s="75" t="str">
        <f t="shared" si="100"/>
        <v>-</v>
      </c>
      <c r="AM375" s="85">
        <f t="shared" si="101"/>
        <v>0</v>
      </c>
      <c r="AN375" s="85">
        <f t="shared" si="102"/>
        <v>0</v>
      </c>
      <c r="AO375" s="85">
        <f t="shared" si="103"/>
        <v>0</v>
      </c>
    </row>
    <row r="376" spans="1:41" s="26" customFormat="1" ht="12.75">
      <c r="A376" s="71">
        <v>400153</v>
      </c>
      <c r="B376" s="38">
        <v>78776</v>
      </c>
      <c r="C376" s="39" t="s">
        <v>477</v>
      </c>
      <c r="D376" s="39" t="s">
        <v>478</v>
      </c>
      <c r="E376" s="39" t="s">
        <v>892</v>
      </c>
      <c r="F376" s="40">
        <v>85018</v>
      </c>
      <c r="G376" s="72" t="s">
        <v>882</v>
      </c>
      <c r="H376" s="73">
        <v>6025531988</v>
      </c>
      <c r="I376" s="74">
        <v>1</v>
      </c>
      <c r="J376" s="75" t="s">
        <v>883</v>
      </c>
      <c r="K376" s="39"/>
      <c r="L376" s="76" t="s">
        <v>883</v>
      </c>
      <c r="M376" s="77">
        <v>171.5186</v>
      </c>
      <c r="N376" s="76" t="s">
        <v>883</v>
      </c>
      <c r="O376" s="78" t="s">
        <v>883</v>
      </c>
      <c r="P376" s="41" t="s">
        <v>889</v>
      </c>
      <c r="Q376" s="79" t="str">
        <f t="shared" si="104"/>
        <v>M</v>
      </c>
      <c r="R376" s="75" t="s">
        <v>883</v>
      </c>
      <c r="S376" s="75" t="s">
        <v>883</v>
      </c>
      <c r="T376" s="75"/>
      <c r="U376" s="80"/>
      <c r="V376" s="81"/>
      <c r="W376" s="82"/>
      <c r="X376" s="82"/>
      <c r="Y376" s="83"/>
      <c r="Z376" s="84">
        <f t="shared" si="88"/>
        <v>0</v>
      </c>
      <c r="AA376" s="85">
        <f t="shared" si="89"/>
        <v>1</v>
      </c>
      <c r="AB376" s="85">
        <f t="shared" si="90"/>
        <v>0</v>
      </c>
      <c r="AC376" s="85">
        <f t="shared" si="91"/>
        <v>0</v>
      </c>
      <c r="AD376" s="75" t="str">
        <f t="shared" si="92"/>
        <v>-</v>
      </c>
      <c r="AE376" s="85">
        <f t="shared" si="93"/>
        <v>0</v>
      </c>
      <c r="AF376" s="85">
        <f t="shared" si="94"/>
        <v>0</v>
      </c>
      <c r="AG376" s="85">
        <f t="shared" si="95"/>
        <v>0</v>
      </c>
      <c r="AH376" s="85">
        <f t="shared" si="96"/>
        <v>0</v>
      </c>
      <c r="AI376" s="85">
        <f t="shared" si="97"/>
        <v>0</v>
      </c>
      <c r="AJ376" s="85">
        <f t="shared" si="98"/>
        <v>0</v>
      </c>
      <c r="AK376" s="85">
        <f t="shared" si="99"/>
        <v>0</v>
      </c>
      <c r="AL376" s="75" t="str">
        <f t="shared" si="100"/>
        <v>-</v>
      </c>
      <c r="AM376" s="85">
        <f t="shared" si="101"/>
        <v>0</v>
      </c>
      <c r="AN376" s="85">
        <f t="shared" si="102"/>
        <v>0</v>
      </c>
      <c r="AO376" s="85">
        <f t="shared" si="103"/>
        <v>0</v>
      </c>
    </row>
    <row r="377" spans="1:41" s="26" customFormat="1" ht="12.75">
      <c r="A377" s="71">
        <v>406330</v>
      </c>
      <c r="B377" s="38">
        <v>70510</v>
      </c>
      <c r="C377" s="39" t="s">
        <v>479</v>
      </c>
      <c r="D377" s="39" t="s">
        <v>480</v>
      </c>
      <c r="E377" s="39" t="s">
        <v>892</v>
      </c>
      <c r="F377" s="40">
        <v>85012</v>
      </c>
      <c r="G377" s="72" t="s">
        <v>882</v>
      </c>
      <c r="H377" s="73">
        <v>6027641500</v>
      </c>
      <c r="I377" s="74" t="s">
        <v>45</v>
      </c>
      <c r="J377" s="75" t="s">
        <v>883</v>
      </c>
      <c r="K377" s="39"/>
      <c r="L377" s="76" t="s">
        <v>883</v>
      </c>
      <c r="M377" s="77">
        <v>21858.6502</v>
      </c>
      <c r="N377" s="76" t="s">
        <v>883</v>
      </c>
      <c r="O377" s="78" t="s">
        <v>883</v>
      </c>
      <c r="P377" s="41">
        <v>24.084869647560144</v>
      </c>
      <c r="Q377" s="79" t="str">
        <f t="shared" si="104"/>
        <v>YES</v>
      </c>
      <c r="R377" s="75" t="s">
        <v>883</v>
      </c>
      <c r="S377" s="75" t="s">
        <v>883</v>
      </c>
      <c r="T377" s="75"/>
      <c r="U377" s="80"/>
      <c r="V377" s="81"/>
      <c r="W377" s="82"/>
      <c r="X377" s="82"/>
      <c r="Y377" s="83"/>
      <c r="Z377" s="84">
        <f t="shared" si="88"/>
        <v>0</v>
      </c>
      <c r="AA377" s="85">
        <f t="shared" si="89"/>
        <v>0</v>
      </c>
      <c r="AB377" s="85">
        <f t="shared" si="90"/>
        <v>0</v>
      </c>
      <c r="AC377" s="85">
        <f t="shared" si="91"/>
        <v>0</v>
      </c>
      <c r="AD377" s="75" t="str">
        <f t="shared" si="92"/>
        <v>-</v>
      </c>
      <c r="AE377" s="85">
        <f t="shared" si="93"/>
        <v>0</v>
      </c>
      <c r="AF377" s="85">
        <f t="shared" si="94"/>
        <v>0</v>
      </c>
      <c r="AG377" s="85">
        <f t="shared" si="95"/>
        <v>0</v>
      </c>
      <c r="AH377" s="85">
        <f t="shared" si="96"/>
        <v>0</v>
      </c>
      <c r="AI377" s="85">
        <f t="shared" si="97"/>
        <v>0</v>
      </c>
      <c r="AJ377" s="85">
        <f t="shared" si="98"/>
        <v>1</v>
      </c>
      <c r="AK377" s="85">
        <f t="shared" si="99"/>
        <v>0</v>
      </c>
      <c r="AL377" s="75" t="str">
        <f t="shared" si="100"/>
        <v>-</v>
      </c>
      <c r="AM377" s="85">
        <f t="shared" si="101"/>
        <v>0</v>
      </c>
      <c r="AN377" s="85">
        <f t="shared" si="102"/>
        <v>0</v>
      </c>
      <c r="AO377" s="85">
        <f t="shared" si="103"/>
        <v>0</v>
      </c>
    </row>
    <row r="378" spans="1:41" s="26" customFormat="1" ht="12.75">
      <c r="A378" s="71">
        <v>406360</v>
      </c>
      <c r="B378" s="38">
        <v>110433</v>
      </c>
      <c r="C378" s="39" t="s">
        <v>481</v>
      </c>
      <c r="D378" s="39" t="s">
        <v>176</v>
      </c>
      <c r="E378" s="39" t="s">
        <v>482</v>
      </c>
      <c r="F378" s="40">
        <v>85241</v>
      </c>
      <c r="G378" s="72">
        <v>8</v>
      </c>
      <c r="H378" s="73">
        <v>5204667942</v>
      </c>
      <c r="I378" s="74">
        <v>3</v>
      </c>
      <c r="J378" s="75" t="s">
        <v>883</v>
      </c>
      <c r="K378" s="39"/>
      <c r="L378" s="76" t="s">
        <v>883</v>
      </c>
      <c r="M378" s="77">
        <v>229.7125</v>
      </c>
      <c r="N378" s="76" t="s">
        <v>883</v>
      </c>
      <c r="O378" s="78" t="s">
        <v>883</v>
      </c>
      <c r="P378" s="41">
        <v>22.058823529411764</v>
      </c>
      <c r="Q378" s="79" t="str">
        <f t="shared" si="104"/>
        <v>YES</v>
      </c>
      <c r="R378" s="75" t="s">
        <v>883</v>
      </c>
      <c r="S378" s="75" t="s">
        <v>883</v>
      </c>
      <c r="T378" s="75"/>
      <c r="U378" s="80"/>
      <c r="V378" s="81"/>
      <c r="W378" s="82"/>
      <c r="X378" s="82"/>
      <c r="Y378" s="83"/>
      <c r="Z378" s="84">
        <f t="shared" si="88"/>
        <v>0</v>
      </c>
      <c r="AA378" s="85">
        <f t="shared" si="89"/>
        <v>1</v>
      </c>
      <c r="AB378" s="85">
        <f t="shared" si="90"/>
        <v>0</v>
      </c>
      <c r="AC378" s="85">
        <f t="shared" si="91"/>
        <v>0</v>
      </c>
      <c r="AD378" s="75" t="str">
        <f t="shared" si="92"/>
        <v>-</v>
      </c>
      <c r="AE378" s="85">
        <f t="shared" si="93"/>
        <v>0</v>
      </c>
      <c r="AF378" s="85">
        <f t="shared" si="94"/>
        <v>0</v>
      </c>
      <c r="AG378" s="85">
        <f t="shared" si="95"/>
        <v>0</v>
      </c>
      <c r="AH378" s="85">
        <f t="shared" si="96"/>
        <v>0</v>
      </c>
      <c r="AI378" s="85">
        <f t="shared" si="97"/>
        <v>0</v>
      </c>
      <c r="AJ378" s="85">
        <f t="shared" si="98"/>
        <v>1</v>
      </c>
      <c r="AK378" s="85">
        <f t="shared" si="99"/>
        <v>0</v>
      </c>
      <c r="AL378" s="75" t="str">
        <f t="shared" si="100"/>
        <v>-</v>
      </c>
      <c r="AM378" s="85">
        <f t="shared" si="101"/>
        <v>0</v>
      </c>
      <c r="AN378" s="85">
        <f t="shared" si="102"/>
        <v>0</v>
      </c>
      <c r="AO378" s="85">
        <f t="shared" si="103"/>
        <v>0</v>
      </c>
    </row>
    <row r="379" spans="1:41" s="26" customFormat="1" ht="12.75">
      <c r="A379" s="71">
        <v>405360</v>
      </c>
      <c r="B379" s="38">
        <v>100100</v>
      </c>
      <c r="C379" s="39" t="s">
        <v>483</v>
      </c>
      <c r="D379" s="39" t="s">
        <v>484</v>
      </c>
      <c r="E379" s="39" t="s">
        <v>899</v>
      </c>
      <c r="F379" s="40">
        <v>85701</v>
      </c>
      <c r="G379" s="72">
        <v>1332</v>
      </c>
      <c r="H379" s="73">
        <v>5207408451</v>
      </c>
      <c r="I379" s="74" t="s">
        <v>230</v>
      </c>
      <c r="J379" s="75" t="s">
        <v>883</v>
      </c>
      <c r="K379" s="39"/>
      <c r="L379" s="76" t="s">
        <v>883</v>
      </c>
      <c r="M379" s="77">
        <v>184.0875</v>
      </c>
      <c r="N379" s="76" t="s">
        <v>883</v>
      </c>
      <c r="O379" s="78" t="s">
        <v>883</v>
      </c>
      <c r="P379" s="41" t="s">
        <v>889</v>
      </c>
      <c r="Q379" s="79" t="str">
        <f t="shared" si="104"/>
        <v>M</v>
      </c>
      <c r="R379" s="75" t="s">
        <v>883</v>
      </c>
      <c r="S379" s="75" t="s">
        <v>883</v>
      </c>
      <c r="T379" s="75"/>
      <c r="U379" s="80"/>
      <c r="V379" s="81"/>
      <c r="W379" s="82"/>
      <c r="X379" s="82"/>
      <c r="Y379" s="83"/>
      <c r="Z379" s="84">
        <f t="shared" si="88"/>
        <v>0</v>
      </c>
      <c r="AA379" s="85">
        <f t="shared" si="89"/>
        <v>1</v>
      </c>
      <c r="AB379" s="85">
        <f t="shared" si="90"/>
        <v>0</v>
      </c>
      <c r="AC379" s="85">
        <f t="shared" si="91"/>
        <v>0</v>
      </c>
      <c r="AD379" s="75" t="str">
        <f t="shared" si="92"/>
        <v>-</v>
      </c>
      <c r="AE379" s="85">
        <f t="shared" si="93"/>
        <v>0</v>
      </c>
      <c r="AF379" s="85">
        <f t="shared" si="94"/>
        <v>0</v>
      </c>
      <c r="AG379" s="85">
        <f t="shared" si="95"/>
        <v>0</v>
      </c>
      <c r="AH379" s="85">
        <f t="shared" si="96"/>
        <v>0</v>
      </c>
      <c r="AI379" s="85">
        <f t="shared" si="97"/>
        <v>0</v>
      </c>
      <c r="AJ379" s="85">
        <f t="shared" si="98"/>
        <v>0</v>
      </c>
      <c r="AK379" s="85">
        <f t="shared" si="99"/>
        <v>0</v>
      </c>
      <c r="AL379" s="75" t="str">
        <f t="shared" si="100"/>
        <v>-</v>
      </c>
      <c r="AM379" s="85">
        <f t="shared" si="101"/>
        <v>0</v>
      </c>
      <c r="AN379" s="85">
        <f t="shared" si="102"/>
        <v>0</v>
      </c>
      <c r="AO379" s="85">
        <f t="shared" si="103"/>
        <v>0</v>
      </c>
    </row>
    <row r="380" spans="1:41" s="26" customFormat="1" ht="12.75">
      <c r="A380" s="71">
        <v>400201</v>
      </c>
      <c r="B380" s="38">
        <v>108601</v>
      </c>
      <c r="C380" s="39" t="s">
        <v>485</v>
      </c>
      <c r="D380" s="39" t="s">
        <v>486</v>
      </c>
      <c r="E380" s="39" t="s">
        <v>899</v>
      </c>
      <c r="F380" s="40">
        <v>84701</v>
      </c>
      <c r="G380" s="72" t="s">
        <v>882</v>
      </c>
      <c r="H380" s="73">
        <v>5209030102</v>
      </c>
      <c r="I380" s="74">
        <v>1</v>
      </c>
      <c r="J380" s="75" t="s">
        <v>883</v>
      </c>
      <c r="K380" s="39"/>
      <c r="L380" s="76" t="s">
        <v>883</v>
      </c>
      <c r="M380" s="77">
        <v>73.275</v>
      </c>
      <c r="N380" s="76" t="s">
        <v>883</v>
      </c>
      <c r="O380" s="78" t="s">
        <v>883</v>
      </c>
      <c r="P380" s="41" t="s">
        <v>889</v>
      </c>
      <c r="Q380" s="79" t="str">
        <f t="shared" si="104"/>
        <v>M</v>
      </c>
      <c r="R380" s="75" t="s">
        <v>883</v>
      </c>
      <c r="S380" s="75" t="s">
        <v>883</v>
      </c>
      <c r="T380" s="75"/>
      <c r="U380" s="80"/>
      <c r="V380" s="81"/>
      <c r="W380" s="82"/>
      <c r="X380" s="82"/>
      <c r="Y380" s="83"/>
      <c r="Z380" s="84">
        <f t="shared" si="88"/>
        <v>0</v>
      </c>
      <c r="AA380" s="85">
        <f t="shared" si="89"/>
        <v>1</v>
      </c>
      <c r="AB380" s="85">
        <f t="shared" si="90"/>
        <v>0</v>
      </c>
      <c r="AC380" s="85">
        <f t="shared" si="91"/>
        <v>0</v>
      </c>
      <c r="AD380" s="75" t="str">
        <f t="shared" si="92"/>
        <v>-</v>
      </c>
      <c r="AE380" s="85">
        <f t="shared" si="93"/>
        <v>0</v>
      </c>
      <c r="AF380" s="85">
        <f t="shared" si="94"/>
        <v>0</v>
      </c>
      <c r="AG380" s="85">
        <f t="shared" si="95"/>
        <v>0</v>
      </c>
      <c r="AH380" s="85">
        <f t="shared" si="96"/>
        <v>0</v>
      </c>
      <c r="AI380" s="85">
        <f t="shared" si="97"/>
        <v>0</v>
      </c>
      <c r="AJ380" s="85">
        <f t="shared" si="98"/>
        <v>0</v>
      </c>
      <c r="AK380" s="85">
        <f t="shared" si="99"/>
        <v>0</v>
      </c>
      <c r="AL380" s="75" t="str">
        <f t="shared" si="100"/>
        <v>-</v>
      </c>
      <c r="AM380" s="85">
        <f t="shared" si="101"/>
        <v>0</v>
      </c>
      <c r="AN380" s="85">
        <f t="shared" si="102"/>
        <v>0</v>
      </c>
      <c r="AO380" s="85">
        <f t="shared" si="103"/>
        <v>0</v>
      </c>
    </row>
    <row r="381" spans="1:41" s="26" customFormat="1" ht="12.75">
      <c r="A381" s="71">
        <v>400367</v>
      </c>
      <c r="B381" s="38">
        <v>108711</v>
      </c>
      <c r="C381" s="39" t="s">
        <v>487</v>
      </c>
      <c r="D381" s="39" t="s">
        <v>488</v>
      </c>
      <c r="E381" s="39" t="s">
        <v>899</v>
      </c>
      <c r="F381" s="40">
        <v>85745</v>
      </c>
      <c r="G381" s="72" t="s">
        <v>882</v>
      </c>
      <c r="H381" s="73">
        <v>5207912711</v>
      </c>
      <c r="I381" s="74">
        <v>1</v>
      </c>
      <c r="J381" s="75" t="s">
        <v>883</v>
      </c>
      <c r="K381" s="39"/>
      <c r="L381" s="76" t="s">
        <v>883</v>
      </c>
      <c r="M381" s="77">
        <v>104.9312</v>
      </c>
      <c r="N381" s="76" t="s">
        <v>883</v>
      </c>
      <c r="O381" s="78" t="s">
        <v>883</v>
      </c>
      <c r="P381" s="41" t="s">
        <v>889</v>
      </c>
      <c r="Q381" s="79" t="str">
        <f t="shared" si="104"/>
        <v>M</v>
      </c>
      <c r="R381" s="75" t="s">
        <v>885</v>
      </c>
      <c r="S381" s="75" t="s">
        <v>883</v>
      </c>
      <c r="T381" s="75"/>
      <c r="U381" s="80"/>
      <c r="V381" s="81"/>
      <c r="W381" s="82"/>
      <c r="X381" s="82"/>
      <c r="Y381" s="83"/>
      <c r="Z381" s="84">
        <f t="shared" si="88"/>
        <v>0</v>
      </c>
      <c r="AA381" s="85">
        <f t="shared" si="89"/>
        <v>1</v>
      </c>
      <c r="AB381" s="85">
        <f t="shared" si="90"/>
        <v>0</v>
      </c>
      <c r="AC381" s="85">
        <f t="shared" si="91"/>
        <v>0</v>
      </c>
      <c r="AD381" s="75" t="str">
        <f t="shared" si="92"/>
        <v>-</v>
      </c>
      <c r="AE381" s="85">
        <f t="shared" si="93"/>
        <v>0</v>
      </c>
      <c r="AF381" s="85">
        <f t="shared" si="94"/>
        <v>0</v>
      </c>
      <c r="AG381" s="85">
        <f t="shared" si="95"/>
        <v>0</v>
      </c>
      <c r="AH381" s="85">
        <f t="shared" si="96"/>
        <v>0</v>
      </c>
      <c r="AI381" s="85">
        <f t="shared" si="97"/>
        <v>0</v>
      </c>
      <c r="AJ381" s="85">
        <f t="shared" si="98"/>
        <v>0</v>
      </c>
      <c r="AK381" s="85">
        <f t="shared" si="99"/>
        <v>0</v>
      </c>
      <c r="AL381" s="75" t="str">
        <f t="shared" si="100"/>
        <v>-</v>
      </c>
      <c r="AM381" s="85">
        <f t="shared" si="101"/>
        <v>0</v>
      </c>
      <c r="AN381" s="85">
        <f t="shared" si="102"/>
        <v>0</v>
      </c>
      <c r="AO381" s="85">
        <f t="shared" si="103"/>
        <v>0</v>
      </c>
    </row>
    <row r="382" spans="1:41" s="26" customFormat="1" ht="12.75">
      <c r="A382" s="71">
        <v>406440</v>
      </c>
      <c r="B382" s="38">
        <v>50206</v>
      </c>
      <c r="C382" s="39" t="s">
        <v>489</v>
      </c>
      <c r="D382" s="39" t="s">
        <v>490</v>
      </c>
      <c r="E382" s="39" t="s">
        <v>1245</v>
      </c>
      <c r="F382" s="40">
        <v>85543</v>
      </c>
      <c r="G382" s="72">
        <v>429</v>
      </c>
      <c r="H382" s="73">
        <v>9284850529</v>
      </c>
      <c r="I382" s="74">
        <v>7</v>
      </c>
      <c r="J382" s="75" t="s">
        <v>884</v>
      </c>
      <c r="K382" s="39"/>
      <c r="L382" s="76" t="s">
        <v>884</v>
      </c>
      <c r="M382" s="77">
        <v>620.9502</v>
      </c>
      <c r="N382" s="76" t="s">
        <v>884</v>
      </c>
      <c r="O382" s="78" t="s">
        <v>884</v>
      </c>
      <c r="P382" s="41">
        <v>21.419676214196762</v>
      </c>
      <c r="Q382" s="79" t="str">
        <f t="shared" si="104"/>
        <v>YES</v>
      </c>
      <c r="R382" s="75" t="s">
        <v>883</v>
      </c>
      <c r="S382" s="75" t="s">
        <v>884</v>
      </c>
      <c r="T382" s="75"/>
      <c r="U382" s="80"/>
      <c r="V382" s="81">
        <v>39385</v>
      </c>
      <c r="W382" s="82">
        <v>2712</v>
      </c>
      <c r="X382" s="82">
        <v>5112</v>
      </c>
      <c r="Y382" s="83">
        <v>5179</v>
      </c>
      <c r="Z382" s="84">
        <f t="shared" si="88"/>
        <v>1</v>
      </c>
      <c r="AA382" s="85">
        <f t="shared" si="89"/>
        <v>1</v>
      </c>
      <c r="AB382" s="85">
        <f t="shared" si="90"/>
        <v>0</v>
      </c>
      <c r="AC382" s="85">
        <f t="shared" si="91"/>
        <v>0</v>
      </c>
      <c r="AD382" s="75" t="str">
        <f t="shared" si="92"/>
        <v>SRSA</v>
      </c>
      <c r="AE382" s="85">
        <f t="shared" si="93"/>
        <v>0</v>
      </c>
      <c r="AF382" s="85">
        <f t="shared" si="94"/>
        <v>0</v>
      </c>
      <c r="AG382" s="85">
        <f t="shared" si="95"/>
        <v>0</v>
      </c>
      <c r="AH382" s="85">
        <f t="shared" si="96"/>
        <v>0</v>
      </c>
      <c r="AI382" s="85">
        <f t="shared" si="97"/>
        <v>1</v>
      </c>
      <c r="AJ382" s="85">
        <f t="shared" si="98"/>
        <v>1</v>
      </c>
      <c r="AK382" s="85" t="str">
        <f t="shared" si="99"/>
        <v>Initial</v>
      </c>
      <c r="AL382" s="75" t="str">
        <f t="shared" si="100"/>
        <v>-</v>
      </c>
      <c r="AM382" s="85" t="str">
        <f t="shared" si="101"/>
        <v>SRSA</v>
      </c>
      <c r="AN382" s="85">
        <f t="shared" si="102"/>
        <v>0</v>
      </c>
      <c r="AO382" s="85">
        <f t="shared" si="103"/>
        <v>0</v>
      </c>
    </row>
    <row r="383" spans="1:41" s="26" customFormat="1" ht="12.75">
      <c r="A383" s="71">
        <v>406480</v>
      </c>
      <c r="B383" s="38">
        <v>110199</v>
      </c>
      <c r="C383" s="39" t="s">
        <v>491</v>
      </c>
      <c r="D383" s="39" t="s">
        <v>492</v>
      </c>
      <c r="E383" s="39" t="s">
        <v>27</v>
      </c>
      <c r="F383" s="40">
        <v>85232</v>
      </c>
      <c r="G383" s="72" t="s">
        <v>882</v>
      </c>
      <c r="H383" s="73">
        <v>5208686565</v>
      </c>
      <c r="I383" s="74">
        <v>8</v>
      </c>
      <c r="J383" s="75" t="s">
        <v>884</v>
      </c>
      <c r="K383" s="39"/>
      <c r="L383" s="76" t="s">
        <v>896</v>
      </c>
      <c r="M383" s="77"/>
      <c r="N383" s="76" t="s">
        <v>883</v>
      </c>
      <c r="O383" s="78"/>
      <c r="P383" s="41" t="s">
        <v>889</v>
      </c>
      <c r="Q383" s="79" t="str">
        <f t="shared" si="104"/>
        <v>M</v>
      </c>
      <c r="R383" s="75" t="s">
        <v>883</v>
      </c>
      <c r="S383" s="75" t="s">
        <v>884</v>
      </c>
      <c r="T383" s="75"/>
      <c r="U383" s="80"/>
      <c r="V383" s="81"/>
      <c r="W383" s="82"/>
      <c r="X383" s="82"/>
      <c r="Y383" s="83"/>
      <c r="Z383" s="84">
        <f t="shared" si="88"/>
        <v>1</v>
      </c>
      <c r="AA383" s="85">
        <f t="shared" si="89"/>
        <v>0</v>
      </c>
      <c r="AB383" s="85">
        <f t="shared" si="90"/>
        <v>0</v>
      </c>
      <c r="AC383" s="85">
        <f t="shared" si="91"/>
        <v>0</v>
      </c>
      <c r="AD383" s="75" t="str">
        <f t="shared" si="92"/>
        <v>-</v>
      </c>
      <c r="AE383" s="85">
        <f t="shared" si="93"/>
        <v>0</v>
      </c>
      <c r="AF383" s="85">
        <f t="shared" si="94"/>
        <v>0</v>
      </c>
      <c r="AG383" s="85">
        <f t="shared" si="95"/>
        <v>0</v>
      </c>
      <c r="AH383" s="85">
        <f t="shared" si="96"/>
        <v>0</v>
      </c>
      <c r="AI383" s="85">
        <f t="shared" si="97"/>
        <v>1</v>
      </c>
      <c r="AJ383" s="85">
        <f t="shared" si="98"/>
        <v>0</v>
      </c>
      <c r="AK383" s="85">
        <f t="shared" si="99"/>
        <v>0</v>
      </c>
      <c r="AL383" s="75" t="str">
        <f t="shared" si="100"/>
        <v>-</v>
      </c>
      <c r="AM383" s="85">
        <f t="shared" si="101"/>
        <v>0</v>
      </c>
      <c r="AN383" s="85">
        <f t="shared" si="102"/>
        <v>0</v>
      </c>
      <c r="AO383" s="85">
        <f t="shared" si="103"/>
        <v>0</v>
      </c>
    </row>
    <row r="384" spans="1:41" s="26" customFormat="1" ht="12.75">
      <c r="A384" s="71">
        <v>400018</v>
      </c>
      <c r="B384" s="38">
        <v>38638</v>
      </c>
      <c r="C384" s="39" t="s">
        <v>493</v>
      </c>
      <c r="D384" s="39" t="s">
        <v>496</v>
      </c>
      <c r="E384" s="39" t="s">
        <v>1185</v>
      </c>
      <c r="F384" s="40">
        <v>86001</v>
      </c>
      <c r="G384" s="72">
        <v>6217</v>
      </c>
      <c r="H384" s="73">
        <v>9287799880</v>
      </c>
      <c r="I384" s="74">
        <v>2</v>
      </c>
      <c r="J384" s="75" t="s">
        <v>883</v>
      </c>
      <c r="K384" s="39"/>
      <c r="L384" s="76" t="s">
        <v>883</v>
      </c>
      <c r="M384" s="77">
        <v>186.025</v>
      </c>
      <c r="N384" s="76" t="s">
        <v>884</v>
      </c>
      <c r="O384" s="78" t="s">
        <v>883</v>
      </c>
      <c r="P384" s="41" t="s">
        <v>889</v>
      </c>
      <c r="Q384" s="79" t="str">
        <f t="shared" si="104"/>
        <v>M</v>
      </c>
      <c r="R384" s="75" t="s">
        <v>883</v>
      </c>
      <c r="S384" s="75" t="s">
        <v>883</v>
      </c>
      <c r="T384" s="75"/>
      <c r="U384" s="80"/>
      <c r="V384" s="81"/>
      <c r="W384" s="82"/>
      <c r="X384" s="82"/>
      <c r="Y384" s="83"/>
      <c r="Z384" s="84">
        <f t="shared" si="88"/>
        <v>0</v>
      </c>
      <c r="AA384" s="85">
        <f t="shared" si="89"/>
        <v>1</v>
      </c>
      <c r="AB384" s="85">
        <f t="shared" si="90"/>
        <v>0</v>
      </c>
      <c r="AC384" s="85">
        <f t="shared" si="91"/>
        <v>0</v>
      </c>
      <c r="AD384" s="75" t="str">
        <f t="shared" si="92"/>
        <v>-</v>
      </c>
      <c r="AE384" s="85">
        <f t="shared" si="93"/>
        <v>0</v>
      </c>
      <c r="AF384" s="85">
        <f t="shared" si="94"/>
        <v>0</v>
      </c>
      <c r="AG384" s="85">
        <f t="shared" si="95"/>
        <v>0</v>
      </c>
      <c r="AH384" s="85">
        <f t="shared" si="96"/>
        <v>0</v>
      </c>
      <c r="AI384" s="85">
        <f t="shared" si="97"/>
        <v>0</v>
      </c>
      <c r="AJ384" s="85">
        <f t="shared" si="98"/>
        <v>0</v>
      </c>
      <c r="AK384" s="85">
        <f t="shared" si="99"/>
        <v>0</v>
      </c>
      <c r="AL384" s="75" t="str">
        <f t="shared" si="100"/>
        <v>-</v>
      </c>
      <c r="AM384" s="85">
        <f t="shared" si="101"/>
        <v>0</v>
      </c>
      <c r="AN384" s="85">
        <f t="shared" si="102"/>
        <v>0</v>
      </c>
      <c r="AO384" s="85">
        <f t="shared" si="103"/>
        <v>0</v>
      </c>
    </row>
    <row r="385" spans="1:41" s="26" customFormat="1" ht="12.75">
      <c r="A385" s="71">
        <v>406510</v>
      </c>
      <c r="B385" s="38">
        <v>40312</v>
      </c>
      <c r="C385" s="39" t="s">
        <v>497</v>
      </c>
      <c r="D385" s="39" t="s">
        <v>498</v>
      </c>
      <c r="E385" s="39" t="s">
        <v>499</v>
      </c>
      <c r="F385" s="40">
        <v>85544</v>
      </c>
      <c r="G385" s="72">
        <v>1150</v>
      </c>
      <c r="H385" s="73">
        <v>9284763283</v>
      </c>
      <c r="I385" s="74">
        <v>7</v>
      </c>
      <c r="J385" s="75" t="s">
        <v>884</v>
      </c>
      <c r="K385" s="39"/>
      <c r="L385" s="76" t="s">
        <v>883</v>
      </c>
      <c r="M385" s="77">
        <v>241.4251</v>
      </c>
      <c r="N385" s="76" t="s">
        <v>883</v>
      </c>
      <c r="O385" s="78" t="s">
        <v>884</v>
      </c>
      <c r="P385" s="41">
        <v>23.450134770889488</v>
      </c>
      <c r="Q385" s="79" t="str">
        <f t="shared" si="104"/>
        <v>YES</v>
      </c>
      <c r="R385" s="75" t="s">
        <v>883</v>
      </c>
      <c r="S385" s="75" t="s">
        <v>884</v>
      </c>
      <c r="T385" s="75"/>
      <c r="U385" s="80"/>
      <c r="V385" s="81">
        <v>10572</v>
      </c>
      <c r="W385" s="82">
        <v>1555</v>
      </c>
      <c r="X385" s="82">
        <v>1820</v>
      </c>
      <c r="Y385" s="83">
        <v>2324</v>
      </c>
      <c r="Z385" s="84">
        <f t="shared" si="88"/>
        <v>1</v>
      </c>
      <c r="AA385" s="85">
        <f t="shared" si="89"/>
        <v>1</v>
      </c>
      <c r="AB385" s="85">
        <f t="shared" si="90"/>
        <v>0</v>
      </c>
      <c r="AC385" s="85">
        <f t="shared" si="91"/>
        <v>0</v>
      </c>
      <c r="AD385" s="75" t="str">
        <f t="shared" si="92"/>
        <v>SRSA</v>
      </c>
      <c r="AE385" s="85">
        <f t="shared" si="93"/>
        <v>0</v>
      </c>
      <c r="AF385" s="85">
        <f t="shared" si="94"/>
        <v>0</v>
      </c>
      <c r="AG385" s="85">
        <f t="shared" si="95"/>
        <v>0</v>
      </c>
      <c r="AH385" s="85">
        <f t="shared" si="96"/>
        <v>0</v>
      </c>
      <c r="AI385" s="85">
        <f t="shared" si="97"/>
        <v>1</v>
      </c>
      <c r="AJ385" s="85">
        <f t="shared" si="98"/>
        <v>1</v>
      </c>
      <c r="AK385" s="85" t="str">
        <f t="shared" si="99"/>
        <v>Initial</v>
      </c>
      <c r="AL385" s="75" t="str">
        <f t="shared" si="100"/>
        <v>-</v>
      </c>
      <c r="AM385" s="85" t="str">
        <f t="shared" si="101"/>
        <v>SRSA</v>
      </c>
      <c r="AN385" s="85">
        <f t="shared" si="102"/>
        <v>0</v>
      </c>
      <c r="AO385" s="85">
        <f t="shared" si="103"/>
        <v>0</v>
      </c>
    </row>
    <row r="386" spans="1:41" s="26" customFormat="1" ht="12.75">
      <c r="A386" s="71">
        <v>400321</v>
      </c>
      <c r="B386" s="38">
        <v>78920</v>
      </c>
      <c r="C386" s="39" t="s">
        <v>500</v>
      </c>
      <c r="D386" s="39" t="s">
        <v>501</v>
      </c>
      <c r="E386" s="39" t="s">
        <v>892</v>
      </c>
      <c r="F386" s="40">
        <v>85008</v>
      </c>
      <c r="G386" s="72" t="s">
        <v>882</v>
      </c>
      <c r="H386" s="73">
        <v>6022753852</v>
      </c>
      <c r="I386" s="74" t="s">
        <v>502</v>
      </c>
      <c r="J386" s="75" t="s">
        <v>883</v>
      </c>
      <c r="K386" s="39"/>
      <c r="L386" s="76" t="s">
        <v>883</v>
      </c>
      <c r="M386" s="77">
        <v>109.1813</v>
      </c>
      <c r="N386" s="76" t="s">
        <v>883</v>
      </c>
      <c r="O386" s="78" t="s">
        <v>883</v>
      </c>
      <c r="P386" s="41" t="s">
        <v>889</v>
      </c>
      <c r="Q386" s="79" t="str">
        <f t="shared" si="104"/>
        <v>M</v>
      </c>
      <c r="R386" s="75" t="s">
        <v>883</v>
      </c>
      <c r="S386" s="75" t="s">
        <v>883</v>
      </c>
      <c r="T386" s="75"/>
      <c r="U386" s="80"/>
      <c r="V386" s="81"/>
      <c r="W386" s="82"/>
      <c r="X386" s="82"/>
      <c r="Y386" s="83"/>
      <c r="Z386" s="84">
        <f t="shared" si="88"/>
        <v>0</v>
      </c>
      <c r="AA386" s="85">
        <f t="shared" si="89"/>
        <v>1</v>
      </c>
      <c r="AB386" s="85">
        <f t="shared" si="90"/>
        <v>0</v>
      </c>
      <c r="AC386" s="85">
        <f t="shared" si="91"/>
        <v>0</v>
      </c>
      <c r="AD386" s="75" t="str">
        <f t="shared" si="92"/>
        <v>-</v>
      </c>
      <c r="AE386" s="85">
        <f t="shared" si="93"/>
        <v>0</v>
      </c>
      <c r="AF386" s="85">
        <f t="shared" si="94"/>
        <v>0</v>
      </c>
      <c r="AG386" s="85">
        <f t="shared" si="95"/>
        <v>0</v>
      </c>
      <c r="AH386" s="85">
        <f t="shared" si="96"/>
        <v>0</v>
      </c>
      <c r="AI386" s="85">
        <f t="shared" si="97"/>
        <v>0</v>
      </c>
      <c r="AJ386" s="85">
        <f t="shared" si="98"/>
        <v>0</v>
      </c>
      <c r="AK386" s="85">
        <f t="shared" si="99"/>
        <v>0</v>
      </c>
      <c r="AL386" s="75" t="str">
        <f t="shared" si="100"/>
        <v>-</v>
      </c>
      <c r="AM386" s="85">
        <f t="shared" si="101"/>
        <v>0</v>
      </c>
      <c r="AN386" s="85">
        <f t="shared" si="102"/>
        <v>0</v>
      </c>
      <c r="AO386" s="85">
        <f t="shared" si="103"/>
        <v>0</v>
      </c>
    </row>
    <row r="387" spans="1:41" s="26" customFormat="1" ht="12.75">
      <c r="A387" s="71">
        <v>400023</v>
      </c>
      <c r="B387" s="38">
        <v>90204</v>
      </c>
      <c r="C387" s="39" t="s">
        <v>503</v>
      </c>
      <c r="D387" s="39" t="s">
        <v>504</v>
      </c>
      <c r="E387" s="39" t="s">
        <v>505</v>
      </c>
      <c r="F387" s="40">
        <v>86510</v>
      </c>
      <c r="G387" s="72">
        <v>839</v>
      </c>
      <c r="H387" s="73">
        <v>9287253450</v>
      </c>
      <c r="I387" s="74">
        <v>7</v>
      </c>
      <c r="J387" s="75" t="s">
        <v>884</v>
      </c>
      <c r="K387" s="39"/>
      <c r="L387" s="76" t="s">
        <v>884</v>
      </c>
      <c r="M387" s="77">
        <v>1388.9313</v>
      </c>
      <c r="N387" s="76" t="s">
        <v>884</v>
      </c>
      <c r="O387" s="78" t="s">
        <v>884</v>
      </c>
      <c r="P387" s="41">
        <v>43.19645732689211</v>
      </c>
      <c r="Q387" s="79" t="str">
        <f t="shared" si="104"/>
        <v>YES</v>
      </c>
      <c r="R387" s="75" t="s">
        <v>883</v>
      </c>
      <c r="S387" s="75" t="s">
        <v>884</v>
      </c>
      <c r="T387" s="75"/>
      <c r="U387" s="80"/>
      <c r="V387" s="81">
        <v>146985</v>
      </c>
      <c r="W387" s="82">
        <v>18639</v>
      </c>
      <c r="X387" s="82">
        <v>21819</v>
      </c>
      <c r="Y387" s="83">
        <v>12291</v>
      </c>
      <c r="Z387" s="84">
        <f t="shared" si="88"/>
        <v>1</v>
      </c>
      <c r="AA387" s="85">
        <f t="shared" si="89"/>
        <v>1</v>
      </c>
      <c r="AB387" s="85">
        <f t="shared" si="90"/>
        <v>0</v>
      </c>
      <c r="AC387" s="85">
        <f t="shared" si="91"/>
        <v>0</v>
      </c>
      <c r="AD387" s="75" t="str">
        <f t="shared" si="92"/>
        <v>SRSA</v>
      </c>
      <c r="AE387" s="85">
        <f t="shared" si="93"/>
        <v>0</v>
      </c>
      <c r="AF387" s="85">
        <f t="shared" si="94"/>
        <v>0</v>
      </c>
      <c r="AG387" s="85">
        <f t="shared" si="95"/>
        <v>0</v>
      </c>
      <c r="AH387" s="85">
        <f t="shared" si="96"/>
        <v>0</v>
      </c>
      <c r="AI387" s="85">
        <f t="shared" si="97"/>
        <v>1</v>
      </c>
      <c r="AJ387" s="85">
        <f t="shared" si="98"/>
        <v>1</v>
      </c>
      <c r="AK387" s="85" t="str">
        <f t="shared" si="99"/>
        <v>Initial</v>
      </c>
      <c r="AL387" s="75" t="str">
        <f t="shared" si="100"/>
        <v>-</v>
      </c>
      <c r="AM387" s="85" t="str">
        <f t="shared" si="101"/>
        <v>SRSA</v>
      </c>
      <c r="AN387" s="85">
        <f t="shared" si="102"/>
        <v>0</v>
      </c>
      <c r="AO387" s="85">
        <f t="shared" si="103"/>
        <v>0</v>
      </c>
    </row>
    <row r="388" spans="1:41" s="26" customFormat="1" ht="12.75">
      <c r="A388" s="71">
        <v>400327</v>
      </c>
      <c r="B388" s="38">
        <v>78925</v>
      </c>
      <c r="C388" s="39" t="s">
        <v>506</v>
      </c>
      <c r="D388" s="39" t="s">
        <v>507</v>
      </c>
      <c r="E388" s="39" t="s">
        <v>989</v>
      </c>
      <c r="F388" s="40">
        <v>85306</v>
      </c>
      <c r="G388" s="72" t="s">
        <v>882</v>
      </c>
      <c r="H388" s="73">
        <v>6232090017</v>
      </c>
      <c r="I388" s="74" t="s">
        <v>902</v>
      </c>
      <c r="J388" s="75" t="s">
        <v>883</v>
      </c>
      <c r="K388" s="39"/>
      <c r="L388" s="76" t="s">
        <v>883</v>
      </c>
      <c r="M388" s="77">
        <v>789.8562</v>
      </c>
      <c r="N388" s="76" t="s">
        <v>883</v>
      </c>
      <c r="O388" s="78" t="s">
        <v>883</v>
      </c>
      <c r="P388" s="41" t="s">
        <v>889</v>
      </c>
      <c r="Q388" s="79" t="str">
        <f t="shared" si="104"/>
        <v>M</v>
      </c>
      <c r="R388" s="75" t="s">
        <v>883</v>
      </c>
      <c r="S388" s="75" t="s">
        <v>883</v>
      </c>
      <c r="T388" s="75"/>
      <c r="U388" s="80"/>
      <c r="V388" s="81"/>
      <c r="W388" s="82"/>
      <c r="X388" s="82"/>
      <c r="Y388" s="83"/>
      <c r="Z388" s="84">
        <f t="shared" si="88"/>
        <v>0</v>
      </c>
      <c r="AA388" s="85">
        <f t="shared" si="89"/>
        <v>0</v>
      </c>
      <c r="AB388" s="85">
        <f t="shared" si="90"/>
        <v>0</v>
      </c>
      <c r="AC388" s="85">
        <f t="shared" si="91"/>
        <v>0</v>
      </c>
      <c r="AD388" s="75" t="str">
        <f t="shared" si="92"/>
        <v>-</v>
      </c>
      <c r="AE388" s="85">
        <f t="shared" si="93"/>
        <v>0</v>
      </c>
      <c r="AF388" s="85">
        <f t="shared" si="94"/>
        <v>0</v>
      </c>
      <c r="AG388" s="85">
        <f t="shared" si="95"/>
        <v>0</v>
      </c>
      <c r="AH388" s="85">
        <f t="shared" si="96"/>
        <v>0</v>
      </c>
      <c r="AI388" s="85">
        <f t="shared" si="97"/>
        <v>0</v>
      </c>
      <c r="AJ388" s="85">
        <f t="shared" si="98"/>
        <v>0</v>
      </c>
      <c r="AK388" s="85">
        <f t="shared" si="99"/>
        <v>0</v>
      </c>
      <c r="AL388" s="75" t="str">
        <f t="shared" si="100"/>
        <v>-</v>
      </c>
      <c r="AM388" s="85">
        <f t="shared" si="101"/>
        <v>0</v>
      </c>
      <c r="AN388" s="85">
        <f t="shared" si="102"/>
        <v>0</v>
      </c>
      <c r="AO388" s="85">
        <f t="shared" si="103"/>
        <v>0</v>
      </c>
    </row>
    <row r="389" spans="1:41" s="26" customFormat="1" ht="12.75">
      <c r="A389" s="71">
        <v>406630</v>
      </c>
      <c r="B389" s="38">
        <v>20364</v>
      </c>
      <c r="C389" s="39" t="s">
        <v>508</v>
      </c>
      <c r="D389" s="39" t="s">
        <v>509</v>
      </c>
      <c r="E389" s="39" t="s">
        <v>510</v>
      </c>
      <c r="F389" s="40">
        <v>85627</v>
      </c>
      <c r="G389" s="72">
        <v>7</v>
      </c>
      <c r="H389" s="73">
        <v>5205862407</v>
      </c>
      <c r="I389" s="74">
        <v>7</v>
      </c>
      <c r="J389" s="75" t="s">
        <v>884</v>
      </c>
      <c r="K389" s="39"/>
      <c r="L389" s="76" t="s">
        <v>883</v>
      </c>
      <c r="M389" s="77">
        <v>146.2625</v>
      </c>
      <c r="N389" s="76" t="s">
        <v>883</v>
      </c>
      <c r="O389" s="78" t="s">
        <v>884</v>
      </c>
      <c r="P389" s="41">
        <v>22.142857142857142</v>
      </c>
      <c r="Q389" s="79" t="str">
        <f t="shared" si="104"/>
        <v>YES</v>
      </c>
      <c r="R389" s="75" t="s">
        <v>883</v>
      </c>
      <c r="S389" s="75" t="s">
        <v>884</v>
      </c>
      <c r="T389" s="75"/>
      <c r="U389" s="80"/>
      <c r="V389" s="81">
        <v>2872</v>
      </c>
      <c r="W389" s="82">
        <v>154</v>
      </c>
      <c r="X389" s="82">
        <v>446</v>
      </c>
      <c r="Y389" s="83">
        <v>1117</v>
      </c>
      <c r="Z389" s="84">
        <f t="shared" si="88"/>
        <v>1</v>
      </c>
      <c r="AA389" s="85">
        <f t="shared" si="89"/>
        <v>1</v>
      </c>
      <c r="AB389" s="85">
        <f t="shared" si="90"/>
        <v>0</v>
      </c>
      <c r="AC389" s="85">
        <f t="shared" si="91"/>
        <v>0</v>
      </c>
      <c r="AD389" s="75" t="str">
        <f t="shared" si="92"/>
        <v>SRSA</v>
      </c>
      <c r="AE389" s="85">
        <f t="shared" si="93"/>
        <v>0</v>
      </c>
      <c r="AF389" s="85">
        <f t="shared" si="94"/>
        <v>0</v>
      </c>
      <c r="AG389" s="85">
        <f t="shared" si="95"/>
        <v>0</v>
      </c>
      <c r="AH389" s="85">
        <f t="shared" si="96"/>
        <v>0</v>
      </c>
      <c r="AI389" s="85">
        <f t="shared" si="97"/>
        <v>1</v>
      </c>
      <c r="AJ389" s="85">
        <f t="shared" si="98"/>
        <v>1</v>
      </c>
      <c r="AK389" s="85" t="str">
        <f t="shared" si="99"/>
        <v>Initial</v>
      </c>
      <c r="AL389" s="75" t="str">
        <f t="shared" si="100"/>
        <v>-</v>
      </c>
      <c r="AM389" s="85" t="str">
        <f t="shared" si="101"/>
        <v>SRSA</v>
      </c>
      <c r="AN389" s="85">
        <f t="shared" si="102"/>
        <v>0</v>
      </c>
      <c r="AO389" s="85">
        <f t="shared" si="103"/>
        <v>0</v>
      </c>
    </row>
    <row r="390" spans="1:41" s="26" customFormat="1" ht="12.75">
      <c r="A390" s="71">
        <v>400083</v>
      </c>
      <c r="B390" s="38">
        <v>108744</v>
      </c>
      <c r="C390" s="39" t="s">
        <v>511</v>
      </c>
      <c r="D390" s="39" t="s">
        <v>512</v>
      </c>
      <c r="E390" s="39" t="s">
        <v>899</v>
      </c>
      <c r="F390" s="40">
        <v>85714</v>
      </c>
      <c r="G390" s="72" t="s">
        <v>882</v>
      </c>
      <c r="H390" s="73">
        <v>5202946997</v>
      </c>
      <c r="I390" s="74" t="s">
        <v>513</v>
      </c>
      <c r="J390" s="75" t="s">
        <v>883</v>
      </c>
      <c r="K390" s="39"/>
      <c r="L390" s="76" t="s">
        <v>883</v>
      </c>
      <c r="M390" s="77">
        <v>940.7255</v>
      </c>
      <c r="N390" s="76" t="s">
        <v>883</v>
      </c>
      <c r="O390" s="78" t="s">
        <v>883</v>
      </c>
      <c r="P390" s="41" t="s">
        <v>889</v>
      </c>
      <c r="Q390" s="79" t="str">
        <f t="shared" si="104"/>
        <v>M</v>
      </c>
      <c r="R390" s="75" t="s">
        <v>883</v>
      </c>
      <c r="S390" s="75" t="s">
        <v>883</v>
      </c>
      <c r="T390" s="75"/>
      <c r="U390" s="80"/>
      <c r="V390" s="81"/>
      <c r="W390" s="82"/>
      <c r="X390" s="82"/>
      <c r="Y390" s="83"/>
      <c r="Z390" s="84">
        <f aca="true" t="shared" si="105" ref="Z390:Z453">IF(OR(J390="YES",L390="YES"),1,0)</f>
        <v>0</v>
      </c>
      <c r="AA390" s="85">
        <f aca="true" t="shared" si="106" ref="AA390:AA453">IF(OR(AND(ISNUMBER(M390),AND(M390&gt;0,M390&lt;600)),AND(M390&gt;0,N390="YES")),1,0)</f>
        <v>0</v>
      </c>
      <c r="AB390" s="85">
        <f aca="true" t="shared" si="107" ref="AB390:AB453">IF(AND(OR(J390="YES",L390="YES"),(Z390=0)),"Trouble",0)</f>
        <v>0</v>
      </c>
      <c r="AC390" s="85">
        <f aca="true" t="shared" si="108" ref="AC390:AC453">IF(AND(OR(AND(ISNUMBER(M390),AND(M390&gt;0,M390&lt;600)),AND(M390&gt;0,N390="YES")),(AA390=0)),"Trouble",0)</f>
        <v>0</v>
      </c>
      <c r="AD390" s="75" t="str">
        <f aca="true" t="shared" si="109" ref="AD390:AD453">IF(AND(Z390=1,AA390=1),"SRSA","-")</f>
        <v>-</v>
      </c>
      <c r="AE390" s="85">
        <f aca="true" t="shared" si="110" ref="AE390:AE453">IF(AND(AD390="-",O390="YES"),"Trouble",0)</f>
        <v>0</v>
      </c>
      <c r="AF390" s="85">
        <f aca="true" t="shared" si="111" ref="AF390:AF453">IF(AND(AND(J390="NO",L390&lt;&gt;"YES"),(O390="YES")),"Trouble",0)</f>
        <v>0</v>
      </c>
      <c r="AG390" s="85">
        <f aca="true" t="shared" si="112" ref="AG390:AG453">IF(OR(AND(OR(AND(ISNUMBER(M390),AND(M390&gt;0,M390&lt;600)),AND(AND(M390&gt;0,N390="YES"),ISNUMBER(M390))),(O390="YES")),O390&lt;&gt;"YES"),0,"Trouble")</f>
        <v>0</v>
      </c>
      <c r="AH390" s="85">
        <f aca="true" t="shared" si="113" ref="AH390:AH453">IF(AND(AD390="SRSA",O390&lt;&gt;"YES"),"Trouble",0)</f>
        <v>0</v>
      </c>
      <c r="AI390" s="85">
        <f aca="true" t="shared" si="114" ref="AI390:AI453">IF(S390="YES",1,0)</f>
        <v>0</v>
      </c>
      <c r="AJ390" s="85">
        <f aca="true" t="shared" si="115" ref="AJ390:AJ453">IF(AND(ISNUMBER(P390),P390&gt;=20),1,0)</f>
        <v>0</v>
      </c>
      <c r="AK390" s="85">
        <f aca="true" t="shared" si="116" ref="AK390:AK453">IF(AND(AI390=1,AJ390=1),"Initial",0)</f>
        <v>0</v>
      </c>
      <c r="AL390" s="75" t="str">
        <f aca="true" t="shared" si="117" ref="AL390:AL453">IF(AND(AND(AK390="Initial",AM390=0),ISNUMBER(M390)),"RLIS","-")</f>
        <v>-</v>
      </c>
      <c r="AM390" s="85">
        <f aca="true" t="shared" si="118" ref="AM390:AM453">IF(AND(AD390="SRSA",AK390="Initial"),"SRSA",0)</f>
        <v>0</v>
      </c>
      <c r="AN390" s="85">
        <f aca="true" t="shared" si="119" ref="AN390:AN453">IF(AND(AL390="-",U390="YES"),"Trouble",0)</f>
        <v>0</v>
      </c>
      <c r="AO390" s="85">
        <f aca="true" t="shared" si="120" ref="AO390:AO453">IF(AND(U390&lt;&gt;"YES",AL390="RLIS"),"Trouble",0)</f>
        <v>0</v>
      </c>
    </row>
    <row r="391" spans="1:41" s="26" customFormat="1" ht="12.75">
      <c r="A391" s="71">
        <v>400216</v>
      </c>
      <c r="B391" s="38">
        <v>78670</v>
      </c>
      <c r="C391" s="39" t="s">
        <v>514</v>
      </c>
      <c r="D391" s="39" t="s">
        <v>515</v>
      </c>
      <c r="E391" s="39" t="s">
        <v>892</v>
      </c>
      <c r="F391" s="40">
        <v>85040</v>
      </c>
      <c r="G391" s="72" t="s">
        <v>882</v>
      </c>
      <c r="H391" s="73">
        <v>6024533661</v>
      </c>
      <c r="I391" s="74" t="s">
        <v>142</v>
      </c>
      <c r="J391" s="75" t="s">
        <v>883</v>
      </c>
      <c r="K391" s="39"/>
      <c r="L391" s="76" t="s">
        <v>883</v>
      </c>
      <c r="M391" s="77">
        <v>640.675</v>
      </c>
      <c r="N391" s="76" t="s">
        <v>883</v>
      </c>
      <c r="O391" s="78" t="s">
        <v>883</v>
      </c>
      <c r="P391" s="41" t="s">
        <v>889</v>
      </c>
      <c r="Q391" s="79" t="str">
        <f t="shared" si="104"/>
        <v>M</v>
      </c>
      <c r="R391" s="75" t="s">
        <v>883</v>
      </c>
      <c r="S391" s="75" t="s">
        <v>883</v>
      </c>
      <c r="T391" s="75"/>
      <c r="U391" s="80"/>
      <c r="V391" s="81"/>
      <c r="W391" s="82"/>
      <c r="X391" s="82"/>
      <c r="Y391" s="83"/>
      <c r="Z391" s="84">
        <f t="shared" si="105"/>
        <v>0</v>
      </c>
      <c r="AA391" s="85">
        <f t="shared" si="106"/>
        <v>0</v>
      </c>
      <c r="AB391" s="85">
        <f t="shared" si="107"/>
        <v>0</v>
      </c>
      <c r="AC391" s="85">
        <f t="shared" si="108"/>
        <v>0</v>
      </c>
      <c r="AD391" s="75" t="str">
        <f t="shared" si="109"/>
        <v>-</v>
      </c>
      <c r="AE391" s="85">
        <f t="shared" si="110"/>
        <v>0</v>
      </c>
      <c r="AF391" s="85">
        <f t="shared" si="111"/>
        <v>0</v>
      </c>
      <c r="AG391" s="85">
        <f t="shared" si="112"/>
        <v>0</v>
      </c>
      <c r="AH391" s="85">
        <f t="shared" si="113"/>
        <v>0</v>
      </c>
      <c r="AI391" s="85">
        <f t="shared" si="114"/>
        <v>0</v>
      </c>
      <c r="AJ391" s="85">
        <f t="shared" si="115"/>
        <v>0</v>
      </c>
      <c r="AK391" s="85">
        <f t="shared" si="116"/>
        <v>0</v>
      </c>
      <c r="AL391" s="75" t="str">
        <f t="shared" si="117"/>
        <v>-</v>
      </c>
      <c r="AM391" s="85">
        <f t="shared" si="118"/>
        <v>0</v>
      </c>
      <c r="AN391" s="85">
        <f t="shared" si="119"/>
        <v>0</v>
      </c>
      <c r="AO391" s="85">
        <f t="shared" si="120"/>
        <v>0</v>
      </c>
    </row>
    <row r="392" spans="1:41" s="26" customFormat="1" ht="12.75">
      <c r="A392" s="71">
        <v>400288</v>
      </c>
      <c r="B392" s="38">
        <v>78939</v>
      </c>
      <c r="C392" s="39" t="s">
        <v>516</v>
      </c>
      <c r="D392" s="39" t="s">
        <v>517</v>
      </c>
      <c r="E392" s="39" t="s">
        <v>892</v>
      </c>
      <c r="F392" s="40">
        <v>85033</v>
      </c>
      <c r="G392" s="72" t="s">
        <v>882</v>
      </c>
      <c r="H392" s="73">
        <v>6232451500</v>
      </c>
      <c r="I392" s="74">
        <v>1</v>
      </c>
      <c r="J392" s="75" t="s">
        <v>883</v>
      </c>
      <c r="K392" s="39"/>
      <c r="L392" s="76" t="s">
        <v>883</v>
      </c>
      <c r="M392" s="77">
        <v>232.0688</v>
      </c>
      <c r="N392" s="76" t="s">
        <v>883</v>
      </c>
      <c r="O392" s="78" t="s">
        <v>883</v>
      </c>
      <c r="P392" s="41" t="s">
        <v>889</v>
      </c>
      <c r="Q392" s="79" t="str">
        <f t="shared" si="104"/>
        <v>M</v>
      </c>
      <c r="R392" s="75" t="s">
        <v>883</v>
      </c>
      <c r="S392" s="75" t="s">
        <v>883</v>
      </c>
      <c r="T392" s="75"/>
      <c r="U392" s="80"/>
      <c r="V392" s="81"/>
      <c r="W392" s="82"/>
      <c r="X392" s="82"/>
      <c r="Y392" s="83"/>
      <c r="Z392" s="84">
        <f t="shared" si="105"/>
        <v>0</v>
      </c>
      <c r="AA392" s="85">
        <f t="shared" si="106"/>
        <v>1</v>
      </c>
      <c r="AB392" s="85">
        <f t="shared" si="107"/>
        <v>0</v>
      </c>
      <c r="AC392" s="85">
        <f t="shared" si="108"/>
        <v>0</v>
      </c>
      <c r="AD392" s="75" t="str">
        <f t="shared" si="109"/>
        <v>-</v>
      </c>
      <c r="AE392" s="85">
        <f t="shared" si="110"/>
        <v>0</v>
      </c>
      <c r="AF392" s="85">
        <f t="shared" si="111"/>
        <v>0</v>
      </c>
      <c r="AG392" s="85">
        <f t="shared" si="112"/>
        <v>0</v>
      </c>
      <c r="AH392" s="85">
        <f t="shared" si="113"/>
        <v>0</v>
      </c>
      <c r="AI392" s="85">
        <f t="shared" si="114"/>
        <v>0</v>
      </c>
      <c r="AJ392" s="85">
        <f t="shared" si="115"/>
        <v>0</v>
      </c>
      <c r="AK392" s="85">
        <f t="shared" si="116"/>
        <v>0</v>
      </c>
      <c r="AL392" s="75" t="str">
        <f t="shared" si="117"/>
        <v>-</v>
      </c>
      <c r="AM392" s="85">
        <f t="shared" si="118"/>
        <v>0</v>
      </c>
      <c r="AN392" s="85">
        <f t="shared" si="119"/>
        <v>0</v>
      </c>
      <c r="AO392" s="85">
        <f t="shared" si="120"/>
        <v>0</v>
      </c>
    </row>
    <row r="393" spans="1:41" s="26" customFormat="1" ht="12.75">
      <c r="A393" s="71">
        <v>406730</v>
      </c>
      <c r="B393" s="38">
        <v>130201</v>
      </c>
      <c r="C393" s="39" t="s">
        <v>518</v>
      </c>
      <c r="D393" s="39" t="s">
        <v>519</v>
      </c>
      <c r="E393" s="39" t="s">
        <v>959</v>
      </c>
      <c r="F393" s="40">
        <v>86303</v>
      </c>
      <c r="G393" s="72">
        <v>4786</v>
      </c>
      <c r="H393" s="73">
        <v>9284455400</v>
      </c>
      <c r="I393" s="74" t="s">
        <v>1186</v>
      </c>
      <c r="J393" s="75" t="s">
        <v>883</v>
      </c>
      <c r="K393" s="39"/>
      <c r="L393" s="76" t="s">
        <v>883</v>
      </c>
      <c r="M393" s="77">
        <v>4848.1815</v>
      </c>
      <c r="N393" s="76" t="s">
        <v>883</v>
      </c>
      <c r="O393" s="78" t="s">
        <v>883</v>
      </c>
      <c r="P393" s="41">
        <v>13.347561976686913</v>
      </c>
      <c r="Q393" s="79" t="str">
        <f t="shared" si="104"/>
        <v>NO</v>
      </c>
      <c r="R393" s="75" t="s">
        <v>883</v>
      </c>
      <c r="S393" s="75" t="s">
        <v>883</v>
      </c>
      <c r="T393" s="75"/>
      <c r="U393" s="80"/>
      <c r="V393" s="81"/>
      <c r="W393" s="82"/>
      <c r="X393" s="82"/>
      <c r="Y393" s="83"/>
      <c r="Z393" s="84">
        <f t="shared" si="105"/>
        <v>0</v>
      </c>
      <c r="AA393" s="85">
        <f t="shared" si="106"/>
        <v>0</v>
      </c>
      <c r="AB393" s="85">
        <f t="shared" si="107"/>
        <v>0</v>
      </c>
      <c r="AC393" s="85">
        <f t="shared" si="108"/>
        <v>0</v>
      </c>
      <c r="AD393" s="75" t="str">
        <f t="shared" si="109"/>
        <v>-</v>
      </c>
      <c r="AE393" s="85">
        <f t="shared" si="110"/>
        <v>0</v>
      </c>
      <c r="AF393" s="85">
        <f t="shared" si="111"/>
        <v>0</v>
      </c>
      <c r="AG393" s="85">
        <f t="shared" si="112"/>
        <v>0</v>
      </c>
      <c r="AH393" s="85">
        <f t="shared" si="113"/>
        <v>0</v>
      </c>
      <c r="AI393" s="85">
        <f t="shared" si="114"/>
        <v>0</v>
      </c>
      <c r="AJ393" s="85">
        <f t="shared" si="115"/>
        <v>0</v>
      </c>
      <c r="AK393" s="85">
        <f t="shared" si="116"/>
        <v>0</v>
      </c>
      <c r="AL393" s="75" t="str">
        <f t="shared" si="117"/>
        <v>-</v>
      </c>
      <c r="AM393" s="85">
        <f t="shared" si="118"/>
        <v>0</v>
      </c>
      <c r="AN393" s="85">
        <f t="shared" si="119"/>
        <v>0</v>
      </c>
      <c r="AO393" s="85">
        <f t="shared" si="120"/>
        <v>0</v>
      </c>
    </row>
    <row r="394" spans="1:41" s="26" customFormat="1" ht="12.75">
      <c r="A394" s="71">
        <v>400081</v>
      </c>
      <c r="B394" s="38">
        <v>108778</v>
      </c>
      <c r="C394" s="39" t="s">
        <v>520</v>
      </c>
      <c r="D394" s="39" t="s">
        <v>521</v>
      </c>
      <c r="E394" s="39" t="s">
        <v>899</v>
      </c>
      <c r="F394" s="40">
        <v>85719</v>
      </c>
      <c r="G394" s="72">
        <v>2319</v>
      </c>
      <c r="H394" s="73">
        <v>5208815222</v>
      </c>
      <c r="I394" s="74">
        <v>1</v>
      </c>
      <c r="J394" s="75" t="s">
        <v>883</v>
      </c>
      <c r="K394" s="39"/>
      <c r="L394" s="76" t="s">
        <v>883</v>
      </c>
      <c r="M394" s="77"/>
      <c r="N394" s="76" t="s">
        <v>883</v>
      </c>
      <c r="O394" s="78" t="s">
        <v>883</v>
      </c>
      <c r="P394" s="41" t="s">
        <v>889</v>
      </c>
      <c r="Q394" s="79" t="str">
        <f t="shared" si="104"/>
        <v>M</v>
      </c>
      <c r="R394" s="75" t="s">
        <v>883</v>
      </c>
      <c r="S394" s="75" t="s">
        <v>883</v>
      </c>
      <c r="T394" s="75"/>
      <c r="U394" s="80"/>
      <c r="V394" s="81"/>
      <c r="W394" s="82"/>
      <c r="X394" s="82"/>
      <c r="Y394" s="83"/>
      <c r="Z394" s="84">
        <f t="shared" si="105"/>
        <v>0</v>
      </c>
      <c r="AA394" s="85">
        <f t="shared" si="106"/>
        <v>0</v>
      </c>
      <c r="AB394" s="85">
        <f t="shared" si="107"/>
        <v>0</v>
      </c>
      <c r="AC394" s="85">
        <f t="shared" si="108"/>
        <v>0</v>
      </c>
      <c r="AD394" s="75" t="str">
        <f t="shared" si="109"/>
        <v>-</v>
      </c>
      <c r="AE394" s="85">
        <f t="shared" si="110"/>
        <v>0</v>
      </c>
      <c r="AF394" s="85">
        <f t="shared" si="111"/>
        <v>0</v>
      </c>
      <c r="AG394" s="85">
        <f t="shared" si="112"/>
        <v>0</v>
      </c>
      <c r="AH394" s="85">
        <f t="shared" si="113"/>
        <v>0</v>
      </c>
      <c r="AI394" s="85">
        <f t="shared" si="114"/>
        <v>0</v>
      </c>
      <c r="AJ394" s="85">
        <f t="shared" si="115"/>
        <v>0</v>
      </c>
      <c r="AK394" s="85">
        <f t="shared" si="116"/>
        <v>0</v>
      </c>
      <c r="AL394" s="75" t="str">
        <f t="shared" si="117"/>
        <v>-</v>
      </c>
      <c r="AM394" s="85">
        <f t="shared" si="118"/>
        <v>0</v>
      </c>
      <c r="AN394" s="85">
        <f t="shared" si="119"/>
        <v>0</v>
      </c>
      <c r="AO394" s="85">
        <f t="shared" si="120"/>
        <v>0</v>
      </c>
    </row>
    <row r="395" spans="1:41" s="26" customFormat="1" ht="12.75">
      <c r="A395" s="71">
        <v>400329</v>
      </c>
      <c r="B395" s="38">
        <v>78926</v>
      </c>
      <c r="C395" s="39" t="s">
        <v>522</v>
      </c>
      <c r="D395" s="39" t="s">
        <v>523</v>
      </c>
      <c r="E395" s="39" t="s">
        <v>944</v>
      </c>
      <c r="F395" s="40">
        <v>85224</v>
      </c>
      <c r="G395" s="72" t="s">
        <v>882</v>
      </c>
      <c r="H395" s="73">
        <v>4804566678</v>
      </c>
      <c r="I395" s="74">
        <v>3</v>
      </c>
      <c r="J395" s="75" t="s">
        <v>883</v>
      </c>
      <c r="K395" s="39"/>
      <c r="L395" s="76" t="s">
        <v>883</v>
      </c>
      <c r="M395" s="77">
        <v>143.825</v>
      </c>
      <c r="N395" s="76" t="s">
        <v>883</v>
      </c>
      <c r="O395" s="78" t="s">
        <v>883</v>
      </c>
      <c r="P395" s="41" t="s">
        <v>889</v>
      </c>
      <c r="Q395" s="79" t="str">
        <f t="shared" si="104"/>
        <v>M</v>
      </c>
      <c r="R395" s="75" t="s">
        <v>883</v>
      </c>
      <c r="S395" s="75" t="s">
        <v>883</v>
      </c>
      <c r="T395" s="75"/>
      <c r="U395" s="80"/>
      <c r="V395" s="81"/>
      <c r="W395" s="82"/>
      <c r="X395" s="82"/>
      <c r="Y395" s="83"/>
      <c r="Z395" s="84">
        <f t="shared" si="105"/>
        <v>0</v>
      </c>
      <c r="AA395" s="85">
        <f t="shared" si="106"/>
        <v>1</v>
      </c>
      <c r="AB395" s="85">
        <f t="shared" si="107"/>
        <v>0</v>
      </c>
      <c r="AC395" s="85">
        <f t="shared" si="108"/>
        <v>0</v>
      </c>
      <c r="AD395" s="75" t="str">
        <f t="shared" si="109"/>
        <v>-</v>
      </c>
      <c r="AE395" s="85">
        <f t="shared" si="110"/>
        <v>0</v>
      </c>
      <c r="AF395" s="85">
        <f t="shared" si="111"/>
        <v>0</v>
      </c>
      <c r="AG395" s="85">
        <f t="shared" si="112"/>
        <v>0</v>
      </c>
      <c r="AH395" s="85">
        <f t="shared" si="113"/>
        <v>0</v>
      </c>
      <c r="AI395" s="85">
        <f t="shared" si="114"/>
        <v>0</v>
      </c>
      <c r="AJ395" s="85">
        <f t="shared" si="115"/>
        <v>0</v>
      </c>
      <c r="AK395" s="85">
        <f t="shared" si="116"/>
        <v>0</v>
      </c>
      <c r="AL395" s="75" t="str">
        <f t="shared" si="117"/>
        <v>-</v>
      </c>
      <c r="AM395" s="85">
        <f t="shared" si="118"/>
        <v>0</v>
      </c>
      <c r="AN395" s="85">
        <f t="shared" si="119"/>
        <v>0</v>
      </c>
      <c r="AO395" s="85">
        <f t="shared" si="120"/>
        <v>0</v>
      </c>
    </row>
    <row r="396" spans="1:41" s="26" customFormat="1" ht="12.75">
      <c r="A396" s="71">
        <v>400369</v>
      </c>
      <c r="B396" s="38">
        <v>78965</v>
      </c>
      <c r="C396" s="39" t="s">
        <v>524</v>
      </c>
      <c r="D396" s="39" t="s">
        <v>525</v>
      </c>
      <c r="E396" s="39" t="s">
        <v>892</v>
      </c>
      <c r="F396" s="40">
        <v>85007</v>
      </c>
      <c r="G396" s="72" t="s">
        <v>882</v>
      </c>
      <c r="H396" s="73">
        <v>6025239090</v>
      </c>
      <c r="I396" s="74">
        <v>1</v>
      </c>
      <c r="J396" s="75" t="s">
        <v>883</v>
      </c>
      <c r="K396" s="39"/>
      <c r="L396" s="76" t="s">
        <v>883</v>
      </c>
      <c r="M396" s="77">
        <v>59.325</v>
      </c>
      <c r="N396" s="76" t="s">
        <v>883</v>
      </c>
      <c r="O396" s="78" t="s">
        <v>883</v>
      </c>
      <c r="P396" s="41" t="s">
        <v>889</v>
      </c>
      <c r="Q396" s="79" t="str">
        <f t="shared" si="104"/>
        <v>M</v>
      </c>
      <c r="R396" s="75" t="s">
        <v>885</v>
      </c>
      <c r="S396" s="75" t="s">
        <v>883</v>
      </c>
      <c r="T396" s="75"/>
      <c r="U396" s="80"/>
      <c r="V396" s="81"/>
      <c r="W396" s="82"/>
      <c r="X396" s="82"/>
      <c r="Y396" s="83"/>
      <c r="Z396" s="84">
        <f t="shared" si="105"/>
        <v>0</v>
      </c>
      <c r="AA396" s="85">
        <f t="shared" si="106"/>
        <v>1</v>
      </c>
      <c r="AB396" s="85">
        <f t="shared" si="107"/>
        <v>0</v>
      </c>
      <c r="AC396" s="85">
        <f t="shared" si="108"/>
        <v>0</v>
      </c>
      <c r="AD396" s="75" t="str">
        <f t="shared" si="109"/>
        <v>-</v>
      </c>
      <c r="AE396" s="85">
        <f t="shared" si="110"/>
        <v>0</v>
      </c>
      <c r="AF396" s="85">
        <f t="shared" si="111"/>
        <v>0</v>
      </c>
      <c r="AG396" s="85">
        <f t="shared" si="112"/>
        <v>0</v>
      </c>
      <c r="AH396" s="85">
        <f t="shared" si="113"/>
        <v>0</v>
      </c>
      <c r="AI396" s="85">
        <f t="shared" si="114"/>
        <v>0</v>
      </c>
      <c r="AJ396" s="85">
        <f t="shared" si="115"/>
        <v>0</v>
      </c>
      <c r="AK396" s="85">
        <f t="shared" si="116"/>
        <v>0</v>
      </c>
      <c r="AL396" s="75" t="str">
        <f t="shared" si="117"/>
        <v>-</v>
      </c>
      <c r="AM396" s="85">
        <f t="shared" si="118"/>
        <v>0</v>
      </c>
      <c r="AN396" s="85">
        <f t="shared" si="119"/>
        <v>0</v>
      </c>
      <c r="AO396" s="85">
        <f t="shared" si="120"/>
        <v>0</v>
      </c>
    </row>
    <row r="397" spans="1:41" s="26" customFormat="1" ht="12.75">
      <c r="A397" s="71">
        <v>400228</v>
      </c>
      <c r="B397" s="38">
        <v>78789</v>
      </c>
      <c r="C397" s="39" t="s">
        <v>526</v>
      </c>
      <c r="D397" s="39" t="s">
        <v>525</v>
      </c>
      <c r="E397" s="39" t="s">
        <v>892</v>
      </c>
      <c r="F397" s="40">
        <v>85007</v>
      </c>
      <c r="G397" s="72" t="s">
        <v>882</v>
      </c>
      <c r="H397" s="73">
        <v>6025239090</v>
      </c>
      <c r="I397" s="74">
        <v>1</v>
      </c>
      <c r="J397" s="75" t="s">
        <v>883</v>
      </c>
      <c r="K397" s="39"/>
      <c r="L397" s="76" t="s">
        <v>883</v>
      </c>
      <c r="M397" s="77">
        <v>122.8</v>
      </c>
      <c r="N397" s="76" t="s">
        <v>883</v>
      </c>
      <c r="O397" s="78" t="s">
        <v>883</v>
      </c>
      <c r="P397" s="41" t="s">
        <v>889</v>
      </c>
      <c r="Q397" s="79" t="str">
        <f t="shared" si="104"/>
        <v>M</v>
      </c>
      <c r="R397" s="75" t="s">
        <v>883</v>
      </c>
      <c r="S397" s="75" t="s">
        <v>883</v>
      </c>
      <c r="T397" s="75"/>
      <c r="U397" s="80"/>
      <c r="V397" s="81"/>
      <c r="W397" s="82"/>
      <c r="X397" s="82"/>
      <c r="Y397" s="83"/>
      <c r="Z397" s="84">
        <f t="shared" si="105"/>
        <v>0</v>
      </c>
      <c r="AA397" s="85">
        <f t="shared" si="106"/>
        <v>1</v>
      </c>
      <c r="AB397" s="85">
        <f t="shared" si="107"/>
        <v>0</v>
      </c>
      <c r="AC397" s="85">
        <f t="shared" si="108"/>
        <v>0</v>
      </c>
      <c r="AD397" s="75" t="str">
        <f t="shared" si="109"/>
        <v>-</v>
      </c>
      <c r="AE397" s="85">
        <f t="shared" si="110"/>
        <v>0</v>
      </c>
      <c r="AF397" s="85">
        <f t="shared" si="111"/>
        <v>0</v>
      </c>
      <c r="AG397" s="85">
        <f t="shared" si="112"/>
        <v>0</v>
      </c>
      <c r="AH397" s="85">
        <f t="shared" si="113"/>
        <v>0</v>
      </c>
      <c r="AI397" s="85">
        <f t="shared" si="114"/>
        <v>0</v>
      </c>
      <c r="AJ397" s="85">
        <f t="shared" si="115"/>
        <v>0</v>
      </c>
      <c r="AK397" s="85">
        <f t="shared" si="116"/>
        <v>0</v>
      </c>
      <c r="AL397" s="75" t="str">
        <f t="shared" si="117"/>
        <v>-</v>
      </c>
      <c r="AM397" s="85">
        <f t="shared" si="118"/>
        <v>0</v>
      </c>
      <c r="AN397" s="85">
        <f t="shared" si="119"/>
        <v>0</v>
      </c>
      <c r="AO397" s="85">
        <f t="shared" si="120"/>
        <v>0</v>
      </c>
    </row>
    <row r="398" spans="1:41" s="26" customFormat="1" ht="12.75">
      <c r="A398" s="71">
        <v>406780</v>
      </c>
      <c r="B398" s="38">
        <v>150404</v>
      </c>
      <c r="C398" s="39" t="s">
        <v>527</v>
      </c>
      <c r="D398" s="39" t="s">
        <v>528</v>
      </c>
      <c r="E398" s="39" t="s">
        <v>1268</v>
      </c>
      <c r="F398" s="40">
        <v>85334</v>
      </c>
      <c r="G398" s="72">
        <v>130</v>
      </c>
      <c r="H398" s="73">
        <v>9289237907</v>
      </c>
      <c r="I398" s="74" t="s">
        <v>1050</v>
      </c>
      <c r="J398" s="75" t="s">
        <v>883</v>
      </c>
      <c r="K398" s="39"/>
      <c r="L398" s="76" t="s">
        <v>883</v>
      </c>
      <c r="M398" s="77">
        <v>275.575</v>
      </c>
      <c r="N398" s="76" t="s">
        <v>884</v>
      </c>
      <c r="O398" s="78" t="s">
        <v>883</v>
      </c>
      <c r="P398" s="41">
        <v>18.88888888888889</v>
      </c>
      <c r="Q398" s="79" t="str">
        <f t="shared" si="104"/>
        <v>NO</v>
      </c>
      <c r="R398" s="75" t="s">
        <v>883</v>
      </c>
      <c r="S398" s="75" t="s">
        <v>884</v>
      </c>
      <c r="T398" s="75"/>
      <c r="U398" s="80"/>
      <c r="V398" s="81"/>
      <c r="W398" s="82"/>
      <c r="X398" s="82"/>
      <c r="Y398" s="83"/>
      <c r="Z398" s="84">
        <f t="shared" si="105"/>
        <v>0</v>
      </c>
      <c r="AA398" s="85">
        <f t="shared" si="106"/>
        <v>1</v>
      </c>
      <c r="AB398" s="85">
        <f t="shared" si="107"/>
        <v>0</v>
      </c>
      <c r="AC398" s="85">
        <f t="shared" si="108"/>
        <v>0</v>
      </c>
      <c r="AD398" s="75" t="str">
        <f t="shared" si="109"/>
        <v>-</v>
      </c>
      <c r="AE398" s="85">
        <f t="shared" si="110"/>
        <v>0</v>
      </c>
      <c r="AF398" s="85">
        <f t="shared" si="111"/>
        <v>0</v>
      </c>
      <c r="AG398" s="85">
        <f t="shared" si="112"/>
        <v>0</v>
      </c>
      <c r="AH398" s="85">
        <f t="shared" si="113"/>
        <v>0</v>
      </c>
      <c r="AI398" s="85">
        <f t="shared" si="114"/>
        <v>1</v>
      </c>
      <c r="AJ398" s="85">
        <f t="shared" si="115"/>
        <v>0</v>
      </c>
      <c r="AK398" s="85">
        <f t="shared" si="116"/>
        <v>0</v>
      </c>
      <c r="AL398" s="75" t="str">
        <f t="shared" si="117"/>
        <v>-</v>
      </c>
      <c r="AM398" s="85">
        <f t="shared" si="118"/>
        <v>0</v>
      </c>
      <c r="AN398" s="85">
        <f t="shared" si="119"/>
        <v>0</v>
      </c>
      <c r="AO398" s="85">
        <f t="shared" si="120"/>
        <v>0</v>
      </c>
    </row>
    <row r="399" spans="1:41" s="26" customFormat="1" ht="12.75">
      <c r="A399" s="71">
        <v>406810</v>
      </c>
      <c r="B399" s="38">
        <v>70295</v>
      </c>
      <c r="C399" s="39" t="s">
        <v>529</v>
      </c>
      <c r="D399" s="39" t="s">
        <v>530</v>
      </c>
      <c r="E399" s="39" t="s">
        <v>168</v>
      </c>
      <c r="F399" s="40">
        <v>85242</v>
      </c>
      <c r="G399" s="72">
        <v>9314</v>
      </c>
      <c r="H399" s="73">
        <v>4809875935</v>
      </c>
      <c r="I399" s="74" t="s">
        <v>925</v>
      </c>
      <c r="J399" s="75" t="s">
        <v>883</v>
      </c>
      <c r="K399" s="39"/>
      <c r="L399" s="76" t="s">
        <v>883</v>
      </c>
      <c r="M399" s="77">
        <v>2159.6563</v>
      </c>
      <c r="N399" s="76" t="s">
        <v>883</v>
      </c>
      <c r="O399" s="78" t="s">
        <v>883</v>
      </c>
      <c r="P399" s="41">
        <v>13.085052843482636</v>
      </c>
      <c r="Q399" s="79" t="str">
        <f t="shared" si="104"/>
        <v>NO</v>
      </c>
      <c r="R399" s="75" t="s">
        <v>883</v>
      </c>
      <c r="S399" s="75" t="s">
        <v>883</v>
      </c>
      <c r="T399" s="75"/>
      <c r="U399" s="80"/>
      <c r="V399" s="81"/>
      <c r="W399" s="82"/>
      <c r="X399" s="82"/>
      <c r="Y399" s="83"/>
      <c r="Z399" s="84">
        <f t="shared" si="105"/>
        <v>0</v>
      </c>
      <c r="AA399" s="85">
        <f t="shared" si="106"/>
        <v>0</v>
      </c>
      <c r="AB399" s="85">
        <f t="shared" si="107"/>
        <v>0</v>
      </c>
      <c r="AC399" s="85">
        <f t="shared" si="108"/>
        <v>0</v>
      </c>
      <c r="AD399" s="75" t="str">
        <f t="shared" si="109"/>
        <v>-</v>
      </c>
      <c r="AE399" s="85">
        <f t="shared" si="110"/>
        <v>0</v>
      </c>
      <c r="AF399" s="85">
        <f t="shared" si="111"/>
        <v>0</v>
      </c>
      <c r="AG399" s="85">
        <f t="shared" si="112"/>
        <v>0</v>
      </c>
      <c r="AH399" s="85">
        <f t="shared" si="113"/>
        <v>0</v>
      </c>
      <c r="AI399" s="85">
        <f t="shared" si="114"/>
        <v>0</v>
      </c>
      <c r="AJ399" s="85">
        <f t="shared" si="115"/>
        <v>0</v>
      </c>
      <c r="AK399" s="85">
        <f t="shared" si="116"/>
        <v>0</v>
      </c>
      <c r="AL399" s="75" t="str">
        <f t="shared" si="117"/>
        <v>-</v>
      </c>
      <c r="AM399" s="85">
        <f t="shared" si="118"/>
        <v>0</v>
      </c>
      <c r="AN399" s="85">
        <f t="shared" si="119"/>
        <v>0</v>
      </c>
      <c r="AO399" s="85">
        <f t="shared" si="120"/>
        <v>0</v>
      </c>
    </row>
    <row r="400" spans="1:41" s="26" customFormat="1" ht="12.75">
      <c r="A400" s="71">
        <v>405500</v>
      </c>
      <c r="B400" s="38">
        <v>90199</v>
      </c>
      <c r="C400" s="39" t="s">
        <v>531</v>
      </c>
      <c r="D400" s="39" t="s">
        <v>532</v>
      </c>
      <c r="E400" s="39" t="s">
        <v>137</v>
      </c>
      <c r="F400" s="40">
        <v>86025</v>
      </c>
      <c r="G400" s="72">
        <v>668</v>
      </c>
      <c r="H400" s="73">
        <v>9285244204</v>
      </c>
      <c r="I400" s="74">
        <v>6</v>
      </c>
      <c r="J400" s="75" t="s">
        <v>883</v>
      </c>
      <c r="K400" s="39"/>
      <c r="L400" s="76" t="s">
        <v>883</v>
      </c>
      <c r="M400" s="77">
        <v>14.15</v>
      </c>
      <c r="N400" s="76" t="s">
        <v>884</v>
      </c>
      <c r="O400" s="78" t="s">
        <v>883</v>
      </c>
      <c r="P400" s="41">
        <v>59.34</v>
      </c>
      <c r="Q400" s="79" t="str">
        <f t="shared" si="104"/>
        <v>YES</v>
      </c>
      <c r="R400" s="75" t="s">
        <v>883</v>
      </c>
      <c r="S400" s="75" t="s">
        <v>884</v>
      </c>
      <c r="T400" s="75"/>
      <c r="U400" s="80"/>
      <c r="V400" s="81"/>
      <c r="W400" s="82"/>
      <c r="X400" s="82"/>
      <c r="Y400" s="83"/>
      <c r="Z400" s="84">
        <f t="shared" si="105"/>
        <v>0</v>
      </c>
      <c r="AA400" s="85">
        <f t="shared" si="106"/>
        <v>1</v>
      </c>
      <c r="AB400" s="85">
        <f t="shared" si="107"/>
        <v>0</v>
      </c>
      <c r="AC400" s="85">
        <f t="shared" si="108"/>
        <v>0</v>
      </c>
      <c r="AD400" s="75" t="str">
        <f t="shared" si="109"/>
        <v>-</v>
      </c>
      <c r="AE400" s="85">
        <f t="shared" si="110"/>
        <v>0</v>
      </c>
      <c r="AF400" s="85">
        <f t="shared" si="111"/>
        <v>0</v>
      </c>
      <c r="AG400" s="85">
        <f t="shared" si="112"/>
        <v>0</v>
      </c>
      <c r="AH400" s="85">
        <f t="shared" si="113"/>
        <v>0</v>
      </c>
      <c r="AI400" s="85">
        <f t="shared" si="114"/>
        <v>1</v>
      </c>
      <c r="AJ400" s="85">
        <f t="shared" si="115"/>
        <v>1</v>
      </c>
      <c r="AK400" s="85" t="str">
        <f t="shared" si="116"/>
        <v>Initial</v>
      </c>
      <c r="AL400" s="75" t="str">
        <f t="shared" si="117"/>
        <v>RLIS</v>
      </c>
      <c r="AM400" s="85">
        <f t="shared" si="118"/>
        <v>0</v>
      </c>
      <c r="AN400" s="85">
        <f t="shared" si="119"/>
        <v>0</v>
      </c>
      <c r="AO400" s="85" t="str">
        <f t="shared" si="120"/>
        <v>Trouble</v>
      </c>
    </row>
    <row r="401" spans="1:41" s="26" customFormat="1" ht="12.75">
      <c r="A401" s="71">
        <v>406850</v>
      </c>
      <c r="B401" s="38">
        <v>110203</v>
      </c>
      <c r="C401" s="39" t="s">
        <v>533</v>
      </c>
      <c r="D401" s="39" t="s">
        <v>1021</v>
      </c>
      <c r="E401" s="39" t="s">
        <v>534</v>
      </c>
      <c r="F401" s="40">
        <v>85237</v>
      </c>
      <c r="G401" s="72">
        <v>427</v>
      </c>
      <c r="H401" s="73">
        <v>5203635515</v>
      </c>
      <c r="I401" s="74">
        <v>8</v>
      </c>
      <c r="J401" s="75" t="s">
        <v>884</v>
      </c>
      <c r="K401" s="39"/>
      <c r="L401" s="76" t="s">
        <v>883</v>
      </c>
      <c r="M401" s="77">
        <v>579.0314</v>
      </c>
      <c r="N401" s="76" t="s">
        <v>883</v>
      </c>
      <c r="O401" s="78" t="s">
        <v>884</v>
      </c>
      <c r="P401" s="41">
        <v>20.643939393939394</v>
      </c>
      <c r="Q401" s="79" t="str">
        <f t="shared" si="104"/>
        <v>YES</v>
      </c>
      <c r="R401" s="75" t="s">
        <v>883</v>
      </c>
      <c r="S401" s="75" t="s">
        <v>884</v>
      </c>
      <c r="T401" s="75"/>
      <c r="U401" s="80"/>
      <c r="V401" s="81">
        <v>27066</v>
      </c>
      <c r="W401" s="82">
        <v>4306</v>
      </c>
      <c r="X401" s="82">
        <v>4794</v>
      </c>
      <c r="Y401" s="83">
        <v>4183</v>
      </c>
      <c r="Z401" s="84">
        <f t="shared" si="105"/>
        <v>1</v>
      </c>
      <c r="AA401" s="85">
        <f t="shared" si="106"/>
        <v>1</v>
      </c>
      <c r="AB401" s="85">
        <f t="shared" si="107"/>
        <v>0</v>
      </c>
      <c r="AC401" s="85">
        <f t="shared" si="108"/>
        <v>0</v>
      </c>
      <c r="AD401" s="75" t="str">
        <f t="shared" si="109"/>
        <v>SRSA</v>
      </c>
      <c r="AE401" s="85">
        <f t="shared" si="110"/>
        <v>0</v>
      </c>
      <c r="AF401" s="85">
        <f t="shared" si="111"/>
        <v>0</v>
      </c>
      <c r="AG401" s="85">
        <f t="shared" si="112"/>
        <v>0</v>
      </c>
      <c r="AH401" s="85">
        <f t="shared" si="113"/>
        <v>0</v>
      </c>
      <c r="AI401" s="85">
        <f t="shared" si="114"/>
        <v>1</v>
      </c>
      <c r="AJ401" s="85">
        <f t="shared" si="115"/>
        <v>1</v>
      </c>
      <c r="AK401" s="85" t="str">
        <f t="shared" si="116"/>
        <v>Initial</v>
      </c>
      <c r="AL401" s="75" t="str">
        <f t="shared" si="117"/>
        <v>-</v>
      </c>
      <c r="AM401" s="85" t="str">
        <f t="shared" si="118"/>
        <v>SRSA</v>
      </c>
      <c r="AN401" s="85">
        <f t="shared" si="119"/>
        <v>0</v>
      </c>
      <c r="AO401" s="85">
        <f t="shared" si="120"/>
        <v>0</v>
      </c>
    </row>
    <row r="402" spans="1:41" s="26" customFormat="1" ht="12.75">
      <c r="A402" s="71">
        <v>406870</v>
      </c>
      <c r="B402" s="38">
        <v>10227</v>
      </c>
      <c r="C402" s="39" t="s">
        <v>535</v>
      </c>
      <c r="D402" s="39" t="s">
        <v>536</v>
      </c>
      <c r="E402" s="39" t="s">
        <v>537</v>
      </c>
      <c r="F402" s="40">
        <v>86514</v>
      </c>
      <c r="G402" s="72">
        <v>9701</v>
      </c>
      <c r="H402" s="73">
        <v>9286564100</v>
      </c>
      <c r="I402" s="74">
        <v>7</v>
      </c>
      <c r="J402" s="75" t="s">
        <v>884</v>
      </c>
      <c r="K402" s="39"/>
      <c r="L402" s="76" t="s">
        <v>884</v>
      </c>
      <c r="M402" s="77">
        <v>885.1061</v>
      </c>
      <c r="N402" s="76" t="s">
        <v>884</v>
      </c>
      <c r="O402" s="78" t="s">
        <v>884</v>
      </c>
      <c r="P402" s="41">
        <v>41.7887432536623</v>
      </c>
      <c r="Q402" s="79" t="str">
        <f t="shared" si="104"/>
        <v>YES</v>
      </c>
      <c r="R402" s="75" t="s">
        <v>883</v>
      </c>
      <c r="S402" s="75" t="s">
        <v>884</v>
      </c>
      <c r="T402" s="75"/>
      <c r="U402" s="80"/>
      <c r="V402" s="81">
        <v>85224</v>
      </c>
      <c r="W402" s="82">
        <v>11067</v>
      </c>
      <c r="X402" s="82">
        <v>25277</v>
      </c>
      <c r="Y402" s="83">
        <v>7153</v>
      </c>
      <c r="Z402" s="84">
        <f t="shared" si="105"/>
        <v>1</v>
      </c>
      <c r="AA402" s="85">
        <f t="shared" si="106"/>
        <v>1</v>
      </c>
      <c r="AB402" s="85">
        <f t="shared" si="107"/>
        <v>0</v>
      </c>
      <c r="AC402" s="85">
        <f t="shared" si="108"/>
        <v>0</v>
      </c>
      <c r="AD402" s="75" t="str">
        <f t="shared" si="109"/>
        <v>SRSA</v>
      </c>
      <c r="AE402" s="85">
        <f t="shared" si="110"/>
        <v>0</v>
      </c>
      <c r="AF402" s="85">
        <f t="shared" si="111"/>
        <v>0</v>
      </c>
      <c r="AG402" s="85">
        <f t="shared" si="112"/>
        <v>0</v>
      </c>
      <c r="AH402" s="85">
        <f t="shared" si="113"/>
        <v>0</v>
      </c>
      <c r="AI402" s="85">
        <f t="shared" si="114"/>
        <v>1</v>
      </c>
      <c r="AJ402" s="85">
        <f t="shared" si="115"/>
        <v>1</v>
      </c>
      <c r="AK402" s="85" t="str">
        <f t="shared" si="116"/>
        <v>Initial</v>
      </c>
      <c r="AL402" s="75" t="str">
        <f t="shared" si="117"/>
        <v>-</v>
      </c>
      <c r="AM402" s="85" t="str">
        <f t="shared" si="118"/>
        <v>SRSA</v>
      </c>
      <c r="AN402" s="85">
        <f t="shared" si="119"/>
        <v>0</v>
      </c>
      <c r="AO402" s="85">
        <f t="shared" si="120"/>
        <v>0</v>
      </c>
    </row>
    <row r="403" spans="1:41" s="26" customFormat="1" ht="12.75">
      <c r="A403" s="71">
        <v>406900</v>
      </c>
      <c r="B403" s="38">
        <v>110405</v>
      </c>
      <c r="C403" s="39" t="s">
        <v>538</v>
      </c>
      <c r="D403" s="39" t="s">
        <v>539</v>
      </c>
      <c r="E403" s="39" t="s">
        <v>540</v>
      </c>
      <c r="F403" s="40">
        <v>85245</v>
      </c>
      <c r="G403" s="72">
        <v>1010</v>
      </c>
      <c r="H403" s="73">
        <v>5206823331</v>
      </c>
      <c r="I403" s="74">
        <v>3</v>
      </c>
      <c r="J403" s="75" t="s">
        <v>883</v>
      </c>
      <c r="K403" s="39"/>
      <c r="L403" s="76" t="s">
        <v>883</v>
      </c>
      <c r="M403" s="77">
        <v>81.8875</v>
      </c>
      <c r="N403" s="76" t="s">
        <v>883</v>
      </c>
      <c r="O403" s="78" t="s">
        <v>883</v>
      </c>
      <c r="P403" s="41">
        <v>29.230769230769234</v>
      </c>
      <c r="Q403" s="79" t="str">
        <f t="shared" si="104"/>
        <v>YES</v>
      </c>
      <c r="R403" s="75" t="s">
        <v>883</v>
      </c>
      <c r="S403" s="75" t="s">
        <v>883</v>
      </c>
      <c r="T403" s="75"/>
      <c r="U403" s="80"/>
      <c r="V403" s="81"/>
      <c r="W403" s="82"/>
      <c r="X403" s="82"/>
      <c r="Y403" s="83"/>
      <c r="Z403" s="84">
        <f t="shared" si="105"/>
        <v>0</v>
      </c>
      <c r="AA403" s="85">
        <f t="shared" si="106"/>
        <v>1</v>
      </c>
      <c r="AB403" s="85">
        <f t="shared" si="107"/>
        <v>0</v>
      </c>
      <c r="AC403" s="85">
        <f t="shared" si="108"/>
        <v>0</v>
      </c>
      <c r="AD403" s="75" t="str">
        <f t="shared" si="109"/>
        <v>-</v>
      </c>
      <c r="AE403" s="85">
        <f t="shared" si="110"/>
        <v>0</v>
      </c>
      <c r="AF403" s="85">
        <f t="shared" si="111"/>
        <v>0</v>
      </c>
      <c r="AG403" s="85">
        <f t="shared" si="112"/>
        <v>0</v>
      </c>
      <c r="AH403" s="85">
        <f t="shared" si="113"/>
        <v>0</v>
      </c>
      <c r="AI403" s="85">
        <f t="shared" si="114"/>
        <v>0</v>
      </c>
      <c r="AJ403" s="85">
        <f t="shared" si="115"/>
        <v>1</v>
      </c>
      <c r="AK403" s="85">
        <f t="shared" si="116"/>
        <v>0</v>
      </c>
      <c r="AL403" s="75" t="str">
        <f t="shared" si="117"/>
        <v>-</v>
      </c>
      <c r="AM403" s="85">
        <f t="shared" si="118"/>
        <v>0</v>
      </c>
      <c r="AN403" s="85">
        <f t="shared" si="119"/>
        <v>0</v>
      </c>
      <c r="AO403" s="85">
        <f t="shared" si="120"/>
        <v>0</v>
      </c>
    </row>
    <row r="404" spans="1:41" s="26" customFormat="1" ht="12.75">
      <c r="A404" s="71">
        <v>406930</v>
      </c>
      <c r="B404" s="38">
        <v>100344</v>
      </c>
      <c r="C404" s="39" t="s">
        <v>541</v>
      </c>
      <c r="D404" s="39" t="s">
        <v>542</v>
      </c>
      <c r="E404" s="39" t="s">
        <v>899</v>
      </c>
      <c r="F404" s="40">
        <v>85702</v>
      </c>
      <c r="G404" s="72">
        <v>2270</v>
      </c>
      <c r="H404" s="73">
        <v>5207408451</v>
      </c>
      <c r="I404" s="74">
        <v>1</v>
      </c>
      <c r="J404" s="75" t="s">
        <v>883</v>
      </c>
      <c r="K404" s="39"/>
      <c r="L404" s="76" t="s">
        <v>883</v>
      </c>
      <c r="M404" s="77">
        <v>18.8938</v>
      </c>
      <c r="N404" s="76" t="s">
        <v>883</v>
      </c>
      <c r="O404" s="78" t="s">
        <v>883</v>
      </c>
      <c r="P404" s="41">
        <v>15.384615384615385</v>
      </c>
      <c r="Q404" s="79" t="str">
        <f t="shared" si="104"/>
        <v>NO</v>
      </c>
      <c r="R404" s="75" t="s">
        <v>883</v>
      </c>
      <c r="S404" s="75" t="s">
        <v>883</v>
      </c>
      <c r="T404" s="75"/>
      <c r="U404" s="80"/>
      <c r="V404" s="81"/>
      <c r="W404" s="82"/>
      <c r="X404" s="82"/>
      <c r="Y404" s="83"/>
      <c r="Z404" s="84">
        <f t="shared" si="105"/>
        <v>0</v>
      </c>
      <c r="AA404" s="85">
        <f t="shared" si="106"/>
        <v>1</v>
      </c>
      <c r="AB404" s="85">
        <f t="shared" si="107"/>
        <v>0</v>
      </c>
      <c r="AC404" s="85">
        <f t="shared" si="108"/>
        <v>0</v>
      </c>
      <c r="AD404" s="75" t="str">
        <f t="shared" si="109"/>
        <v>-</v>
      </c>
      <c r="AE404" s="85">
        <f t="shared" si="110"/>
        <v>0</v>
      </c>
      <c r="AF404" s="85">
        <f t="shared" si="111"/>
        <v>0</v>
      </c>
      <c r="AG404" s="85">
        <f t="shared" si="112"/>
        <v>0</v>
      </c>
      <c r="AH404" s="85">
        <f t="shared" si="113"/>
        <v>0</v>
      </c>
      <c r="AI404" s="85">
        <f t="shared" si="114"/>
        <v>0</v>
      </c>
      <c r="AJ404" s="85">
        <f t="shared" si="115"/>
        <v>0</v>
      </c>
      <c r="AK404" s="85">
        <f t="shared" si="116"/>
        <v>0</v>
      </c>
      <c r="AL404" s="75" t="str">
        <f t="shared" si="117"/>
        <v>-</v>
      </c>
      <c r="AM404" s="85">
        <f t="shared" si="118"/>
        <v>0</v>
      </c>
      <c r="AN404" s="85">
        <f t="shared" si="119"/>
        <v>0</v>
      </c>
      <c r="AO404" s="85">
        <f t="shared" si="120"/>
        <v>0</v>
      </c>
    </row>
    <row r="405" spans="1:41" s="26" customFormat="1" ht="12.75">
      <c r="A405" s="71">
        <v>400358</v>
      </c>
      <c r="B405" s="38">
        <v>78955</v>
      </c>
      <c r="C405" s="39" t="s">
        <v>543</v>
      </c>
      <c r="D405" s="39" t="s">
        <v>544</v>
      </c>
      <c r="E405" s="39" t="s">
        <v>1124</v>
      </c>
      <c r="F405" s="40">
        <v>85261</v>
      </c>
      <c r="G405" s="72" t="s">
        <v>882</v>
      </c>
      <c r="H405" s="73">
        <v>4802282866</v>
      </c>
      <c r="I405" s="74">
        <v>2</v>
      </c>
      <c r="J405" s="75" t="s">
        <v>883</v>
      </c>
      <c r="K405" s="39"/>
      <c r="L405" s="76" t="s">
        <v>883</v>
      </c>
      <c r="M405" s="77"/>
      <c r="N405" s="76" t="s">
        <v>883</v>
      </c>
      <c r="O405" s="78" t="s">
        <v>883</v>
      </c>
      <c r="P405" s="41" t="s">
        <v>889</v>
      </c>
      <c r="Q405" s="79" t="str">
        <f aca="true" t="shared" si="121" ref="Q405:Q468">IF(ISNUMBER(P405),IF(P405&gt;=20,"YES","NO"),"M")</f>
        <v>M</v>
      </c>
      <c r="R405" s="75" t="s">
        <v>885</v>
      </c>
      <c r="S405" s="75" t="s">
        <v>883</v>
      </c>
      <c r="T405" s="75"/>
      <c r="U405" s="80"/>
      <c r="V405" s="81"/>
      <c r="W405" s="82"/>
      <c r="X405" s="82"/>
      <c r="Y405" s="83"/>
      <c r="Z405" s="84">
        <f t="shared" si="105"/>
        <v>0</v>
      </c>
      <c r="AA405" s="85">
        <f t="shared" si="106"/>
        <v>0</v>
      </c>
      <c r="AB405" s="85">
        <f t="shared" si="107"/>
        <v>0</v>
      </c>
      <c r="AC405" s="85">
        <f t="shared" si="108"/>
        <v>0</v>
      </c>
      <c r="AD405" s="75" t="str">
        <f t="shared" si="109"/>
        <v>-</v>
      </c>
      <c r="AE405" s="85">
        <f t="shared" si="110"/>
        <v>0</v>
      </c>
      <c r="AF405" s="85">
        <f t="shared" si="111"/>
        <v>0</v>
      </c>
      <c r="AG405" s="85">
        <f t="shared" si="112"/>
        <v>0</v>
      </c>
      <c r="AH405" s="85">
        <f t="shared" si="113"/>
        <v>0</v>
      </c>
      <c r="AI405" s="85">
        <f t="shared" si="114"/>
        <v>0</v>
      </c>
      <c r="AJ405" s="85">
        <f t="shared" si="115"/>
        <v>0</v>
      </c>
      <c r="AK405" s="85">
        <f t="shared" si="116"/>
        <v>0</v>
      </c>
      <c r="AL405" s="75" t="str">
        <f t="shared" si="117"/>
        <v>-</v>
      </c>
      <c r="AM405" s="85">
        <f t="shared" si="118"/>
        <v>0</v>
      </c>
      <c r="AN405" s="85">
        <f t="shared" si="119"/>
        <v>0</v>
      </c>
      <c r="AO405" s="85">
        <f t="shared" si="120"/>
        <v>0</v>
      </c>
    </row>
    <row r="406" spans="1:41" s="26" customFormat="1" ht="12.75">
      <c r="A406" s="71">
        <v>400155</v>
      </c>
      <c r="B406" s="38">
        <v>18756</v>
      </c>
      <c r="C406" s="39" t="s">
        <v>545</v>
      </c>
      <c r="D406" s="39" t="s">
        <v>546</v>
      </c>
      <c r="E406" s="39" t="s">
        <v>547</v>
      </c>
      <c r="F406" s="40">
        <v>85935</v>
      </c>
      <c r="G406" s="72" t="s">
        <v>882</v>
      </c>
      <c r="H406" s="73">
        <v>9283673074</v>
      </c>
      <c r="I406" s="74" t="s">
        <v>1050</v>
      </c>
      <c r="J406" s="75" t="s">
        <v>883</v>
      </c>
      <c r="K406" s="39"/>
      <c r="L406" s="76" t="s">
        <v>883</v>
      </c>
      <c r="M406" s="77">
        <v>123.875</v>
      </c>
      <c r="N406" s="76" t="s">
        <v>884</v>
      </c>
      <c r="O406" s="78" t="s">
        <v>883</v>
      </c>
      <c r="P406" s="41">
        <v>64.35</v>
      </c>
      <c r="Q406" s="79" t="str">
        <f t="shared" si="121"/>
        <v>YES</v>
      </c>
      <c r="R406" s="75" t="s">
        <v>883</v>
      </c>
      <c r="S406" s="75" t="s">
        <v>884</v>
      </c>
      <c r="T406" s="75"/>
      <c r="U406" s="80"/>
      <c r="V406" s="81"/>
      <c r="W406" s="82"/>
      <c r="X406" s="82"/>
      <c r="Y406" s="83"/>
      <c r="Z406" s="84">
        <f t="shared" si="105"/>
        <v>0</v>
      </c>
      <c r="AA406" s="85">
        <f t="shared" si="106"/>
        <v>1</v>
      </c>
      <c r="AB406" s="85">
        <f t="shared" si="107"/>
        <v>0</v>
      </c>
      <c r="AC406" s="85">
        <f t="shared" si="108"/>
        <v>0</v>
      </c>
      <c r="AD406" s="75" t="str">
        <f t="shared" si="109"/>
        <v>-</v>
      </c>
      <c r="AE406" s="85">
        <f t="shared" si="110"/>
        <v>0</v>
      </c>
      <c r="AF406" s="85">
        <f t="shared" si="111"/>
        <v>0</v>
      </c>
      <c r="AG406" s="85">
        <f t="shared" si="112"/>
        <v>0</v>
      </c>
      <c r="AH406" s="85">
        <f t="shared" si="113"/>
        <v>0</v>
      </c>
      <c r="AI406" s="85">
        <f t="shared" si="114"/>
        <v>1</v>
      </c>
      <c r="AJ406" s="85">
        <f t="shared" si="115"/>
        <v>1</v>
      </c>
      <c r="AK406" s="85" t="str">
        <f t="shared" si="116"/>
        <v>Initial</v>
      </c>
      <c r="AL406" s="75" t="str">
        <f t="shared" si="117"/>
        <v>RLIS</v>
      </c>
      <c r="AM406" s="85">
        <f t="shared" si="118"/>
        <v>0</v>
      </c>
      <c r="AN406" s="85">
        <f t="shared" si="119"/>
        <v>0</v>
      </c>
      <c r="AO406" s="85" t="str">
        <f t="shared" si="120"/>
        <v>Trouble</v>
      </c>
    </row>
    <row r="407" spans="1:41" s="26" customFormat="1" ht="12.75">
      <c r="A407" s="71">
        <v>407020</v>
      </c>
      <c r="B407" s="38">
        <v>70402</v>
      </c>
      <c r="C407" s="39" t="s">
        <v>548</v>
      </c>
      <c r="D407" s="39" t="s">
        <v>549</v>
      </c>
      <c r="E407" s="39" t="s">
        <v>892</v>
      </c>
      <c r="F407" s="40">
        <v>85043</v>
      </c>
      <c r="G407" s="72">
        <v>8009</v>
      </c>
      <c r="H407" s="73">
        <v>6022721339</v>
      </c>
      <c r="I407" s="74">
        <v>8</v>
      </c>
      <c r="J407" s="75" t="s">
        <v>884</v>
      </c>
      <c r="K407" s="39"/>
      <c r="L407" s="76" t="s">
        <v>883</v>
      </c>
      <c r="M407" s="77">
        <v>513.2125</v>
      </c>
      <c r="N407" s="76" t="s">
        <v>883</v>
      </c>
      <c r="O407" s="78" t="s">
        <v>884</v>
      </c>
      <c r="P407" s="41">
        <v>37.640449438202246</v>
      </c>
      <c r="Q407" s="79" t="str">
        <f t="shared" si="121"/>
        <v>YES</v>
      </c>
      <c r="R407" s="75" t="s">
        <v>883</v>
      </c>
      <c r="S407" s="75" t="s">
        <v>884</v>
      </c>
      <c r="T407" s="75"/>
      <c r="U407" s="80"/>
      <c r="V407" s="81">
        <v>18397</v>
      </c>
      <c r="W407" s="82">
        <v>2211</v>
      </c>
      <c r="X407" s="82">
        <v>2571</v>
      </c>
      <c r="Y407" s="83">
        <v>1933</v>
      </c>
      <c r="Z407" s="84">
        <f t="shared" si="105"/>
        <v>1</v>
      </c>
      <c r="AA407" s="85">
        <f t="shared" si="106"/>
        <v>1</v>
      </c>
      <c r="AB407" s="85">
        <f t="shared" si="107"/>
        <v>0</v>
      </c>
      <c r="AC407" s="85">
        <f t="shared" si="108"/>
        <v>0</v>
      </c>
      <c r="AD407" s="75" t="str">
        <f t="shared" si="109"/>
        <v>SRSA</v>
      </c>
      <c r="AE407" s="85">
        <f t="shared" si="110"/>
        <v>0</v>
      </c>
      <c r="AF407" s="85">
        <f t="shared" si="111"/>
        <v>0</v>
      </c>
      <c r="AG407" s="85">
        <f t="shared" si="112"/>
        <v>0</v>
      </c>
      <c r="AH407" s="85">
        <f t="shared" si="113"/>
        <v>0</v>
      </c>
      <c r="AI407" s="85">
        <f t="shared" si="114"/>
        <v>1</v>
      </c>
      <c r="AJ407" s="85">
        <f t="shared" si="115"/>
        <v>1</v>
      </c>
      <c r="AK407" s="85" t="str">
        <f t="shared" si="116"/>
        <v>Initial</v>
      </c>
      <c r="AL407" s="75" t="str">
        <f t="shared" si="117"/>
        <v>-</v>
      </c>
      <c r="AM407" s="85" t="str">
        <f t="shared" si="118"/>
        <v>SRSA</v>
      </c>
      <c r="AN407" s="85">
        <f t="shared" si="119"/>
        <v>0</v>
      </c>
      <c r="AO407" s="85">
        <f t="shared" si="120"/>
        <v>0</v>
      </c>
    </row>
    <row r="408" spans="1:41" s="26" customFormat="1" ht="12.75">
      <c r="A408" s="71">
        <v>400289</v>
      </c>
      <c r="B408" s="38">
        <v>138765</v>
      </c>
      <c r="C408" s="39" t="s">
        <v>550</v>
      </c>
      <c r="D408" s="39" t="s">
        <v>551</v>
      </c>
      <c r="E408" s="39" t="s">
        <v>552</v>
      </c>
      <c r="F408" s="40">
        <v>86334</v>
      </c>
      <c r="G408" s="72" t="s">
        <v>882</v>
      </c>
      <c r="H408" s="73">
        <v>9285830455</v>
      </c>
      <c r="I408" s="74">
        <v>4</v>
      </c>
      <c r="J408" s="75" t="s">
        <v>883</v>
      </c>
      <c r="K408" s="39"/>
      <c r="L408" s="76" t="s">
        <v>883</v>
      </c>
      <c r="M408" s="77">
        <v>59.375</v>
      </c>
      <c r="N408" s="76" t="s">
        <v>883</v>
      </c>
      <c r="O408" s="78" t="s">
        <v>883</v>
      </c>
      <c r="P408" s="41" t="s">
        <v>889</v>
      </c>
      <c r="Q408" s="79" t="str">
        <f t="shared" si="121"/>
        <v>M</v>
      </c>
      <c r="R408" s="75" t="s">
        <v>883</v>
      </c>
      <c r="S408" s="75" t="s">
        <v>883</v>
      </c>
      <c r="T408" s="75"/>
      <c r="U408" s="80"/>
      <c r="V408" s="81"/>
      <c r="W408" s="82"/>
      <c r="X408" s="82"/>
      <c r="Y408" s="83"/>
      <c r="Z408" s="84">
        <f t="shared" si="105"/>
        <v>0</v>
      </c>
      <c r="AA408" s="85">
        <f t="shared" si="106"/>
        <v>1</v>
      </c>
      <c r="AB408" s="85">
        <f t="shared" si="107"/>
        <v>0</v>
      </c>
      <c r="AC408" s="85">
        <f t="shared" si="108"/>
        <v>0</v>
      </c>
      <c r="AD408" s="75" t="str">
        <f t="shared" si="109"/>
        <v>-</v>
      </c>
      <c r="AE408" s="85">
        <f t="shared" si="110"/>
        <v>0</v>
      </c>
      <c r="AF408" s="85">
        <f t="shared" si="111"/>
        <v>0</v>
      </c>
      <c r="AG408" s="85">
        <f t="shared" si="112"/>
        <v>0</v>
      </c>
      <c r="AH408" s="85">
        <f t="shared" si="113"/>
        <v>0</v>
      </c>
      <c r="AI408" s="85">
        <f t="shared" si="114"/>
        <v>0</v>
      </c>
      <c r="AJ408" s="85">
        <f t="shared" si="115"/>
        <v>0</v>
      </c>
      <c r="AK408" s="85">
        <f t="shared" si="116"/>
        <v>0</v>
      </c>
      <c r="AL408" s="75" t="str">
        <f t="shared" si="117"/>
        <v>-</v>
      </c>
      <c r="AM408" s="85">
        <f t="shared" si="118"/>
        <v>0</v>
      </c>
      <c r="AN408" s="85">
        <f t="shared" si="119"/>
        <v>0</v>
      </c>
      <c r="AO408" s="85">
        <f t="shared" si="120"/>
        <v>0</v>
      </c>
    </row>
    <row r="409" spans="1:41" s="26" customFormat="1" ht="12.75">
      <c r="A409" s="71">
        <v>407080</v>
      </c>
      <c r="B409" s="38">
        <v>70466</v>
      </c>
      <c r="C409" s="39" t="s">
        <v>553</v>
      </c>
      <c r="D409" s="39" t="s">
        <v>554</v>
      </c>
      <c r="E409" s="39" t="s">
        <v>892</v>
      </c>
      <c r="F409" s="40">
        <v>85042</v>
      </c>
      <c r="G409" s="72">
        <v>4294</v>
      </c>
      <c r="H409" s="73">
        <v>6022432605</v>
      </c>
      <c r="I409" s="74" t="s">
        <v>45</v>
      </c>
      <c r="J409" s="75" t="s">
        <v>883</v>
      </c>
      <c r="K409" s="39"/>
      <c r="L409" s="76" t="s">
        <v>883</v>
      </c>
      <c r="M409" s="77">
        <v>10848.5125</v>
      </c>
      <c r="N409" s="76" t="s">
        <v>883</v>
      </c>
      <c r="O409" s="78" t="s">
        <v>883</v>
      </c>
      <c r="P409" s="41">
        <v>36.65560716655607</v>
      </c>
      <c r="Q409" s="79" t="str">
        <f t="shared" si="121"/>
        <v>YES</v>
      </c>
      <c r="R409" s="75" t="s">
        <v>883</v>
      </c>
      <c r="S409" s="75" t="s">
        <v>883</v>
      </c>
      <c r="T409" s="75"/>
      <c r="U409" s="80"/>
      <c r="V409" s="81"/>
      <c r="W409" s="82"/>
      <c r="X409" s="82"/>
      <c r="Y409" s="83"/>
      <c r="Z409" s="84">
        <f t="shared" si="105"/>
        <v>0</v>
      </c>
      <c r="AA409" s="85">
        <f t="shared" si="106"/>
        <v>0</v>
      </c>
      <c r="AB409" s="85">
        <f t="shared" si="107"/>
        <v>0</v>
      </c>
      <c r="AC409" s="85">
        <f t="shared" si="108"/>
        <v>0</v>
      </c>
      <c r="AD409" s="75" t="str">
        <f t="shared" si="109"/>
        <v>-</v>
      </c>
      <c r="AE409" s="85">
        <f t="shared" si="110"/>
        <v>0</v>
      </c>
      <c r="AF409" s="85">
        <f t="shared" si="111"/>
        <v>0</v>
      </c>
      <c r="AG409" s="85">
        <f t="shared" si="112"/>
        <v>0</v>
      </c>
      <c r="AH409" s="85">
        <f t="shared" si="113"/>
        <v>0</v>
      </c>
      <c r="AI409" s="85">
        <f t="shared" si="114"/>
        <v>0</v>
      </c>
      <c r="AJ409" s="85">
        <f t="shared" si="115"/>
        <v>1</v>
      </c>
      <c r="AK409" s="85">
        <f t="shared" si="116"/>
        <v>0</v>
      </c>
      <c r="AL409" s="75" t="str">
        <f t="shared" si="117"/>
        <v>-</v>
      </c>
      <c r="AM409" s="85">
        <f t="shared" si="118"/>
        <v>0</v>
      </c>
      <c r="AN409" s="85">
        <f t="shared" si="119"/>
        <v>0</v>
      </c>
      <c r="AO409" s="85">
        <f t="shared" si="120"/>
        <v>0</v>
      </c>
    </row>
    <row r="410" spans="1:41" s="26" customFormat="1" ht="12.75">
      <c r="A410" s="71">
        <v>407130</v>
      </c>
      <c r="B410" s="38">
        <v>10210</v>
      </c>
      <c r="C410" s="39" t="s">
        <v>555</v>
      </c>
      <c r="D410" s="39" t="s">
        <v>556</v>
      </c>
      <c r="E410" s="39" t="s">
        <v>557</v>
      </c>
      <c r="F410" s="40">
        <v>85938</v>
      </c>
      <c r="G410" s="72">
        <v>610</v>
      </c>
      <c r="H410" s="73">
        <v>9283336580</v>
      </c>
      <c r="I410" s="74" t="s">
        <v>1050</v>
      </c>
      <c r="J410" s="75" t="s">
        <v>883</v>
      </c>
      <c r="K410" s="39"/>
      <c r="L410" s="76" t="s">
        <v>884</v>
      </c>
      <c r="M410" s="77">
        <v>1274.4125</v>
      </c>
      <c r="N410" s="76" t="s">
        <v>884</v>
      </c>
      <c r="O410" s="78" t="s">
        <v>884</v>
      </c>
      <c r="P410" s="41">
        <v>8.303249097472925</v>
      </c>
      <c r="Q410" s="79" t="str">
        <f t="shared" si="121"/>
        <v>NO</v>
      </c>
      <c r="R410" s="75" t="s">
        <v>883</v>
      </c>
      <c r="S410" s="75" t="s">
        <v>884</v>
      </c>
      <c r="T410" s="75"/>
      <c r="U410" s="80"/>
      <c r="V410" s="81">
        <v>68393</v>
      </c>
      <c r="W410" s="82">
        <v>7198</v>
      </c>
      <c r="X410" s="82">
        <v>9970</v>
      </c>
      <c r="Y410" s="83">
        <v>11005</v>
      </c>
      <c r="Z410" s="84">
        <f t="shared" si="105"/>
        <v>1</v>
      </c>
      <c r="AA410" s="85">
        <f t="shared" si="106"/>
        <v>1</v>
      </c>
      <c r="AB410" s="85">
        <f t="shared" si="107"/>
        <v>0</v>
      </c>
      <c r="AC410" s="85">
        <f t="shared" si="108"/>
        <v>0</v>
      </c>
      <c r="AD410" s="75" t="str">
        <f t="shared" si="109"/>
        <v>SRSA</v>
      </c>
      <c r="AE410" s="85">
        <f t="shared" si="110"/>
        <v>0</v>
      </c>
      <c r="AF410" s="85">
        <f t="shared" si="111"/>
        <v>0</v>
      </c>
      <c r="AG410" s="85">
        <f t="shared" si="112"/>
        <v>0</v>
      </c>
      <c r="AH410" s="85">
        <f t="shared" si="113"/>
        <v>0</v>
      </c>
      <c r="AI410" s="85">
        <f t="shared" si="114"/>
        <v>1</v>
      </c>
      <c r="AJ410" s="85">
        <f t="shared" si="115"/>
        <v>0</v>
      </c>
      <c r="AK410" s="85">
        <f t="shared" si="116"/>
        <v>0</v>
      </c>
      <c r="AL410" s="75" t="str">
        <f t="shared" si="117"/>
        <v>-</v>
      </c>
      <c r="AM410" s="85">
        <f t="shared" si="118"/>
        <v>0</v>
      </c>
      <c r="AN410" s="85">
        <f t="shared" si="119"/>
        <v>0</v>
      </c>
      <c r="AO410" s="85">
        <f t="shared" si="120"/>
        <v>0</v>
      </c>
    </row>
    <row r="411" spans="1:41" s="26" customFormat="1" ht="12.75">
      <c r="A411" s="71">
        <v>407200</v>
      </c>
      <c r="B411" s="38">
        <v>110418</v>
      </c>
      <c r="C411" s="39" t="s">
        <v>558</v>
      </c>
      <c r="D411" s="39" t="s">
        <v>337</v>
      </c>
      <c r="E411" s="39" t="s">
        <v>559</v>
      </c>
      <c r="F411" s="40">
        <v>85247</v>
      </c>
      <c r="G411" s="72">
        <v>98</v>
      </c>
      <c r="H411" s="73">
        <v>5205628600</v>
      </c>
      <c r="I411" s="74">
        <v>8</v>
      </c>
      <c r="J411" s="75" t="s">
        <v>884</v>
      </c>
      <c r="K411" s="39"/>
      <c r="L411" s="76" t="s">
        <v>883</v>
      </c>
      <c r="M411" s="77">
        <v>406.0375</v>
      </c>
      <c r="N411" s="76" t="s">
        <v>883</v>
      </c>
      <c r="O411" s="78" t="s">
        <v>884</v>
      </c>
      <c r="P411" s="41">
        <v>52.832369942196536</v>
      </c>
      <c r="Q411" s="79" t="str">
        <f t="shared" si="121"/>
        <v>YES</v>
      </c>
      <c r="R411" s="75" t="s">
        <v>883</v>
      </c>
      <c r="S411" s="75" t="s">
        <v>884</v>
      </c>
      <c r="T411" s="75"/>
      <c r="U411" s="80"/>
      <c r="V411" s="81">
        <v>68479</v>
      </c>
      <c r="W411" s="82">
        <v>7751</v>
      </c>
      <c r="X411" s="82">
        <v>15814</v>
      </c>
      <c r="Y411" s="83">
        <v>4401</v>
      </c>
      <c r="Z411" s="84">
        <f t="shared" si="105"/>
        <v>1</v>
      </c>
      <c r="AA411" s="85">
        <f t="shared" si="106"/>
        <v>1</v>
      </c>
      <c r="AB411" s="85">
        <f t="shared" si="107"/>
        <v>0</v>
      </c>
      <c r="AC411" s="85">
        <f t="shared" si="108"/>
        <v>0</v>
      </c>
      <c r="AD411" s="75" t="str">
        <f t="shared" si="109"/>
        <v>SRSA</v>
      </c>
      <c r="AE411" s="85">
        <f t="shared" si="110"/>
        <v>0</v>
      </c>
      <c r="AF411" s="85">
        <f t="shared" si="111"/>
        <v>0</v>
      </c>
      <c r="AG411" s="85">
        <f t="shared" si="112"/>
        <v>0</v>
      </c>
      <c r="AH411" s="85">
        <f t="shared" si="113"/>
        <v>0</v>
      </c>
      <c r="AI411" s="85">
        <f t="shared" si="114"/>
        <v>1</v>
      </c>
      <c r="AJ411" s="85">
        <f t="shared" si="115"/>
        <v>1</v>
      </c>
      <c r="AK411" s="85" t="str">
        <f t="shared" si="116"/>
        <v>Initial</v>
      </c>
      <c r="AL411" s="75" t="str">
        <f t="shared" si="117"/>
        <v>-</v>
      </c>
      <c r="AM411" s="85" t="str">
        <f t="shared" si="118"/>
        <v>SRSA</v>
      </c>
      <c r="AN411" s="85">
        <f t="shared" si="119"/>
        <v>0</v>
      </c>
      <c r="AO411" s="85">
        <f t="shared" si="120"/>
        <v>0</v>
      </c>
    </row>
    <row r="412" spans="1:41" s="26" customFormat="1" ht="12.75">
      <c r="A412" s="71">
        <v>407170</v>
      </c>
      <c r="B412" s="38">
        <v>70290</v>
      </c>
      <c r="C412" s="39" t="s">
        <v>560</v>
      </c>
      <c r="D412" s="39" t="s">
        <v>561</v>
      </c>
      <c r="E412" s="39" t="s">
        <v>562</v>
      </c>
      <c r="F412" s="40">
        <v>85354</v>
      </c>
      <c r="G412" s="72">
        <v>7301</v>
      </c>
      <c r="H412" s="73">
        <v>6233865688</v>
      </c>
      <c r="I412" s="74">
        <v>3</v>
      </c>
      <c r="J412" s="75" t="s">
        <v>883</v>
      </c>
      <c r="K412" s="39"/>
      <c r="L412" s="76" t="s">
        <v>883</v>
      </c>
      <c r="M412" s="77">
        <v>730.5251</v>
      </c>
      <c r="N412" s="76" t="s">
        <v>883</v>
      </c>
      <c r="O412" s="78" t="s">
        <v>883</v>
      </c>
      <c r="P412" s="41">
        <v>17.884615384615383</v>
      </c>
      <c r="Q412" s="79" t="str">
        <f t="shared" si="121"/>
        <v>NO</v>
      </c>
      <c r="R412" s="75" t="s">
        <v>883</v>
      </c>
      <c r="S412" s="75" t="s">
        <v>883</v>
      </c>
      <c r="T412" s="75"/>
      <c r="U412" s="80"/>
      <c r="V412" s="81"/>
      <c r="W412" s="82"/>
      <c r="X412" s="82"/>
      <c r="Y412" s="83"/>
      <c r="Z412" s="84">
        <f t="shared" si="105"/>
        <v>0</v>
      </c>
      <c r="AA412" s="85">
        <f t="shared" si="106"/>
        <v>0</v>
      </c>
      <c r="AB412" s="85">
        <f t="shared" si="107"/>
        <v>0</v>
      </c>
      <c r="AC412" s="85">
        <f t="shared" si="108"/>
        <v>0</v>
      </c>
      <c r="AD412" s="75" t="str">
        <f t="shared" si="109"/>
        <v>-</v>
      </c>
      <c r="AE412" s="85">
        <f t="shared" si="110"/>
        <v>0</v>
      </c>
      <c r="AF412" s="85">
        <f t="shared" si="111"/>
        <v>0</v>
      </c>
      <c r="AG412" s="85">
        <f t="shared" si="112"/>
        <v>0</v>
      </c>
      <c r="AH412" s="85">
        <f t="shared" si="113"/>
        <v>0</v>
      </c>
      <c r="AI412" s="85">
        <f t="shared" si="114"/>
        <v>0</v>
      </c>
      <c r="AJ412" s="85">
        <f t="shared" si="115"/>
        <v>0</v>
      </c>
      <c r="AK412" s="85">
        <f t="shared" si="116"/>
        <v>0</v>
      </c>
      <c r="AL412" s="75" t="str">
        <f t="shared" si="117"/>
        <v>-</v>
      </c>
      <c r="AM412" s="85">
        <f t="shared" si="118"/>
        <v>0</v>
      </c>
      <c r="AN412" s="85">
        <f t="shared" si="119"/>
        <v>0</v>
      </c>
      <c r="AO412" s="85">
        <f t="shared" si="120"/>
        <v>0</v>
      </c>
    </row>
    <row r="413" spans="1:41" s="26" customFormat="1" ht="12.75">
      <c r="A413" s="71">
        <v>407240</v>
      </c>
      <c r="B413" s="38">
        <v>50201</v>
      </c>
      <c r="C413" s="39" t="s">
        <v>563</v>
      </c>
      <c r="D413" s="39" t="s">
        <v>564</v>
      </c>
      <c r="E413" s="39" t="s">
        <v>81</v>
      </c>
      <c r="F413" s="40">
        <v>85546</v>
      </c>
      <c r="G413" s="72">
        <v>2967</v>
      </c>
      <c r="H413" s="73">
        <v>9283487000</v>
      </c>
      <c r="I413" s="74">
        <v>6</v>
      </c>
      <c r="J413" s="75" t="s">
        <v>883</v>
      </c>
      <c r="K413" s="39"/>
      <c r="L413" s="76" t="s">
        <v>884</v>
      </c>
      <c r="M413" s="77">
        <v>2707.9002</v>
      </c>
      <c r="N413" s="76" t="s">
        <v>884</v>
      </c>
      <c r="O413" s="78" t="s">
        <v>884</v>
      </c>
      <c r="P413" s="41">
        <v>20.73643410852713</v>
      </c>
      <c r="Q413" s="79" t="str">
        <f t="shared" si="121"/>
        <v>YES</v>
      </c>
      <c r="R413" s="75" t="s">
        <v>883</v>
      </c>
      <c r="S413" s="75" t="s">
        <v>884</v>
      </c>
      <c r="T413" s="75"/>
      <c r="U413" s="80"/>
      <c r="V413" s="81">
        <v>162479</v>
      </c>
      <c r="W413" s="82">
        <v>21017</v>
      </c>
      <c r="X413" s="82">
        <v>24197</v>
      </c>
      <c r="Y413" s="83">
        <v>21272</v>
      </c>
      <c r="Z413" s="84">
        <f t="shared" si="105"/>
        <v>1</v>
      </c>
      <c r="AA413" s="85">
        <f t="shared" si="106"/>
        <v>1</v>
      </c>
      <c r="AB413" s="85">
        <f t="shared" si="107"/>
        <v>0</v>
      </c>
      <c r="AC413" s="85">
        <f t="shared" si="108"/>
        <v>0</v>
      </c>
      <c r="AD413" s="75" t="str">
        <f t="shared" si="109"/>
        <v>SRSA</v>
      </c>
      <c r="AE413" s="85">
        <f t="shared" si="110"/>
        <v>0</v>
      </c>
      <c r="AF413" s="85">
        <f t="shared" si="111"/>
        <v>0</v>
      </c>
      <c r="AG413" s="85">
        <f t="shared" si="112"/>
        <v>0</v>
      </c>
      <c r="AH413" s="85">
        <f t="shared" si="113"/>
        <v>0</v>
      </c>
      <c r="AI413" s="85">
        <f t="shared" si="114"/>
        <v>1</v>
      </c>
      <c r="AJ413" s="85">
        <f t="shared" si="115"/>
        <v>1</v>
      </c>
      <c r="AK413" s="85" t="str">
        <f t="shared" si="116"/>
        <v>Initial</v>
      </c>
      <c r="AL413" s="75" t="str">
        <f t="shared" si="117"/>
        <v>-</v>
      </c>
      <c r="AM413" s="85" t="str">
        <f t="shared" si="118"/>
        <v>SRSA</v>
      </c>
      <c r="AN413" s="85">
        <f t="shared" si="119"/>
        <v>0</v>
      </c>
      <c r="AO413" s="85">
        <f t="shared" si="120"/>
        <v>0</v>
      </c>
    </row>
    <row r="414" spans="1:41" s="26" customFormat="1" ht="12.75">
      <c r="A414" s="71">
        <v>407300</v>
      </c>
      <c r="B414" s="38">
        <v>100230</v>
      </c>
      <c r="C414" s="39" t="s">
        <v>565</v>
      </c>
      <c r="D414" s="39" t="s">
        <v>566</v>
      </c>
      <c r="E414" s="39" t="s">
        <v>105</v>
      </c>
      <c r="F414" s="40">
        <v>85629</v>
      </c>
      <c r="G414" s="72">
        <v>9522</v>
      </c>
      <c r="H414" s="73">
        <v>5206253502</v>
      </c>
      <c r="I414" s="74">
        <v>8</v>
      </c>
      <c r="J414" s="75" t="s">
        <v>884</v>
      </c>
      <c r="K414" s="39"/>
      <c r="L414" s="76" t="s">
        <v>883</v>
      </c>
      <c r="M414" s="77">
        <v>2410.0374</v>
      </c>
      <c r="N414" s="76" t="s">
        <v>883</v>
      </c>
      <c r="O414" s="78" t="s">
        <v>883</v>
      </c>
      <c r="P414" s="41">
        <v>16.89059500959693</v>
      </c>
      <c r="Q414" s="79" t="str">
        <f t="shared" si="121"/>
        <v>NO</v>
      </c>
      <c r="R414" s="75" t="s">
        <v>883</v>
      </c>
      <c r="S414" s="75" t="s">
        <v>884</v>
      </c>
      <c r="T414" s="75"/>
      <c r="U414" s="80"/>
      <c r="V414" s="81"/>
      <c r="W414" s="82"/>
      <c r="X414" s="82"/>
      <c r="Y414" s="83"/>
      <c r="Z414" s="84">
        <f t="shared" si="105"/>
        <v>1</v>
      </c>
      <c r="AA414" s="85">
        <f t="shared" si="106"/>
        <v>0</v>
      </c>
      <c r="AB414" s="85">
        <f t="shared" si="107"/>
        <v>0</v>
      </c>
      <c r="AC414" s="85">
        <f t="shared" si="108"/>
        <v>0</v>
      </c>
      <c r="AD414" s="75" t="str">
        <f t="shared" si="109"/>
        <v>-</v>
      </c>
      <c r="AE414" s="85">
        <f t="shared" si="110"/>
        <v>0</v>
      </c>
      <c r="AF414" s="85">
        <f t="shared" si="111"/>
        <v>0</v>
      </c>
      <c r="AG414" s="85">
        <f t="shared" si="112"/>
        <v>0</v>
      </c>
      <c r="AH414" s="85">
        <f t="shared" si="113"/>
        <v>0</v>
      </c>
      <c r="AI414" s="85">
        <f t="shared" si="114"/>
        <v>1</v>
      </c>
      <c r="AJ414" s="85">
        <f t="shared" si="115"/>
        <v>0</v>
      </c>
      <c r="AK414" s="85">
        <f t="shared" si="116"/>
        <v>0</v>
      </c>
      <c r="AL414" s="75" t="str">
        <f t="shared" si="117"/>
        <v>-</v>
      </c>
      <c r="AM414" s="85">
        <f t="shared" si="118"/>
        <v>0</v>
      </c>
      <c r="AN414" s="85">
        <f t="shared" si="119"/>
        <v>0</v>
      </c>
      <c r="AO414" s="85">
        <f t="shared" si="120"/>
        <v>0</v>
      </c>
    </row>
    <row r="415" spans="1:41" s="26" customFormat="1" ht="12.75">
      <c r="A415" s="71">
        <v>400005</v>
      </c>
      <c r="B415" s="38">
        <v>150430</v>
      </c>
      <c r="C415" s="39" t="s">
        <v>567</v>
      </c>
      <c r="D415" s="39" t="s">
        <v>568</v>
      </c>
      <c r="E415" s="39" t="s">
        <v>1046</v>
      </c>
      <c r="F415" s="40">
        <v>85348</v>
      </c>
      <c r="G415" s="72">
        <v>339</v>
      </c>
      <c r="H415" s="86">
        <v>9288593339</v>
      </c>
      <c r="I415" s="74">
        <v>7</v>
      </c>
      <c r="J415" s="75" t="s">
        <v>884</v>
      </c>
      <c r="K415" s="39"/>
      <c r="L415" s="76" t="s">
        <v>884</v>
      </c>
      <c r="M415" s="77">
        <v>94.5375</v>
      </c>
      <c r="N415" s="76" t="s">
        <v>884</v>
      </c>
      <c r="O415" s="78" t="s">
        <v>884</v>
      </c>
      <c r="P415" s="41">
        <v>34.65346534653465</v>
      </c>
      <c r="Q415" s="79" t="str">
        <f t="shared" si="121"/>
        <v>YES</v>
      </c>
      <c r="R415" s="75" t="s">
        <v>883</v>
      </c>
      <c r="S415" s="75" t="s">
        <v>884</v>
      </c>
      <c r="T415" s="75"/>
      <c r="U415" s="80"/>
      <c r="V415" s="81">
        <v>8395</v>
      </c>
      <c r="W415" s="82">
        <v>926</v>
      </c>
      <c r="X415" s="82">
        <v>889</v>
      </c>
      <c r="Y415" s="83">
        <v>912</v>
      </c>
      <c r="Z415" s="84">
        <f t="shared" si="105"/>
        <v>1</v>
      </c>
      <c r="AA415" s="85">
        <f t="shared" si="106"/>
        <v>1</v>
      </c>
      <c r="AB415" s="85">
        <f t="shared" si="107"/>
        <v>0</v>
      </c>
      <c r="AC415" s="85">
        <f t="shared" si="108"/>
        <v>0</v>
      </c>
      <c r="AD415" s="75" t="str">
        <f t="shared" si="109"/>
        <v>SRSA</v>
      </c>
      <c r="AE415" s="85">
        <f t="shared" si="110"/>
        <v>0</v>
      </c>
      <c r="AF415" s="85">
        <f t="shared" si="111"/>
        <v>0</v>
      </c>
      <c r="AG415" s="85">
        <f t="shared" si="112"/>
        <v>0</v>
      </c>
      <c r="AH415" s="85">
        <f t="shared" si="113"/>
        <v>0</v>
      </c>
      <c r="AI415" s="85">
        <f t="shared" si="114"/>
        <v>1</v>
      </c>
      <c r="AJ415" s="85">
        <f t="shared" si="115"/>
        <v>1</v>
      </c>
      <c r="AK415" s="85" t="str">
        <f t="shared" si="116"/>
        <v>Initial</v>
      </c>
      <c r="AL415" s="75" t="str">
        <f t="shared" si="117"/>
        <v>-</v>
      </c>
      <c r="AM415" s="85" t="str">
        <f t="shared" si="118"/>
        <v>SRSA</v>
      </c>
      <c r="AN415" s="85">
        <f t="shared" si="119"/>
        <v>0</v>
      </c>
      <c r="AO415" s="85">
        <f t="shared" si="120"/>
        <v>0</v>
      </c>
    </row>
    <row r="416" spans="1:41" s="26" customFormat="1" ht="12.75">
      <c r="A416" s="71">
        <v>400047</v>
      </c>
      <c r="B416" s="38">
        <v>78656</v>
      </c>
      <c r="C416" s="39" t="s">
        <v>569</v>
      </c>
      <c r="D416" s="39" t="s">
        <v>570</v>
      </c>
      <c r="E416" s="39" t="s">
        <v>1124</v>
      </c>
      <c r="F416" s="40">
        <v>85256</v>
      </c>
      <c r="G416" s="72">
        <v>5201</v>
      </c>
      <c r="H416" s="73">
        <v>4808507663</v>
      </c>
      <c r="I416" s="74">
        <v>8</v>
      </c>
      <c r="J416" s="75" t="s">
        <v>884</v>
      </c>
      <c r="K416" s="39"/>
      <c r="L416" s="76" t="s">
        <v>883</v>
      </c>
      <c r="M416" s="77">
        <v>199.3062</v>
      </c>
      <c r="N416" s="76" t="s">
        <v>883</v>
      </c>
      <c r="O416" s="78" t="s">
        <v>884</v>
      </c>
      <c r="P416" s="41" t="s">
        <v>889</v>
      </c>
      <c r="Q416" s="79" t="str">
        <f t="shared" si="121"/>
        <v>M</v>
      </c>
      <c r="R416" s="75" t="s">
        <v>883</v>
      </c>
      <c r="S416" s="75" t="s">
        <v>884</v>
      </c>
      <c r="T416" s="75"/>
      <c r="U416" s="80"/>
      <c r="V416" s="81">
        <v>9598</v>
      </c>
      <c r="W416" s="82">
        <v>1375</v>
      </c>
      <c r="X416" s="82">
        <v>1593</v>
      </c>
      <c r="Y416" s="83">
        <v>1616</v>
      </c>
      <c r="Z416" s="84">
        <f t="shared" si="105"/>
        <v>1</v>
      </c>
      <c r="AA416" s="85">
        <f t="shared" si="106"/>
        <v>1</v>
      </c>
      <c r="AB416" s="85">
        <f t="shared" si="107"/>
        <v>0</v>
      </c>
      <c r="AC416" s="85">
        <f t="shared" si="108"/>
        <v>0</v>
      </c>
      <c r="AD416" s="75" t="str">
        <f t="shared" si="109"/>
        <v>SRSA</v>
      </c>
      <c r="AE416" s="85">
        <f t="shared" si="110"/>
        <v>0</v>
      </c>
      <c r="AF416" s="85">
        <f t="shared" si="111"/>
        <v>0</v>
      </c>
      <c r="AG416" s="85">
        <f t="shared" si="112"/>
        <v>0</v>
      </c>
      <c r="AH416" s="85">
        <f t="shared" si="113"/>
        <v>0</v>
      </c>
      <c r="AI416" s="85">
        <f t="shared" si="114"/>
        <v>1</v>
      </c>
      <c r="AJ416" s="85">
        <f t="shared" si="115"/>
        <v>0</v>
      </c>
      <c r="AK416" s="85">
        <f t="shared" si="116"/>
        <v>0</v>
      </c>
      <c r="AL416" s="75" t="str">
        <f t="shared" si="117"/>
        <v>-</v>
      </c>
      <c r="AM416" s="85">
        <f t="shared" si="118"/>
        <v>0</v>
      </c>
      <c r="AN416" s="85">
        <f t="shared" si="119"/>
        <v>0</v>
      </c>
      <c r="AO416" s="85">
        <f t="shared" si="120"/>
        <v>0</v>
      </c>
    </row>
    <row r="417" spans="1:41" s="26" customFormat="1" ht="12.75">
      <c r="A417" s="71">
        <v>406960</v>
      </c>
      <c r="B417" s="38">
        <v>40220</v>
      </c>
      <c r="C417" s="39" t="s">
        <v>571</v>
      </c>
      <c r="D417" s="39" t="s">
        <v>572</v>
      </c>
      <c r="E417" s="39" t="s">
        <v>573</v>
      </c>
      <c r="F417" s="40">
        <v>85550</v>
      </c>
      <c r="G417" s="72">
        <v>207</v>
      </c>
      <c r="H417" s="73">
        <v>9284752315</v>
      </c>
      <c r="I417" s="74">
        <v>6</v>
      </c>
      <c r="J417" s="75" t="s">
        <v>883</v>
      </c>
      <c r="K417" s="39"/>
      <c r="L417" s="76" t="s">
        <v>884</v>
      </c>
      <c r="M417" s="77">
        <v>1199.6688</v>
      </c>
      <c r="N417" s="76" t="s">
        <v>883</v>
      </c>
      <c r="O417" s="78" t="s">
        <v>883</v>
      </c>
      <c r="P417" s="41">
        <v>52.8865295288653</v>
      </c>
      <c r="Q417" s="79" t="str">
        <f t="shared" si="121"/>
        <v>YES</v>
      </c>
      <c r="R417" s="75" t="s">
        <v>883</v>
      </c>
      <c r="S417" s="75" t="s">
        <v>884</v>
      </c>
      <c r="T417" s="75"/>
      <c r="U417" s="80" t="s">
        <v>884</v>
      </c>
      <c r="V417" s="81"/>
      <c r="W417" s="82"/>
      <c r="X417" s="82"/>
      <c r="Y417" s="83"/>
      <c r="Z417" s="84">
        <f t="shared" si="105"/>
        <v>1</v>
      </c>
      <c r="AA417" s="85">
        <f t="shared" si="106"/>
        <v>0</v>
      </c>
      <c r="AB417" s="85">
        <f t="shared" si="107"/>
        <v>0</v>
      </c>
      <c r="AC417" s="85">
        <f t="shared" si="108"/>
        <v>0</v>
      </c>
      <c r="AD417" s="75" t="str">
        <f t="shared" si="109"/>
        <v>-</v>
      </c>
      <c r="AE417" s="85">
        <f t="shared" si="110"/>
        <v>0</v>
      </c>
      <c r="AF417" s="85">
        <f t="shared" si="111"/>
        <v>0</v>
      </c>
      <c r="AG417" s="85">
        <f t="shared" si="112"/>
        <v>0</v>
      </c>
      <c r="AH417" s="85">
        <f t="shared" si="113"/>
        <v>0</v>
      </c>
      <c r="AI417" s="85">
        <f t="shared" si="114"/>
        <v>1</v>
      </c>
      <c r="AJ417" s="85">
        <f t="shared" si="115"/>
        <v>1</v>
      </c>
      <c r="AK417" s="85" t="str">
        <f t="shared" si="116"/>
        <v>Initial</v>
      </c>
      <c r="AL417" s="75" t="str">
        <f t="shared" si="117"/>
        <v>RLIS</v>
      </c>
      <c r="AM417" s="85">
        <f t="shared" si="118"/>
        <v>0</v>
      </c>
      <c r="AN417" s="85">
        <f t="shared" si="119"/>
        <v>0</v>
      </c>
      <c r="AO417" s="85">
        <f t="shared" si="120"/>
        <v>0</v>
      </c>
    </row>
    <row r="418" spans="1:41" s="26" customFormat="1" ht="12.75">
      <c r="A418" s="71">
        <v>407380</v>
      </c>
      <c r="B418" s="38">
        <v>100335</v>
      </c>
      <c r="C418" s="39" t="s">
        <v>574</v>
      </c>
      <c r="D418" s="39" t="s">
        <v>575</v>
      </c>
      <c r="E418" s="39" t="s">
        <v>576</v>
      </c>
      <c r="F418" s="40">
        <v>85633</v>
      </c>
      <c r="G418" s="72">
        <v>80</v>
      </c>
      <c r="H418" s="73">
        <v>5208234243</v>
      </c>
      <c r="I418" s="74">
        <v>3</v>
      </c>
      <c r="J418" s="75" t="s">
        <v>883</v>
      </c>
      <c r="K418" s="39"/>
      <c r="L418" s="76" t="s">
        <v>883</v>
      </c>
      <c r="M418" s="77">
        <v>7.5438</v>
      </c>
      <c r="N418" s="76" t="s">
        <v>883</v>
      </c>
      <c r="O418" s="78" t="s">
        <v>883</v>
      </c>
      <c r="P418" s="41">
        <v>57.14285714285714</v>
      </c>
      <c r="Q418" s="79" t="str">
        <f t="shared" si="121"/>
        <v>YES</v>
      </c>
      <c r="R418" s="75" t="s">
        <v>883</v>
      </c>
      <c r="S418" s="75" t="s">
        <v>883</v>
      </c>
      <c r="T418" s="75"/>
      <c r="U418" s="80"/>
      <c r="V418" s="81"/>
      <c r="W418" s="82"/>
      <c r="X418" s="82"/>
      <c r="Y418" s="83"/>
      <c r="Z418" s="84">
        <f t="shared" si="105"/>
        <v>0</v>
      </c>
      <c r="AA418" s="85">
        <f t="shared" si="106"/>
        <v>1</v>
      </c>
      <c r="AB418" s="85">
        <f t="shared" si="107"/>
        <v>0</v>
      </c>
      <c r="AC418" s="85">
        <f t="shared" si="108"/>
        <v>0</v>
      </c>
      <c r="AD418" s="75" t="str">
        <f t="shared" si="109"/>
        <v>-</v>
      </c>
      <c r="AE418" s="85">
        <f t="shared" si="110"/>
        <v>0</v>
      </c>
      <c r="AF418" s="85">
        <f t="shared" si="111"/>
        <v>0</v>
      </c>
      <c r="AG418" s="85">
        <f t="shared" si="112"/>
        <v>0</v>
      </c>
      <c r="AH418" s="85">
        <f t="shared" si="113"/>
        <v>0</v>
      </c>
      <c r="AI418" s="85">
        <f t="shared" si="114"/>
        <v>0</v>
      </c>
      <c r="AJ418" s="85">
        <f t="shared" si="115"/>
        <v>1</v>
      </c>
      <c r="AK418" s="85">
        <f t="shared" si="116"/>
        <v>0</v>
      </c>
      <c r="AL418" s="75" t="str">
        <f t="shared" si="117"/>
        <v>-</v>
      </c>
      <c r="AM418" s="85">
        <f t="shared" si="118"/>
        <v>0</v>
      </c>
      <c r="AN418" s="85">
        <f t="shared" si="119"/>
        <v>0</v>
      </c>
      <c r="AO418" s="85">
        <f t="shared" si="120"/>
        <v>0</v>
      </c>
    </row>
    <row r="419" spans="1:41" s="26" customFormat="1" ht="12.75">
      <c r="A419" s="71">
        <v>407430</v>
      </c>
      <c r="B419" s="38">
        <v>20218</v>
      </c>
      <c r="C419" s="39" t="s">
        <v>577</v>
      </c>
      <c r="D419" s="39" t="s">
        <v>406</v>
      </c>
      <c r="E419" s="39" t="s">
        <v>578</v>
      </c>
      <c r="F419" s="40">
        <v>85632</v>
      </c>
      <c r="G419" s="72">
        <v>38</v>
      </c>
      <c r="H419" s="73">
        <v>5208452275</v>
      </c>
      <c r="I419" s="74">
        <v>7</v>
      </c>
      <c r="J419" s="75" t="s">
        <v>884</v>
      </c>
      <c r="K419" s="39"/>
      <c r="L419" s="76" t="s">
        <v>884</v>
      </c>
      <c r="M419" s="77">
        <v>122.3751</v>
      </c>
      <c r="N419" s="76" t="s">
        <v>883</v>
      </c>
      <c r="O419" s="78" t="s">
        <v>884</v>
      </c>
      <c r="P419" s="41">
        <v>19.444444444444446</v>
      </c>
      <c r="Q419" s="79" t="str">
        <f t="shared" si="121"/>
        <v>NO</v>
      </c>
      <c r="R419" s="75" t="s">
        <v>883</v>
      </c>
      <c r="S419" s="75" t="s">
        <v>884</v>
      </c>
      <c r="T419" s="75"/>
      <c r="U419" s="80"/>
      <c r="V419" s="81">
        <v>7418</v>
      </c>
      <c r="W419" s="82">
        <v>913</v>
      </c>
      <c r="X419" s="82">
        <v>1253</v>
      </c>
      <c r="Y419" s="83">
        <v>978</v>
      </c>
      <c r="Z419" s="84">
        <f t="shared" si="105"/>
        <v>1</v>
      </c>
      <c r="AA419" s="85">
        <f t="shared" si="106"/>
        <v>1</v>
      </c>
      <c r="AB419" s="85">
        <f t="shared" si="107"/>
        <v>0</v>
      </c>
      <c r="AC419" s="85">
        <f t="shared" si="108"/>
        <v>0</v>
      </c>
      <c r="AD419" s="75" t="str">
        <f t="shared" si="109"/>
        <v>SRSA</v>
      </c>
      <c r="AE419" s="85">
        <f t="shared" si="110"/>
        <v>0</v>
      </c>
      <c r="AF419" s="85">
        <f t="shared" si="111"/>
        <v>0</v>
      </c>
      <c r="AG419" s="85">
        <f t="shared" si="112"/>
        <v>0</v>
      </c>
      <c r="AH419" s="85">
        <f t="shared" si="113"/>
        <v>0</v>
      </c>
      <c r="AI419" s="85">
        <f t="shared" si="114"/>
        <v>1</v>
      </c>
      <c r="AJ419" s="85">
        <f t="shared" si="115"/>
        <v>0</v>
      </c>
      <c r="AK419" s="85">
        <f t="shared" si="116"/>
        <v>0</v>
      </c>
      <c r="AL419" s="75" t="str">
        <f t="shared" si="117"/>
        <v>-</v>
      </c>
      <c r="AM419" s="85">
        <f t="shared" si="118"/>
        <v>0</v>
      </c>
      <c r="AN419" s="85">
        <f t="shared" si="119"/>
        <v>0</v>
      </c>
      <c r="AO419" s="85">
        <f t="shared" si="120"/>
        <v>0</v>
      </c>
    </row>
    <row r="420" spans="1:41" s="26" customFormat="1" ht="12.75">
      <c r="A420" s="71">
        <v>406740</v>
      </c>
      <c r="B420" s="38">
        <v>10218</v>
      </c>
      <c r="C420" s="39" t="s">
        <v>579</v>
      </c>
      <c r="D420" s="39" t="s">
        <v>580</v>
      </c>
      <c r="E420" s="39" t="s">
        <v>581</v>
      </c>
      <c r="F420" s="40">
        <v>86512</v>
      </c>
      <c r="G420" s="72">
        <v>250</v>
      </c>
      <c r="H420" s="73">
        <v>9286884750</v>
      </c>
      <c r="I420" s="74">
        <v>7</v>
      </c>
      <c r="J420" s="75" t="s">
        <v>884</v>
      </c>
      <c r="K420" s="39"/>
      <c r="L420" s="76" t="s">
        <v>884</v>
      </c>
      <c r="M420" s="77">
        <v>990.4374</v>
      </c>
      <c r="N420" s="76" t="s">
        <v>884</v>
      </c>
      <c r="O420" s="78" t="s">
        <v>884</v>
      </c>
      <c r="P420" s="41">
        <v>37.41830065359477</v>
      </c>
      <c r="Q420" s="79" t="str">
        <f t="shared" si="121"/>
        <v>YES</v>
      </c>
      <c r="R420" s="75" t="s">
        <v>883</v>
      </c>
      <c r="S420" s="75" t="s">
        <v>884</v>
      </c>
      <c r="T420" s="75"/>
      <c r="U420" s="80"/>
      <c r="V420" s="81">
        <v>112169</v>
      </c>
      <c r="W420" s="82">
        <v>14718</v>
      </c>
      <c r="X420" s="82">
        <v>18078</v>
      </c>
      <c r="Y420" s="83">
        <v>9399</v>
      </c>
      <c r="Z420" s="84">
        <f t="shared" si="105"/>
        <v>1</v>
      </c>
      <c r="AA420" s="85">
        <f t="shared" si="106"/>
        <v>1</v>
      </c>
      <c r="AB420" s="85">
        <f t="shared" si="107"/>
        <v>0</v>
      </c>
      <c r="AC420" s="85">
        <f t="shared" si="108"/>
        <v>0</v>
      </c>
      <c r="AD420" s="75" t="str">
        <f t="shared" si="109"/>
        <v>SRSA</v>
      </c>
      <c r="AE420" s="85">
        <f t="shared" si="110"/>
        <v>0</v>
      </c>
      <c r="AF420" s="85">
        <f t="shared" si="111"/>
        <v>0</v>
      </c>
      <c r="AG420" s="85">
        <f t="shared" si="112"/>
        <v>0</v>
      </c>
      <c r="AH420" s="85">
        <f t="shared" si="113"/>
        <v>0</v>
      </c>
      <c r="AI420" s="85">
        <f t="shared" si="114"/>
        <v>1</v>
      </c>
      <c r="AJ420" s="85">
        <f t="shared" si="115"/>
        <v>1</v>
      </c>
      <c r="AK420" s="85" t="str">
        <f t="shared" si="116"/>
        <v>Initial</v>
      </c>
      <c r="AL420" s="75" t="str">
        <f t="shared" si="117"/>
        <v>-</v>
      </c>
      <c r="AM420" s="85" t="str">
        <f t="shared" si="118"/>
        <v>SRSA</v>
      </c>
      <c r="AN420" s="85">
        <f t="shared" si="119"/>
        <v>0</v>
      </c>
      <c r="AO420" s="85">
        <f t="shared" si="120"/>
        <v>0</v>
      </c>
    </row>
    <row r="421" spans="1:41" s="26" customFormat="1" ht="12.75">
      <c r="A421" s="71">
        <v>407500</v>
      </c>
      <c r="B421" s="38">
        <v>120328</v>
      </c>
      <c r="C421" s="39" t="s">
        <v>582</v>
      </c>
      <c r="D421" s="39" t="s">
        <v>583</v>
      </c>
      <c r="E421" s="39" t="s">
        <v>291</v>
      </c>
      <c r="F421" s="40">
        <v>85621</v>
      </c>
      <c r="G421" s="72">
        <v>9716</v>
      </c>
      <c r="H421" s="73">
        <v>5202870737</v>
      </c>
      <c r="I421" s="74">
        <v>7</v>
      </c>
      <c r="J421" s="75" t="s">
        <v>884</v>
      </c>
      <c r="K421" s="39"/>
      <c r="L421" s="76" t="s">
        <v>884</v>
      </c>
      <c r="M421" s="77">
        <v>147.7998</v>
      </c>
      <c r="N421" s="76" t="s">
        <v>883</v>
      </c>
      <c r="O421" s="78" t="s">
        <v>884</v>
      </c>
      <c r="P421" s="41">
        <v>18.614718614718615</v>
      </c>
      <c r="Q421" s="79" t="str">
        <f t="shared" si="121"/>
        <v>NO</v>
      </c>
      <c r="R421" s="75" t="s">
        <v>883</v>
      </c>
      <c r="S421" s="75" t="s">
        <v>884</v>
      </c>
      <c r="T421" s="75"/>
      <c r="U421" s="80"/>
      <c r="V421" s="81">
        <v>6417</v>
      </c>
      <c r="W421" s="82">
        <v>681</v>
      </c>
      <c r="X421" s="82">
        <v>831</v>
      </c>
      <c r="Y421" s="83">
        <v>1239</v>
      </c>
      <c r="Z421" s="84">
        <f t="shared" si="105"/>
        <v>1</v>
      </c>
      <c r="AA421" s="85">
        <f t="shared" si="106"/>
        <v>1</v>
      </c>
      <c r="AB421" s="85">
        <f t="shared" si="107"/>
        <v>0</v>
      </c>
      <c r="AC421" s="85">
        <f t="shared" si="108"/>
        <v>0</v>
      </c>
      <c r="AD421" s="75" t="str">
        <f t="shared" si="109"/>
        <v>SRSA</v>
      </c>
      <c r="AE421" s="85">
        <f t="shared" si="110"/>
        <v>0</v>
      </c>
      <c r="AF421" s="85">
        <f t="shared" si="111"/>
        <v>0</v>
      </c>
      <c r="AG421" s="85">
        <f t="shared" si="112"/>
        <v>0</v>
      </c>
      <c r="AH421" s="85">
        <f t="shared" si="113"/>
        <v>0</v>
      </c>
      <c r="AI421" s="85">
        <f t="shared" si="114"/>
        <v>1</v>
      </c>
      <c r="AJ421" s="85">
        <f t="shared" si="115"/>
        <v>0</v>
      </c>
      <c r="AK421" s="85">
        <f t="shared" si="116"/>
        <v>0</v>
      </c>
      <c r="AL421" s="75" t="str">
        <f t="shared" si="117"/>
        <v>-</v>
      </c>
      <c r="AM421" s="85">
        <f t="shared" si="118"/>
        <v>0</v>
      </c>
      <c r="AN421" s="85">
        <f t="shared" si="119"/>
        <v>0</v>
      </c>
      <c r="AO421" s="85">
        <f t="shared" si="120"/>
        <v>0</v>
      </c>
    </row>
    <row r="422" spans="1:41" s="26" customFormat="1" ht="12.75">
      <c r="A422" s="71">
        <v>400264</v>
      </c>
      <c r="B422" s="38">
        <v>128726</v>
      </c>
      <c r="C422" s="39" t="s">
        <v>584</v>
      </c>
      <c r="D422" s="39" t="s">
        <v>585</v>
      </c>
      <c r="E422" s="39" t="s">
        <v>586</v>
      </c>
      <c r="F422" s="40">
        <v>85646</v>
      </c>
      <c r="G422" s="72" t="s">
        <v>882</v>
      </c>
      <c r="H422" s="73">
        <v>5203989284</v>
      </c>
      <c r="I422" s="74">
        <v>7</v>
      </c>
      <c r="J422" s="75" t="s">
        <v>884</v>
      </c>
      <c r="K422" s="39"/>
      <c r="L422" s="76" t="s">
        <v>896</v>
      </c>
      <c r="M422" s="77">
        <v>56.55</v>
      </c>
      <c r="N422" s="76" t="s">
        <v>883</v>
      </c>
      <c r="O422" s="78" t="s">
        <v>884</v>
      </c>
      <c r="P422" s="41" t="s">
        <v>889</v>
      </c>
      <c r="Q422" s="79" t="str">
        <f t="shared" si="121"/>
        <v>M</v>
      </c>
      <c r="R422" s="75" t="s">
        <v>883</v>
      </c>
      <c r="S422" s="75" t="s">
        <v>884</v>
      </c>
      <c r="T422" s="75"/>
      <c r="U422" s="80"/>
      <c r="V422" s="81">
        <v>2397</v>
      </c>
      <c r="W422" s="82">
        <v>219</v>
      </c>
      <c r="X422" s="82">
        <v>363</v>
      </c>
      <c r="Y422" s="83">
        <v>585</v>
      </c>
      <c r="Z422" s="84">
        <f t="shared" si="105"/>
        <v>1</v>
      </c>
      <c r="AA422" s="85">
        <f t="shared" si="106"/>
        <v>1</v>
      </c>
      <c r="AB422" s="85">
        <f t="shared" si="107"/>
        <v>0</v>
      </c>
      <c r="AC422" s="85">
        <f t="shared" si="108"/>
        <v>0</v>
      </c>
      <c r="AD422" s="75" t="str">
        <f t="shared" si="109"/>
        <v>SRSA</v>
      </c>
      <c r="AE422" s="85">
        <f t="shared" si="110"/>
        <v>0</v>
      </c>
      <c r="AF422" s="85">
        <f t="shared" si="111"/>
        <v>0</v>
      </c>
      <c r="AG422" s="85">
        <f t="shared" si="112"/>
        <v>0</v>
      </c>
      <c r="AH422" s="85">
        <f t="shared" si="113"/>
        <v>0</v>
      </c>
      <c r="AI422" s="85">
        <f t="shared" si="114"/>
        <v>1</v>
      </c>
      <c r="AJ422" s="85">
        <f t="shared" si="115"/>
        <v>0</v>
      </c>
      <c r="AK422" s="85">
        <f t="shared" si="116"/>
        <v>0</v>
      </c>
      <c r="AL422" s="75" t="str">
        <f t="shared" si="117"/>
        <v>-</v>
      </c>
      <c r="AM422" s="85">
        <f t="shared" si="118"/>
        <v>0</v>
      </c>
      <c r="AN422" s="85">
        <f t="shared" si="119"/>
        <v>0</v>
      </c>
      <c r="AO422" s="85">
        <f t="shared" si="120"/>
        <v>0</v>
      </c>
    </row>
    <row r="423" spans="1:41" s="26" customFormat="1" ht="12.75">
      <c r="A423" s="71">
        <v>407520</v>
      </c>
      <c r="B423" s="38">
        <v>120235</v>
      </c>
      <c r="C423" s="39" t="s">
        <v>587</v>
      </c>
      <c r="D423" s="39" t="s">
        <v>588</v>
      </c>
      <c r="E423" s="39" t="s">
        <v>589</v>
      </c>
      <c r="F423" s="40">
        <v>85648</v>
      </c>
      <c r="G423" s="72">
        <v>2006</v>
      </c>
      <c r="H423" s="73">
        <v>5202818282</v>
      </c>
      <c r="I423" s="74">
        <v>6</v>
      </c>
      <c r="J423" s="75" t="s">
        <v>883</v>
      </c>
      <c r="K423" s="39"/>
      <c r="L423" s="76" t="s">
        <v>883</v>
      </c>
      <c r="M423" s="77">
        <v>2822.8248</v>
      </c>
      <c r="N423" s="76" t="s">
        <v>883</v>
      </c>
      <c r="O423" s="78" t="s">
        <v>883</v>
      </c>
      <c r="P423" s="41">
        <v>11.809581934696368</v>
      </c>
      <c r="Q423" s="79" t="str">
        <f t="shared" si="121"/>
        <v>NO</v>
      </c>
      <c r="R423" s="75" t="s">
        <v>883</v>
      </c>
      <c r="S423" s="75" t="s">
        <v>884</v>
      </c>
      <c r="T423" s="75"/>
      <c r="U423" s="80"/>
      <c r="V423" s="81"/>
      <c r="W423" s="82"/>
      <c r="X423" s="82"/>
      <c r="Y423" s="83"/>
      <c r="Z423" s="84">
        <f t="shared" si="105"/>
        <v>0</v>
      </c>
      <c r="AA423" s="85">
        <f t="shared" si="106"/>
        <v>0</v>
      </c>
      <c r="AB423" s="85">
        <f t="shared" si="107"/>
        <v>0</v>
      </c>
      <c r="AC423" s="85">
        <f t="shared" si="108"/>
        <v>0</v>
      </c>
      <c r="AD423" s="75" t="str">
        <f t="shared" si="109"/>
        <v>-</v>
      </c>
      <c r="AE423" s="85">
        <f t="shared" si="110"/>
        <v>0</v>
      </c>
      <c r="AF423" s="85">
        <f t="shared" si="111"/>
        <v>0</v>
      </c>
      <c r="AG423" s="85">
        <f t="shared" si="112"/>
        <v>0</v>
      </c>
      <c r="AH423" s="85">
        <f t="shared" si="113"/>
        <v>0</v>
      </c>
      <c r="AI423" s="85">
        <f t="shared" si="114"/>
        <v>1</v>
      </c>
      <c r="AJ423" s="85">
        <f t="shared" si="115"/>
        <v>0</v>
      </c>
      <c r="AK423" s="85">
        <f t="shared" si="116"/>
        <v>0</v>
      </c>
      <c r="AL423" s="75" t="str">
        <f t="shared" si="117"/>
        <v>-</v>
      </c>
      <c r="AM423" s="85">
        <f t="shared" si="118"/>
        <v>0</v>
      </c>
      <c r="AN423" s="85">
        <f t="shared" si="119"/>
        <v>0</v>
      </c>
      <c r="AO423" s="85">
        <f t="shared" si="120"/>
        <v>0</v>
      </c>
    </row>
    <row r="424" spans="1:41" s="26" customFormat="1" ht="12.75">
      <c r="A424" s="71">
        <v>407530</v>
      </c>
      <c r="B424" s="38">
        <v>110540</v>
      </c>
      <c r="C424" s="39" t="s">
        <v>590</v>
      </c>
      <c r="D424" s="39" t="s">
        <v>591</v>
      </c>
      <c r="E424" s="39" t="s">
        <v>2</v>
      </c>
      <c r="F424" s="40">
        <v>85231</v>
      </c>
      <c r="G424" s="72" t="s">
        <v>882</v>
      </c>
      <c r="H424" s="73">
        <v>5204662224</v>
      </c>
      <c r="I424" s="74">
        <v>3</v>
      </c>
      <c r="J424" s="75" t="s">
        <v>883</v>
      </c>
      <c r="K424" s="39"/>
      <c r="L424" s="76" t="s">
        <v>883</v>
      </c>
      <c r="M424" s="77">
        <v>456.625</v>
      </c>
      <c r="N424" s="76" t="s">
        <v>883</v>
      </c>
      <c r="O424" s="78" t="s">
        <v>883</v>
      </c>
      <c r="P424" s="41">
        <v>21.96969696969697</v>
      </c>
      <c r="Q424" s="79" t="str">
        <f t="shared" si="121"/>
        <v>YES</v>
      </c>
      <c r="R424" s="75" t="s">
        <v>883</v>
      </c>
      <c r="S424" s="75" t="s">
        <v>883</v>
      </c>
      <c r="T424" s="75"/>
      <c r="U424" s="80"/>
      <c r="V424" s="81"/>
      <c r="W424" s="82"/>
      <c r="X424" s="82"/>
      <c r="Y424" s="83"/>
      <c r="Z424" s="84">
        <f t="shared" si="105"/>
        <v>0</v>
      </c>
      <c r="AA424" s="85">
        <f t="shared" si="106"/>
        <v>1</v>
      </c>
      <c r="AB424" s="85">
        <f t="shared" si="107"/>
        <v>0</v>
      </c>
      <c r="AC424" s="85">
        <f t="shared" si="108"/>
        <v>0</v>
      </c>
      <c r="AD424" s="75" t="str">
        <f t="shared" si="109"/>
        <v>-</v>
      </c>
      <c r="AE424" s="85">
        <f t="shared" si="110"/>
        <v>0</v>
      </c>
      <c r="AF424" s="85">
        <f t="shared" si="111"/>
        <v>0</v>
      </c>
      <c r="AG424" s="85">
        <f t="shared" si="112"/>
        <v>0</v>
      </c>
      <c r="AH424" s="85">
        <f t="shared" si="113"/>
        <v>0</v>
      </c>
      <c r="AI424" s="85">
        <f t="shared" si="114"/>
        <v>0</v>
      </c>
      <c r="AJ424" s="85">
        <f t="shared" si="115"/>
        <v>1</v>
      </c>
      <c r="AK424" s="85">
        <f t="shared" si="116"/>
        <v>0</v>
      </c>
      <c r="AL424" s="75" t="str">
        <f t="shared" si="117"/>
        <v>-</v>
      </c>
      <c r="AM424" s="85">
        <f t="shared" si="118"/>
        <v>0</v>
      </c>
      <c r="AN424" s="85">
        <f t="shared" si="119"/>
        <v>0</v>
      </c>
      <c r="AO424" s="85">
        <f t="shared" si="120"/>
        <v>0</v>
      </c>
    </row>
    <row r="425" spans="1:41" s="26" customFormat="1" ht="12.75">
      <c r="A425" s="71">
        <v>400363</v>
      </c>
      <c r="B425" s="38">
        <v>78962</v>
      </c>
      <c r="C425" s="39" t="s">
        <v>592</v>
      </c>
      <c r="D425" s="39" t="s">
        <v>593</v>
      </c>
      <c r="E425" s="39" t="s">
        <v>892</v>
      </c>
      <c r="F425" s="40">
        <v>85027</v>
      </c>
      <c r="G425" s="72" t="s">
        <v>882</v>
      </c>
      <c r="H425" s="73">
        <v>6025647230</v>
      </c>
      <c r="I425" s="74">
        <v>1</v>
      </c>
      <c r="J425" s="75" t="s">
        <v>883</v>
      </c>
      <c r="K425" s="39"/>
      <c r="L425" s="76" t="s">
        <v>883</v>
      </c>
      <c r="M425" s="77"/>
      <c r="N425" s="76" t="s">
        <v>883</v>
      </c>
      <c r="O425" s="78" t="s">
        <v>883</v>
      </c>
      <c r="P425" s="41" t="s">
        <v>889</v>
      </c>
      <c r="Q425" s="79" t="str">
        <f t="shared" si="121"/>
        <v>M</v>
      </c>
      <c r="R425" s="75" t="s">
        <v>885</v>
      </c>
      <c r="S425" s="75" t="s">
        <v>883</v>
      </c>
      <c r="T425" s="75"/>
      <c r="U425" s="80"/>
      <c r="V425" s="81"/>
      <c r="W425" s="82"/>
      <c r="X425" s="82"/>
      <c r="Y425" s="83"/>
      <c r="Z425" s="84">
        <f t="shared" si="105"/>
        <v>0</v>
      </c>
      <c r="AA425" s="85">
        <f t="shared" si="106"/>
        <v>0</v>
      </c>
      <c r="AB425" s="85">
        <f t="shared" si="107"/>
        <v>0</v>
      </c>
      <c r="AC425" s="85">
        <f t="shared" si="108"/>
        <v>0</v>
      </c>
      <c r="AD425" s="75" t="str">
        <f t="shared" si="109"/>
        <v>-</v>
      </c>
      <c r="AE425" s="85">
        <f t="shared" si="110"/>
        <v>0</v>
      </c>
      <c r="AF425" s="85">
        <f t="shared" si="111"/>
        <v>0</v>
      </c>
      <c r="AG425" s="85">
        <f t="shared" si="112"/>
        <v>0</v>
      </c>
      <c r="AH425" s="85">
        <f t="shared" si="113"/>
        <v>0</v>
      </c>
      <c r="AI425" s="85">
        <f t="shared" si="114"/>
        <v>0</v>
      </c>
      <c r="AJ425" s="85">
        <f t="shared" si="115"/>
        <v>0</v>
      </c>
      <c r="AK425" s="85">
        <f t="shared" si="116"/>
        <v>0</v>
      </c>
      <c r="AL425" s="75" t="str">
        <f t="shared" si="117"/>
        <v>-</v>
      </c>
      <c r="AM425" s="85">
        <f t="shared" si="118"/>
        <v>0</v>
      </c>
      <c r="AN425" s="85">
        <f t="shared" si="119"/>
        <v>0</v>
      </c>
      <c r="AO425" s="85">
        <f t="shared" si="120"/>
        <v>0</v>
      </c>
    </row>
    <row r="426" spans="1:41" s="26" customFormat="1" ht="12.75">
      <c r="A426" s="71">
        <v>400221</v>
      </c>
      <c r="B426" s="38">
        <v>78675</v>
      </c>
      <c r="C426" s="39" t="s">
        <v>594</v>
      </c>
      <c r="D426" s="39" t="s">
        <v>595</v>
      </c>
      <c r="E426" s="39" t="s">
        <v>984</v>
      </c>
      <c r="F426" s="40">
        <v>85281</v>
      </c>
      <c r="G426" s="72" t="s">
        <v>882</v>
      </c>
      <c r="H426" s="73">
        <v>4804815051</v>
      </c>
      <c r="I426" s="74">
        <v>2</v>
      </c>
      <c r="J426" s="75" t="s">
        <v>883</v>
      </c>
      <c r="K426" s="39"/>
      <c r="L426" s="76" t="s">
        <v>883</v>
      </c>
      <c r="M426" s="77">
        <v>95.0687</v>
      </c>
      <c r="N426" s="76" t="s">
        <v>883</v>
      </c>
      <c r="O426" s="78" t="s">
        <v>883</v>
      </c>
      <c r="P426" s="41" t="s">
        <v>889</v>
      </c>
      <c r="Q426" s="79" t="str">
        <f t="shared" si="121"/>
        <v>M</v>
      </c>
      <c r="R426" s="75" t="s">
        <v>883</v>
      </c>
      <c r="S426" s="75" t="s">
        <v>883</v>
      </c>
      <c r="T426" s="75"/>
      <c r="U426" s="80"/>
      <c r="V426" s="81"/>
      <c r="W426" s="82"/>
      <c r="X426" s="82"/>
      <c r="Y426" s="83"/>
      <c r="Z426" s="84">
        <f t="shared" si="105"/>
        <v>0</v>
      </c>
      <c r="AA426" s="85">
        <f t="shared" si="106"/>
        <v>1</v>
      </c>
      <c r="AB426" s="85">
        <f t="shared" si="107"/>
        <v>0</v>
      </c>
      <c r="AC426" s="85">
        <f t="shared" si="108"/>
        <v>0</v>
      </c>
      <c r="AD426" s="75" t="str">
        <f t="shared" si="109"/>
        <v>-</v>
      </c>
      <c r="AE426" s="85">
        <f t="shared" si="110"/>
        <v>0</v>
      </c>
      <c r="AF426" s="85">
        <f t="shared" si="111"/>
        <v>0</v>
      </c>
      <c r="AG426" s="85">
        <f t="shared" si="112"/>
        <v>0</v>
      </c>
      <c r="AH426" s="85">
        <f t="shared" si="113"/>
        <v>0</v>
      </c>
      <c r="AI426" s="85">
        <f t="shared" si="114"/>
        <v>0</v>
      </c>
      <c r="AJ426" s="85">
        <f t="shared" si="115"/>
        <v>0</v>
      </c>
      <c r="AK426" s="85">
        <f t="shared" si="116"/>
        <v>0</v>
      </c>
      <c r="AL426" s="75" t="str">
        <f t="shared" si="117"/>
        <v>-</v>
      </c>
      <c r="AM426" s="85">
        <f t="shared" si="118"/>
        <v>0</v>
      </c>
      <c r="AN426" s="85">
        <f t="shared" si="119"/>
        <v>0</v>
      </c>
      <c r="AO426" s="85">
        <f t="shared" si="120"/>
        <v>0</v>
      </c>
    </row>
    <row r="427" spans="1:41" s="26" customFormat="1" ht="12.75">
      <c r="A427" s="71">
        <v>400059</v>
      </c>
      <c r="B427" s="38">
        <v>78734</v>
      </c>
      <c r="C427" s="39" t="s">
        <v>596</v>
      </c>
      <c r="D427" s="39" t="s">
        <v>597</v>
      </c>
      <c r="E427" s="39" t="s">
        <v>1124</v>
      </c>
      <c r="F427" s="40">
        <v>85257</v>
      </c>
      <c r="G427" s="72">
        <v>3503</v>
      </c>
      <c r="H427" s="73">
        <v>4809900701</v>
      </c>
      <c r="I427" s="74" t="s">
        <v>183</v>
      </c>
      <c r="J427" s="75" t="s">
        <v>883</v>
      </c>
      <c r="K427" s="39"/>
      <c r="L427" s="76" t="s">
        <v>883</v>
      </c>
      <c r="M427" s="77">
        <v>74.4375</v>
      </c>
      <c r="N427" s="76" t="s">
        <v>883</v>
      </c>
      <c r="O427" s="78" t="s">
        <v>883</v>
      </c>
      <c r="P427" s="41" t="s">
        <v>889</v>
      </c>
      <c r="Q427" s="79" t="str">
        <f t="shared" si="121"/>
        <v>M</v>
      </c>
      <c r="R427" s="75" t="s">
        <v>883</v>
      </c>
      <c r="S427" s="75" t="s">
        <v>883</v>
      </c>
      <c r="T427" s="75"/>
      <c r="U427" s="80"/>
      <c r="V427" s="81"/>
      <c r="W427" s="82"/>
      <c r="X427" s="82"/>
      <c r="Y427" s="83"/>
      <c r="Z427" s="84">
        <f t="shared" si="105"/>
        <v>0</v>
      </c>
      <c r="AA427" s="85">
        <f t="shared" si="106"/>
        <v>1</v>
      </c>
      <c r="AB427" s="85">
        <f t="shared" si="107"/>
        <v>0</v>
      </c>
      <c r="AC427" s="85">
        <f t="shared" si="108"/>
        <v>0</v>
      </c>
      <c r="AD427" s="75" t="str">
        <f t="shared" si="109"/>
        <v>-</v>
      </c>
      <c r="AE427" s="85">
        <f t="shared" si="110"/>
        <v>0</v>
      </c>
      <c r="AF427" s="85">
        <f t="shared" si="111"/>
        <v>0</v>
      </c>
      <c r="AG427" s="85">
        <f t="shared" si="112"/>
        <v>0</v>
      </c>
      <c r="AH427" s="85">
        <f t="shared" si="113"/>
        <v>0</v>
      </c>
      <c r="AI427" s="85">
        <f t="shared" si="114"/>
        <v>0</v>
      </c>
      <c r="AJ427" s="85">
        <f t="shared" si="115"/>
        <v>0</v>
      </c>
      <c r="AK427" s="85">
        <f t="shared" si="116"/>
        <v>0</v>
      </c>
      <c r="AL427" s="75" t="str">
        <f t="shared" si="117"/>
        <v>-</v>
      </c>
      <c r="AM427" s="85">
        <f t="shared" si="118"/>
        <v>0</v>
      </c>
      <c r="AN427" s="85">
        <f t="shared" si="119"/>
        <v>0</v>
      </c>
      <c r="AO427" s="85">
        <f t="shared" si="120"/>
        <v>0</v>
      </c>
    </row>
    <row r="428" spans="1:41" s="26" customFormat="1" ht="12.75">
      <c r="A428" s="71">
        <v>407570</v>
      </c>
      <c r="B428" s="38">
        <v>70248</v>
      </c>
      <c r="C428" s="39" t="s">
        <v>598</v>
      </c>
      <c r="D428" s="39" t="s">
        <v>599</v>
      </c>
      <c r="E428" s="39" t="s">
        <v>892</v>
      </c>
      <c r="F428" s="40">
        <v>85018</v>
      </c>
      <c r="G428" s="72">
        <v>5489</v>
      </c>
      <c r="H428" s="73">
        <v>4804846100</v>
      </c>
      <c r="I428" s="74" t="s">
        <v>600</v>
      </c>
      <c r="J428" s="75" t="s">
        <v>883</v>
      </c>
      <c r="K428" s="39"/>
      <c r="L428" s="76" t="s">
        <v>883</v>
      </c>
      <c r="M428" s="77">
        <v>25313.0124</v>
      </c>
      <c r="N428" s="76" t="s">
        <v>883</v>
      </c>
      <c r="O428" s="78" t="s">
        <v>883</v>
      </c>
      <c r="P428" s="41">
        <v>5.146104364381112</v>
      </c>
      <c r="Q428" s="79" t="str">
        <f t="shared" si="121"/>
        <v>NO</v>
      </c>
      <c r="R428" s="75" t="s">
        <v>883</v>
      </c>
      <c r="S428" s="75" t="s">
        <v>883</v>
      </c>
      <c r="T428" s="75"/>
      <c r="U428" s="80"/>
      <c r="V428" s="81"/>
      <c r="W428" s="82"/>
      <c r="X428" s="82"/>
      <c r="Y428" s="83"/>
      <c r="Z428" s="84">
        <f t="shared" si="105"/>
        <v>0</v>
      </c>
      <c r="AA428" s="85">
        <f t="shared" si="106"/>
        <v>0</v>
      </c>
      <c r="AB428" s="85">
        <f t="shared" si="107"/>
        <v>0</v>
      </c>
      <c r="AC428" s="85">
        <f t="shared" si="108"/>
        <v>0</v>
      </c>
      <c r="AD428" s="75" t="str">
        <f t="shared" si="109"/>
        <v>-</v>
      </c>
      <c r="AE428" s="85">
        <f t="shared" si="110"/>
        <v>0</v>
      </c>
      <c r="AF428" s="85">
        <f t="shared" si="111"/>
        <v>0</v>
      </c>
      <c r="AG428" s="85">
        <f t="shared" si="112"/>
        <v>0</v>
      </c>
      <c r="AH428" s="85">
        <f t="shared" si="113"/>
        <v>0</v>
      </c>
      <c r="AI428" s="85">
        <f t="shared" si="114"/>
        <v>0</v>
      </c>
      <c r="AJ428" s="85">
        <f t="shared" si="115"/>
        <v>0</v>
      </c>
      <c r="AK428" s="85">
        <f t="shared" si="116"/>
        <v>0</v>
      </c>
      <c r="AL428" s="75" t="str">
        <f t="shared" si="117"/>
        <v>-</v>
      </c>
      <c r="AM428" s="85">
        <f t="shared" si="118"/>
        <v>0</v>
      </c>
      <c r="AN428" s="85">
        <f t="shared" si="119"/>
        <v>0</v>
      </c>
      <c r="AO428" s="85">
        <f t="shared" si="120"/>
        <v>0</v>
      </c>
    </row>
    <row r="429" spans="1:41" s="26" customFormat="1" ht="12.75">
      <c r="A429" s="71">
        <v>400089</v>
      </c>
      <c r="B429" s="38">
        <v>138708</v>
      </c>
      <c r="C429" s="39" t="s">
        <v>601</v>
      </c>
      <c r="D429" s="39" t="s">
        <v>602</v>
      </c>
      <c r="E429" s="39" t="s">
        <v>603</v>
      </c>
      <c r="F429" s="40">
        <v>86336</v>
      </c>
      <c r="G429" s="72">
        <v>4337</v>
      </c>
      <c r="H429" s="73">
        <v>9282046464</v>
      </c>
      <c r="I429" s="74">
        <v>8</v>
      </c>
      <c r="J429" s="75" t="s">
        <v>884</v>
      </c>
      <c r="K429" s="39"/>
      <c r="L429" s="76" t="s">
        <v>896</v>
      </c>
      <c r="M429" s="77">
        <v>171.8125</v>
      </c>
      <c r="N429" s="76" t="s">
        <v>883</v>
      </c>
      <c r="O429" s="78" t="s">
        <v>884</v>
      </c>
      <c r="P429" s="41" t="s">
        <v>889</v>
      </c>
      <c r="Q429" s="79" t="str">
        <f t="shared" si="121"/>
        <v>M</v>
      </c>
      <c r="R429" s="75" t="s">
        <v>883</v>
      </c>
      <c r="S429" s="75" t="s">
        <v>884</v>
      </c>
      <c r="T429" s="75"/>
      <c r="U429" s="80"/>
      <c r="V429" s="81">
        <v>3247</v>
      </c>
      <c r="W429" s="82">
        <v>141</v>
      </c>
      <c r="X429" s="82">
        <v>636</v>
      </c>
      <c r="Y429" s="83">
        <v>833</v>
      </c>
      <c r="Z429" s="84">
        <f t="shared" si="105"/>
        <v>1</v>
      </c>
      <c r="AA429" s="85">
        <f t="shared" si="106"/>
        <v>1</v>
      </c>
      <c r="AB429" s="85">
        <f t="shared" si="107"/>
        <v>0</v>
      </c>
      <c r="AC429" s="85">
        <f t="shared" si="108"/>
        <v>0</v>
      </c>
      <c r="AD429" s="75" t="str">
        <f t="shared" si="109"/>
        <v>SRSA</v>
      </c>
      <c r="AE429" s="85">
        <f t="shared" si="110"/>
        <v>0</v>
      </c>
      <c r="AF429" s="85">
        <f t="shared" si="111"/>
        <v>0</v>
      </c>
      <c r="AG429" s="85">
        <f t="shared" si="112"/>
        <v>0</v>
      </c>
      <c r="AH429" s="85">
        <f t="shared" si="113"/>
        <v>0</v>
      </c>
      <c r="AI429" s="85">
        <f t="shared" si="114"/>
        <v>1</v>
      </c>
      <c r="AJ429" s="85">
        <f t="shared" si="115"/>
        <v>0</v>
      </c>
      <c r="AK429" s="85">
        <f t="shared" si="116"/>
        <v>0</v>
      </c>
      <c r="AL429" s="75" t="str">
        <f t="shared" si="117"/>
        <v>-</v>
      </c>
      <c r="AM429" s="85">
        <f t="shared" si="118"/>
        <v>0</v>
      </c>
      <c r="AN429" s="85">
        <f t="shared" si="119"/>
        <v>0</v>
      </c>
      <c r="AO429" s="85">
        <f t="shared" si="120"/>
        <v>0</v>
      </c>
    </row>
    <row r="430" spans="1:41" s="26" customFormat="1" ht="12.75">
      <c r="A430" s="71">
        <v>409733</v>
      </c>
      <c r="B430" s="38">
        <v>130209</v>
      </c>
      <c r="C430" s="39" t="s">
        <v>604</v>
      </c>
      <c r="D430" s="39" t="s">
        <v>605</v>
      </c>
      <c r="E430" s="39" t="s">
        <v>603</v>
      </c>
      <c r="F430" s="40">
        <v>86336</v>
      </c>
      <c r="G430" s="72">
        <v>6022</v>
      </c>
      <c r="H430" s="73">
        <v>9282046800</v>
      </c>
      <c r="I430" s="74" t="s">
        <v>1134</v>
      </c>
      <c r="J430" s="75" t="s">
        <v>883</v>
      </c>
      <c r="K430" s="39"/>
      <c r="L430" s="76" t="s">
        <v>884</v>
      </c>
      <c r="M430" s="77">
        <v>1266.5437</v>
      </c>
      <c r="N430" s="76" t="s">
        <v>883</v>
      </c>
      <c r="O430" s="78" t="s">
        <v>883</v>
      </c>
      <c r="P430" s="41">
        <v>13.571869216533003</v>
      </c>
      <c r="Q430" s="79" t="str">
        <f t="shared" si="121"/>
        <v>NO</v>
      </c>
      <c r="R430" s="75" t="s">
        <v>883</v>
      </c>
      <c r="S430" s="75" t="s">
        <v>883</v>
      </c>
      <c r="T430" s="75"/>
      <c r="U430" s="80"/>
      <c r="V430" s="81"/>
      <c r="W430" s="82"/>
      <c r="X430" s="82"/>
      <c r="Y430" s="83"/>
      <c r="Z430" s="84">
        <f t="shared" si="105"/>
        <v>1</v>
      </c>
      <c r="AA430" s="85">
        <f t="shared" si="106"/>
        <v>0</v>
      </c>
      <c r="AB430" s="85">
        <f t="shared" si="107"/>
        <v>0</v>
      </c>
      <c r="AC430" s="85">
        <f t="shared" si="108"/>
        <v>0</v>
      </c>
      <c r="AD430" s="75" t="str">
        <f t="shared" si="109"/>
        <v>-</v>
      </c>
      <c r="AE430" s="85">
        <f t="shared" si="110"/>
        <v>0</v>
      </c>
      <c r="AF430" s="85">
        <f t="shared" si="111"/>
        <v>0</v>
      </c>
      <c r="AG430" s="85">
        <f t="shared" si="112"/>
        <v>0</v>
      </c>
      <c r="AH430" s="85">
        <f t="shared" si="113"/>
        <v>0</v>
      </c>
      <c r="AI430" s="85">
        <f t="shared" si="114"/>
        <v>0</v>
      </c>
      <c r="AJ430" s="85">
        <f t="shared" si="115"/>
        <v>0</v>
      </c>
      <c r="AK430" s="85">
        <f t="shared" si="116"/>
        <v>0</v>
      </c>
      <c r="AL430" s="75" t="str">
        <f t="shared" si="117"/>
        <v>-</v>
      </c>
      <c r="AM430" s="85">
        <f t="shared" si="118"/>
        <v>0</v>
      </c>
      <c r="AN430" s="85">
        <f t="shared" si="119"/>
        <v>0</v>
      </c>
      <c r="AO430" s="85">
        <f t="shared" si="120"/>
        <v>0</v>
      </c>
    </row>
    <row r="431" spans="1:41" s="26" customFormat="1" ht="12.75">
      <c r="A431" s="71">
        <v>400232</v>
      </c>
      <c r="B431" s="38">
        <v>78796</v>
      </c>
      <c r="C431" s="39" t="s">
        <v>606</v>
      </c>
      <c r="D431" s="39" t="s">
        <v>607</v>
      </c>
      <c r="E431" s="39" t="s">
        <v>905</v>
      </c>
      <c r="F431" s="40">
        <v>85205</v>
      </c>
      <c r="G431" s="72" t="s">
        <v>882</v>
      </c>
      <c r="H431" s="73">
        <v>4806412640</v>
      </c>
      <c r="I431" s="74">
        <v>1</v>
      </c>
      <c r="J431" s="75" t="s">
        <v>883</v>
      </c>
      <c r="K431" s="39"/>
      <c r="L431" s="76" t="s">
        <v>883</v>
      </c>
      <c r="M431" s="77">
        <v>190.75</v>
      </c>
      <c r="N431" s="76" t="s">
        <v>883</v>
      </c>
      <c r="O431" s="78" t="s">
        <v>883</v>
      </c>
      <c r="P431" s="41" t="s">
        <v>889</v>
      </c>
      <c r="Q431" s="79" t="str">
        <f t="shared" si="121"/>
        <v>M</v>
      </c>
      <c r="R431" s="75" t="s">
        <v>883</v>
      </c>
      <c r="S431" s="75" t="s">
        <v>883</v>
      </c>
      <c r="T431" s="75"/>
      <c r="U431" s="80"/>
      <c r="V431" s="81"/>
      <c r="W431" s="82"/>
      <c r="X431" s="82"/>
      <c r="Y431" s="83"/>
      <c r="Z431" s="84">
        <f t="shared" si="105"/>
        <v>0</v>
      </c>
      <c r="AA431" s="85">
        <f t="shared" si="106"/>
        <v>1</v>
      </c>
      <c r="AB431" s="85">
        <f t="shared" si="107"/>
        <v>0</v>
      </c>
      <c r="AC431" s="85">
        <f t="shared" si="108"/>
        <v>0</v>
      </c>
      <c r="AD431" s="75" t="str">
        <f t="shared" si="109"/>
        <v>-</v>
      </c>
      <c r="AE431" s="85">
        <f t="shared" si="110"/>
        <v>0</v>
      </c>
      <c r="AF431" s="85">
        <f t="shared" si="111"/>
        <v>0</v>
      </c>
      <c r="AG431" s="85">
        <f t="shared" si="112"/>
        <v>0</v>
      </c>
      <c r="AH431" s="85">
        <f t="shared" si="113"/>
        <v>0</v>
      </c>
      <c r="AI431" s="85">
        <f t="shared" si="114"/>
        <v>0</v>
      </c>
      <c r="AJ431" s="85">
        <f t="shared" si="115"/>
        <v>0</v>
      </c>
      <c r="AK431" s="85">
        <f t="shared" si="116"/>
        <v>0</v>
      </c>
      <c r="AL431" s="75" t="str">
        <f t="shared" si="117"/>
        <v>-</v>
      </c>
      <c r="AM431" s="85">
        <f t="shared" si="118"/>
        <v>0</v>
      </c>
      <c r="AN431" s="85">
        <f t="shared" si="119"/>
        <v>0</v>
      </c>
      <c r="AO431" s="85">
        <f t="shared" si="120"/>
        <v>0</v>
      </c>
    </row>
    <row r="432" spans="1:41" s="26" customFormat="1" ht="12.75">
      <c r="A432" s="71">
        <v>407630</v>
      </c>
      <c r="B432" s="38">
        <v>130240</v>
      </c>
      <c r="C432" s="39" t="s">
        <v>608</v>
      </c>
      <c r="D432" s="39" t="s">
        <v>609</v>
      </c>
      <c r="E432" s="39" t="s">
        <v>610</v>
      </c>
      <c r="F432" s="40">
        <v>86337</v>
      </c>
      <c r="G432" s="72">
        <v>650</v>
      </c>
      <c r="H432" s="73">
        <v>9284223233</v>
      </c>
      <c r="I432" s="74">
        <v>8</v>
      </c>
      <c r="J432" s="75" t="s">
        <v>884</v>
      </c>
      <c r="K432" s="39"/>
      <c r="L432" s="76" t="s">
        <v>884</v>
      </c>
      <c r="M432" s="77">
        <v>170.7877</v>
      </c>
      <c r="N432" s="76" t="s">
        <v>883</v>
      </c>
      <c r="O432" s="78" t="s">
        <v>884</v>
      </c>
      <c r="P432" s="41">
        <v>21.666666666666668</v>
      </c>
      <c r="Q432" s="79" t="str">
        <f t="shared" si="121"/>
        <v>YES</v>
      </c>
      <c r="R432" s="75" t="s">
        <v>884</v>
      </c>
      <c r="S432" s="75" t="s">
        <v>884</v>
      </c>
      <c r="T432" s="75"/>
      <c r="U432" s="80"/>
      <c r="V432" s="81">
        <v>9922</v>
      </c>
      <c r="W432" s="82">
        <v>1195</v>
      </c>
      <c r="X432" s="82">
        <v>1374</v>
      </c>
      <c r="Y432" s="83">
        <v>1270</v>
      </c>
      <c r="Z432" s="84">
        <f t="shared" si="105"/>
        <v>1</v>
      </c>
      <c r="AA432" s="85">
        <f t="shared" si="106"/>
        <v>1</v>
      </c>
      <c r="AB432" s="85">
        <f t="shared" si="107"/>
        <v>0</v>
      </c>
      <c r="AC432" s="85">
        <f t="shared" si="108"/>
        <v>0</v>
      </c>
      <c r="AD432" s="75" t="str">
        <f t="shared" si="109"/>
        <v>SRSA</v>
      </c>
      <c r="AE432" s="85">
        <f t="shared" si="110"/>
        <v>0</v>
      </c>
      <c r="AF432" s="85">
        <f t="shared" si="111"/>
        <v>0</v>
      </c>
      <c r="AG432" s="85">
        <f t="shared" si="112"/>
        <v>0</v>
      </c>
      <c r="AH432" s="85">
        <f t="shared" si="113"/>
        <v>0</v>
      </c>
      <c r="AI432" s="85">
        <f t="shared" si="114"/>
        <v>1</v>
      </c>
      <c r="AJ432" s="85">
        <f t="shared" si="115"/>
        <v>1</v>
      </c>
      <c r="AK432" s="85" t="str">
        <f t="shared" si="116"/>
        <v>Initial</v>
      </c>
      <c r="AL432" s="75" t="str">
        <f t="shared" si="117"/>
        <v>-</v>
      </c>
      <c r="AM432" s="85" t="str">
        <f t="shared" si="118"/>
        <v>SRSA</v>
      </c>
      <c r="AN432" s="85">
        <f t="shared" si="119"/>
        <v>0</v>
      </c>
      <c r="AO432" s="85">
        <f t="shared" si="120"/>
        <v>0</v>
      </c>
    </row>
    <row r="433" spans="1:41" s="26" customFormat="1" ht="12.75">
      <c r="A433" s="71">
        <v>407680</v>
      </c>
      <c r="B433" s="38">
        <v>70371</v>
      </c>
      <c r="C433" s="39" t="s">
        <v>611</v>
      </c>
      <c r="D433" s="39" t="s">
        <v>612</v>
      </c>
      <c r="E433" s="39" t="s">
        <v>152</v>
      </c>
      <c r="F433" s="40">
        <v>85333</v>
      </c>
      <c r="G433" s="72">
        <v>9719</v>
      </c>
      <c r="H433" s="73">
        <v>9284542474</v>
      </c>
      <c r="I433" s="74">
        <v>3</v>
      </c>
      <c r="J433" s="75" t="s">
        <v>883</v>
      </c>
      <c r="K433" s="39"/>
      <c r="L433" s="76" t="s">
        <v>884</v>
      </c>
      <c r="M433" s="77">
        <v>37.8063</v>
      </c>
      <c r="N433" s="76" t="s">
        <v>883</v>
      </c>
      <c r="O433" s="78" t="s">
        <v>884</v>
      </c>
      <c r="P433" s="41">
        <v>6</v>
      </c>
      <c r="Q433" s="79" t="str">
        <f t="shared" si="121"/>
        <v>NO</v>
      </c>
      <c r="R433" s="75" t="s">
        <v>883</v>
      </c>
      <c r="S433" s="75" t="s">
        <v>883</v>
      </c>
      <c r="T433" s="75"/>
      <c r="U433" s="80"/>
      <c r="V433" s="81">
        <v>2877</v>
      </c>
      <c r="W433" s="82">
        <v>334</v>
      </c>
      <c r="X433" s="82">
        <v>854</v>
      </c>
      <c r="Y433" s="83">
        <v>245</v>
      </c>
      <c r="Z433" s="84">
        <f t="shared" si="105"/>
        <v>1</v>
      </c>
      <c r="AA433" s="85">
        <f t="shared" si="106"/>
        <v>1</v>
      </c>
      <c r="AB433" s="85">
        <f t="shared" si="107"/>
        <v>0</v>
      </c>
      <c r="AC433" s="85">
        <f t="shared" si="108"/>
        <v>0</v>
      </c>
      <c r="AD433" s="75" t="str">
        <f t="shared" si="109"/>
        <v>SRSA</v>
      </c>
      <c r="AE433" s="85">
        <f t="shared" si="110"/>
        <v>0</v>
      </c>
      <c r="AF433" s="85">
        <f t="shared" si="111"/>
        <v>0</v>
      </c>
      <c r="AG433" s="85">
        <f t="shared" si="112"/>
        <v>0</v>
      </c>
      <c r="AH433" s="85">
        <f t="shared" si="113"/>
        <v>0</v>
      </c>
      <c r="AI433" s="85">
        <f t="shared" si="114"/>
        <v>0</v>
      </c>
      <c r="AJ433" s="85">
        <f t="shared" si="115"/>
        <v>0</v>
      </c>
      <c r="AK433" s="85">
        <f t="shared" si="116"/>
        <v>0</v>
      </c>
      <c r="AL433" s="75" t="str">
        <f t="shared" si="117"/>
        <v>-</v>
      </c>
      <c r="AM433" s="85">
        <f t="shared" si="118"/>
        <v>0</v>
      </c>
      <c r="AN433" s="85">
        <f t="shared" si="119"/>
        <v>0</v>
      </c>
      <c r="AO433" s="85">
        <f t="shared" si="120"/>
        <v>0</v>
      </c>
    </row>
    <row r="434" spans="1:41" s="26" customFormat="1" ht="12.75">
      <c r="A434" s="71">
        <v>400244</v>
      </c>
      <c r="B434" s="38">
        <v>78915</v>
      </c>
      <c r="C434" s="39" t="s">
        <v>613</v>
      </c>
      <c r="D434" s="39" t="s">
        <v>219</v>
      </c>
      <c r="E434" s="39" t="s">
        <v>905</v>
      </c>
      <c r="F434" s="40">
        <v>85204</v>
      </c>
      <c r="G434" s="72" t="s">
        <v>882</v>
      </c>
      <c r="H434" s="73">
        <v>4806497737</v>
      </c>
      <c r="I434" s="74">
        <v>1</v>
      </c>
      <c r="J434" s="75" t="s">
        <v>883</v>
      </c>
      <c r="K434" s="39"/>
      <c r="L434" s="76" t="s">
        <v>883</v>
      </c>
      <c r="M434" s="77">
        <v>716.3249</v>
      </c>
      <c r="N434" s="76" t="s">
        <v>883</v>
      </c>
      <c r="O434" s="78" t="s">
        <v>883</v>
      </c>
      <c r="P434" s="41" t="s">
        <v>889</v>
      </c>
      <c r="Q434" s="79" t="str">
        <f t="shared" si="121"/>
        <v>M</v>
      </c>
      <c r="R434" s="75" t="s">
        <v>883</v>
      </c>
      <c r="S434" s="75" t="s">
        <v>883</v>
      </c>
      <c r="T434" s="75"/>
      <c r="U434" s="80"/>
      <c r="V434" s="81"/>
      <c r="W434" s="82"/>
      <c r="X434" s="82"/>
      <c r="Y434" s="83"/>
      <c r="Z434" s="84">
        <f t="shared" si="105"/>
        <v>0</v>
      </c>
      <c r="AA434" s="85">
        <f t="shared" si="106"/>
        <v>0</v>
      </c>
      <c r="AB434" s="85">
        <f t="shared" si="107"/>
        <v>0</v>
      </c>
      <c r="AC434" s="85">
        <f t="shared" si="108"/>
        <v>0</v>
      </c>
      <c r="AD434" s="75" t="str">
        <f t="shared" si="109"/>
        <v>-</v>
      </c>
      <c r="AE434" s="85">
        <f t="shared" si="110"/>
        <v>0</v>
      </c>
      <c r="AF434" s="85">
        <f t="shared" si="111"/>
        <v>0</v>
      </c>
      <c r="AG434" s="85">
        <f t="shared" si="112"/>
        <v>0</v>
      </c>
      <c r="AH434" s="85">
        <f t="shared" si="113"/>
        <v>0</v>
      </c>
      <c r="AI434" s="85">
        <f t="shared" si="114"/>
        <v>0</v>
      </c>
      <c r="AJ434" s="85">
        <f t="shared" si="115"/>
        <v>0</v>
      </c>
      <c r="AK434" s="85">
        <f t="shared" si="116"/>
        <v>0</v>
      </c>
      <c r="AL434" s="75" t="str">
        <f t="shared" si="117"/>
        <v>-</v>
      </c>
      <c r="AM434" s="85">
        <f t="shared" si="118"/>
        <v>0</v>
      </c>
      <c r="AN434" s="85">
        <f t="shared" si="119"/>
        <v>0</v>
      </c>
      <c r="AO434" s="85">
        <f t="shared" si="120"/>
        <v>0</v>
      </c>
    </row>
    <row r="435" spans="1:41" s="26" customFormat="1" ht="12.75">
      <c r="A435" s="71">
        <v>400157</v>
      </c>
      <c r="B435" s="38">
        <v>78705</v>
      </c>
      <c r="C435" s="39" t="s">
        <v>614</v>
      </c>
      <c r="D435" s="39" t="s">
        <v>615</v>
      </c>
      <c r="E435" s="39" t="s">
        <v>905</v>
      </c>
      <c r="F435" s="40">
        <v>85204</v>
      </c>
      <c r="G435" s="72" t="s">
        <v>882</v>
      </c>
      <c r="H435" s="73">
        <v>4806497737</v>
      </c>
      <c r="I435" s="74" t="s">
        <v>956</v>
      </c>
      <c r="J435" s="75" t="s">
        <v>883</v>
      </c>
      <c r="K435" s="39"/>
      <c r="L435" s="76" t="s">
        <v>883</v>
      </c>
      <c r="M435" s="77">
        <v>141.7687</v>
      </c>
      <c r="N435" s="76" t="s">
        <v>883</v>
      </c>
      <c r="O435" s="78" t="s">
        <v>883</v>
      </c>
      <c r="P435" s="41" t="s">
        <v>889</v>
      </c>
      <c r="Q435" s="79" t="str">
        <f t="shared" si="121"/>
        <v>M</v>
      </c>
      <c r="R435" s="75" t="s">
        <v>883</v>
      </c>
      <c r="S435" s="75" t="s">
        <v>883</v>
      </c>
      <c r="T435" s="75"/>
      <c r="U435" s="80"/>
      <c r="V435" s="81"/>
      <c r="W435" s="82"/>
      <c r="X435" s="82"/>
      <c r="Y435" s="83"/>
      <c r="Z435" s="84">
        <f t="shared" si="105"/>
        <v>0</v>
      </c>
      <c r="AA435" s="85">
        <f t="shared" si="106"/>
        <v>1</v>
      </c>
      <c r="AB435" s="85">
        <f t="shared" si="107"/>
        <v>0</v>
      </c>
      <c r="AC435" s="85">
        <f t="shared" si="108"/>
        <v>0</v>
      </c>
      <c r="AD435" s="75" t="str">
        <f t="shared" si="109"/>
        <v>-</v>
      </c>
      <c r="AE435" s="85">
        <f t="shared" si="110"/>
        <v>0</v>
      </c>
      <c r="AF435" s="85">
        <f t="shared" si="111"/>
        <v>0</v>
      </c>
      <c r="AG435" s="85">
        <f t="shared" si="112"/>
        <v>0</v>
      </c>
      <c r="AH435" s="85">
        <f t="shared" si="113"/>
        <v>0</v>
      </c>
      <c r="AI435" s="85">
        <f t="shared" si="114"/>
        <v>0</v>
      </c>
      <c r="AJ435" s="85">
        <f t="shared" si="115"/>
        <v>0</v>
      </c>
      <c r="AK435" s="85">
        <f t="shared" si="116"/>
        <v>0</v>
      </c>
      <c r="AL435" s="75" t="str">
        <f t="shared" si="117"/>
        <v>-</v>
      </c>
      <c r="AM435" s="85">
        <f t="shared" si="118"/>
        <v>0</v>
      </c>
      <c r="AN435" s="85">
        <f t="shared" si="119"/>
        <v>0</v>
      </c>
      <c r="AO435" s="85">
        <f t="shared" si="120"/>
        <v>0</v>
      </c>
    </row>
    <row r="436" spans="1:41" s="26" customFormat="1" ht="12.75">
      <c r="A436" s="71">
        <v>400246</v>
      </c>
      <c r="B436" s="38">
        <v>78917</v>
      </c>
      <c r="C436" s="39" t="s">
        <v>616</v>
      </c>
      <c r="D436" s="39" t="s">
        <v>219</v>
      </c>
      <c r="E436" s="39" t="s">
        <v>905</v>
      </c>
      <c r="F436" s="40">
        <v>85204</v>
      </c>
      <c r="G436" s="72" t="s">
        <v>882</v>
      </c>
      <c r="H436" s="73">
        <v>4806497737</v>
      </c>
      <c r="I436" s="74" t="s">
        <v>1050</v>
      </c>
      <c r="J436" s="75" t="s">
        <v>883</v>
      </c>
      <c r="K436" s="39"/>
      <c r="L436" s="76" t="s">
        <v>883</v>
      </c>
      <c r="M436" s="77">
        <v>181.0065</v>
      </c>
      <c r="N436" s="76" t="s">
        <v>883</v>
      </c>
      <c r="O436" s="78" t="s">
        <v>883</v>
      </c>
      <c r="P436" s="41">
        <v>23.74</v>
      </c>
      <c r="Q436" s="79" t="str">
        <f t="shared" si="121"/>
        <v>YES</v>
      </c>
      <c r="R436" s="75" t="s">
        <v>883</v>
      </c>
      <c r="S436" s="75" t="s">
        <v>884</v>
      </c>
      <c r="T436" s="75"/>
      <c r="U436" s="80"/>
      <c r="V436" s="81"/>
      <c r="W436" s="82"/>
      <c r="X436" s="82"/>
      <c r="Y436" s="83"/>
      <c r="Z436" s="84">
        <f t="shared" si="105"/>
        <v>0</v>
      </c>
      <c r="AA436" s="85">
        <f t="shared" si="106"/>
        <v>1</v>
      </c>
      <c r="AB436" s="85">
        <f t="shared" si="107"/>
        <v>0</v>
      </c>
      <c r="AC436" s="85">
        <f t="shared" si="108"/>
        <v>0</v>
      </c>
      <c r="AD436" s="75" t="str">
        <f t="shared" si="109"/>
        <v>-</v>
      </c>
      <c r="AE436" s="85">
        <f t="shared" si="110"/>
        <v>0</v>
      </c>
      <c r="AF436" s="85">
        <f t="shared" si="111"/>
        <v>0</v>
      </c>
      <c r="AG436" s="85">
        <f t="shared" si="112"/>
        <v>0</v>
      </c>
      <c r="AH436" s="85">
        <f t="shared" si="113"/>
        <v>0</v>
      </c>
      <c r="AI436" s="85">
        <f t="shared" si="114"/>
        <v>1</v>
      </c>
      <c r="AJ436" s="85">
        <f t="shared" si="115"/>
        <v>1</v>
      </c>
      <c r="AK436" s="85" t="str">
        <f t="shared" si="116"/>
        <v>Initial</v>
      </c>
      <c r="AL436" s="75" t="str">
        <f t="shared" si="117"/>
        <v>RLIS</v>
      </c>
      <c r="AM436" s="85">
        <f t="shared" si="118"/>
        <v>0</v>
      </c>
      <c r="AN436" s="85">
        <f t="shared" si="119"/>
        <v>0</v>
      </c>
      <c r="AO436" s="85" t="str">
        <f t="shared" si="120"/>
        <v>Trouble</v>
      </c>
    </row>
    <row r="437" spans="1:41" s="26" customFormat="1" ht="12.75">
      <c r="A437" s="71">
        <v>400214</v>
      </c>
      <c r="B437" s="38">
        <v>48651</v>
      </c>
      <c r="C437" s="39" t="s">
        <v>617</v>
      </c>
      <c r="D437" s="39" t="s">
        <v>618</v>
      </c>
      <c r="E437" s="39" t="s">
        <v>452</v>
      </c>
      <c r="F437" s="40">
        <v>85541</v>
      </c>
      <c r="G437" s="72" t="s">
        <v>882</v>
      </c>
      <c r="H437" s="73">
        <v>9284784706</v>
      </c>
      <c r="I437" s="74">
        <v>6</v>
      </c>
      <c r="J437" s="75" t="s">
        <v>883</v>
      </c>
      <c r="K437" s="39"/>
      <c r="L437" s="76" t="s">
        <v>883</v>
      </c>
      <c r="M437" s="77">
        <v>58</v>
      </c>
      <c r="N437" s="76" t="s">
        <v>883</v>
      </c>
      <c r="O437" s="78" t="s">
        <v>883</v>
      </c>
      <c r="P437" s="41">
        <v>25.99</v>
      </c>
      <c r="Q437" s="79" t="str">
        <f t="shared" si="121"/>
        <v>YES</v>
      </c>
      <c r="R437" s="75" t="s">
        <v>883</v>
      </c>
      <c r="S437" s="75" t="s">
        <v>884</v>
      </c>
      <c r="T437" s="75"/>
      <c r="U437" s="80"/>
      <c r="V437" s="81"/>
      <c r="W437" s="82"/>
      <c r="X437" s="82"/>
      <c r="Y437" s="83"/>
      <c r="Z437" s="84">
        <f t="shared" si="105"/>
        <v>0</v>
      </c>
      <c r="AA437" s="85">
        <f t="shared" si="106"/>
        <v>1</v>
      </c>
      <c r="AB437" s="85">
        <f t="shared" si="107"/>
        <v>0</v>
      </c>
      <c r="AC437" s="85">
        <f t="shared" si="108"/>
        <v>0</v>
      </c>
      <c r="AD437" s="75" t="str">
        <f t="shared" si="109"/>
        <v>-</v>
      </c>
      <c r="AE437" s="85">
        <f t="shared" si="110"/>
        <v>0</v>
      </c>
      <c r="AF437" s="85">
        <f t="shared" si="111"/>
        <v>0</v>
      </c>
      <c r="AG437" s="85">
        <f t="shared" si="112"/>
        <v>0</v>
      </c>
      <c r="AH437" s="85">
        <f t="shared" si="113"/>
        <v>0</v>
      </c>
      <c r="AI437" s="85">
        <f t="shared" si="114"/>
        <v>1</v>
      </c>
      <c r="AJ437" s="85">
        <f t="shared" si="115"/>
        <v>1</v>
      </c>
      <c r="AK437" s="85" t="str">
        <f t="shared" si="116"/>
        <v>Initial</v>
      </c>
      <c r="AL437" s="75" t="str">
        <f t="shared" si="117"/>
        <v>RLIS</v>
      </c>
      <c r="AM437" s="85">
        <f t="shared" si="118"/>
        <v>0</v>
      </c>
      <c r="AN437" s="85">
        <f t="shared" si="119"/>
        <v>0</v>
      </c>
      <c r="AO437" s="85" t="str">
        <f t="shared" si="120"/>
        <v>Trouble</v>
      </c>
    </row>
    <row r="438" spans="1:41" s="26" customFormat="1" ht="12.75">
      <c r="A438" s="71">
        <v>400198</v>
      </c>
      <c r="B438" s="38">
        <v>98747</v>
      </c>
      <c r="C438" s="39" t="s">
        <v>619</v>
      </c>
      <c r="D438" s="39" t="s">
        <v>620</v>
      </c>
      <c r="E438" s="39" t="s">
        <v>621</v>
      </c>
      <c r="F438" s="40">
        <v>86054</v>
      </c>
      <c r="G438" s="72" t="s">
        <v>882</v>
      </c>
      <c r="H438" s="73">
        <v>9286722653</v>
      </c>
      <c r="I438" s="74">
        <v>7</v>
      </c>
      <c r="J438" s="75" t="s">
        <v>884</v>
      </c>
      <c r="K438" s="39"/>
      <c r="L438" s="76" t="s">
        <v>896</v>
      </c>
      <c r="M438" s="77">
        <v>521.475</v>
      </c>
      <c r="N438" s="76" t="s">
        <v>884</v>
      </c>
      <c r="O438" s="78" t="s">
        <v>884</v>
      </c>
      <c r="P438" s="41" t="s">
        <v>889</v>
      </c>
      <c r="Q438" s="79" t="str">
        <f t="shared" si="121"/>
        <v>M</v>
      </c>
      <c r="R438" s="75" t="s">
        <v>883</v>
      </c>
      <c r="S438" s="75" t="s">
        <v>884</v>
      </c>
      <c r="T438" s="75"/>
      <c r="U438" s="80"/>
      <c r="V438" s="81">
        <v>7447</v>
      </c>
      <c r="W438" s="82">
        <v>913</v>
      </c>
      <c r="X438" s="82">
        <v>2153</v>
      </c>
      <c r="Y438" s="83">
        <v>961</v>
      </c>
      <c r="Z438" s="84">
        <f t="shared" si="105"/>
        <v>1</v>
      </c>
      <c r="AA438" s="85">
        <f t="shared" si="106"/>
        <v>1</v>
      </c>
      <c r="AB438" s="85">
        <f t="shared" si="107"/>
        <v>0</v>
      </c>
      <c r="AC438" s="85">
        <f t="shared" si="108"/>
        <v>0</v>
      </c>
      <c r="AD438" s="75" t="str">
        <f t="shared" si="109"/>
        <v>SRSA</v>
      </c>
      <c r="AE438" s="85">
        <f t="shared" si="110"/>
        <v>0</v>
      </c>
      <c r="AF438" s="85">
        <f t="shared" si="111"/>
        <v>0</v>
      </c>
      <c r="AG438" s="85">
        <f t="shared" si="112"/>
        <v>0</v>
      </c>
      <c r="AH438" s="85">
        <f t="shared" si="113"/>
        <v>0</v>
      </c>
      <c r="AI438" s="85">
        <f t="shared" si="114"/>
        <v>1</v>
      </c>
      <c r="AJ438" s="85">
        <f t="shared" si="115"/>
        <v>0</v>
      </c>
      <c r="AK438" s="85">
        <f t="shared" si="116"/>
        <v>0</v>
      </c>
      <c r="AL438" s="75" t="str">
        <f t="shared" si="117"/>
        <v>-</v>
      </c>
      <c r="AM438" s="85">
        <f t="shared" si="118"/>
        <v>0</v>
      </c>
      <c r="AN438" s="85">
        <f t="shared" si="119"/>
        <v>0</v>
      </c>
      <c r="AO438" s="85">
        <f t="shared" si="120"/>
        <v>0</v>
      </c>
    </row>
    <row r="439" spans="1:41" s="26" customFormat="1" ht="12.75">
      <c r="A439" s="71">
        <v>400154</v>
      </c>
      <c r="B439" s="38">
        <v>98746</v>
      </c>
      <c r="C439" s="39" t="s">
        <v>622</v>
      </c>
      <c r="D439" s="39" t="s">
        <v>620</v>
      </c>
      <c r="E439" s="39" t="s">
        <v>621</v>
      </c>
      <c r="F439" s="40">
        <v>86054</v>
      </c>
      <c r="G439" s="72" t="s">
        <v>882</v>
      </c>
      <c r="H439" s="73">
        <v>9286722652</v>
      </c>
      <c r="I439" s="74">
        <v>7</v>
      </c>
      <c r="J439" s="75" t="s">
        <v>884</v>
      </c>
      <c r="K439" s="39"/>
      <c r="L439" s="76" t="s">
        <v>896</v>
      </c>
      <c r="M439" s="77">
        <v>113.2375</v>
      </c>
      <c r="N439" s="76" t="s">
        <v>884</v>
      </c>
      <c r="O439" s="78" t="s">
        <v>884</v>
      </c>
      <c r="P439" s="41" t="s">
        <v>889</v>
      </c>
      <c r="Q439" s="79" t="str">
        <f t="shared" si="121"/>
        <v>M</v>
      </c>
      <c r="R439" s="75" t="s">
        <v>883</v>
      </c>
      <c r="S439" s="75" t="s">
        <v>884</v>
      </c>
      <c r="T439" s="75"/>
      <c r="U439" s="80"/>
      <c r="V439" s="81">
        <v>27380</v>
      </c>
      <c r="W439" s="82">
        <v>0</v>
      </c>
      <c r="X439" s="82">
        <v>317</v>
      </c>
      <c r="Y439" s="83">
        <v>0</v>
      </c>
      <c r="Z439" s="84">
        <f t="shared" si="105"/>
        <v>1</v>
      </c>
      <c r="AA439" s="85">
        <f t="shared" si="106"/>
        <v>1</v>
      </c>
      <c r="AB439" s="85">
        <f t="shared" si="107"/>
        <v>0</v>
      </c>
      <c r="AC439" s="85">
        <f t="shared" si="108"/>
        <v>0</v>
      </c>
      <c r="AD439" s="75" t="str">
        <f t="shared" si="109"/>
        <v>SRSA</v>
      </c>
      <c r="AE439" s="85">
        <f t="shared" si="110"/>
        <v>0</v>
      </c>
      <c r="AF439" s="85">
        <f t="shared" si="111"/>
        <v>0</v>
      </c>
      <c r="AG439" s="85">
        <f t="shared" si="112"/>
        <v>0</v>
      </c>
      <c r="AH439" s="85">
        <f t="shared" si="113"/>
        <v>0</v>
      </c>
      <c r="AI439" s="85">
        <f t="shared" si="114"/>
        <v>1</v>
      </c>
      <c r="AJ439" s="85">
        <f t="shared" si="115"/>
        <v>0</v>
      </c>
      <c r="AK439" s="85">
        <f t="shared" si="116"/>
        <v>0</v>
      </c>
      <c r="AL439" s="75" t="str">
        <f t="shared" si="117"/>
        <v>-</v>
      </c>
      <c r="AM439" s="85">
        <f t="shared" si="118"/>
        <v>0</v>
      </c>
      <c r="AN439" s="85">
        <f t="shared" si="119"/>
        <v>0</v>
      </c>
      <c r="AO439" s="85">
        <f t="shared" si="120"/>
        <v>0</v>
      </c>
    </row>
    <row r="440" spans="1:41" s="26" customFormat="1" ht="12.75">
      <c r="A440" s="71">
        <v>407700</v>
      </c>
      <c r="B440" s="38">
        <v>90210</v>
      </c>
      <c r="C440" s="39" t="s">
        <v>623</v>
      </c>
      <c r="D440" s="39" t="s">
        <v>624</v>
      </c>
      <c r="E440" s="39" t="s">
        <v>1085</v>
      </c>
      <c r="F440" s="40">
        <v>85901</v>
      </c>
      <c r="G440" s="72">
        <v>4645</v>
      </c>
      <c r="H440" s="73">
        <v>9285376001</v>
      </c>
      <c r="I440" s="74" t="s">
        <v>1050</v>
      </c>
      <c r="J440" s="75" t="s">
        <v>883</v>
      </c>
      <c r="K440" s="39"/>
      <c r="L440" s="76" t="s">
        <v>884</v>
      </c>
      <c r="M440" s="77">
        <v>2293.3375</v>
      </c>
      <c r="N440" s="76" t="s">
        <v>884</v>
      </c>
      <c r="O440" s="78" t="s">
        <v>884</v>
      </c>
      <c r="P440" s="41">
        <v>17.96690307328605</v>
      </c>
      <c r="Q440" s="79" t="str">
        <f t="shared" si="121"/>
        <v>NO</v>
      </c>
      <c r="R440" s="75" t="s">
        <v>883</v>
      </c>
      <c r="S440" s="75" t="s">
        <v>884</v>
      </c>
      <c r="T440" s="75"/>
      <c r="U440" s="80"/>
      <c r="V440" s="81">
        <v>115768</v>
      </c>
      <c r="W440" s="82">
        <v>12109</v>
      </c>
      <c r="X440" s="82">
        <v>18161</v>
      </c>
      <c r="Y440" s="83">
        <v>18409</v>
      </c>
      <c r="Z440" s="84">
        <f t="shared" si="105"/>
        <v>1</v>
      </c>
      <c r="AA440" s="85">
        <f t="shared" si="106"/>
        <v>1</v>
      </c>
      <c r="AB440" s="85">
        <f t="shared" si="107"/>
        <v>0</v>
      </c>
      <c r="AC440" s="85">
        <f t="shared" si="108"/>
        <v>0</v>
      </c>
      <c r="AD440" s="75" t="str">
        <f t="shared" si="109"/>
        <v>SRSA</v>
      </c>
      <c r="AE440" s="85">
        <f t="shared" si="110"/>
        <v>0</v>
      </c>
      <c r="AF440" s="85">
        <f t="shared" si="111"/>
        <v>0</v>
      </c>
      <c r="AG440" s="85">
        <f t="shared" si="112"/>
        <v>0</v>
      </c>
      <c r="AH440" s="85">
        <f t="shared" si="113"/>
        <v>0</v>
      </c>
      <c r="AI440" s="85">
        <f t="shared" si="114"/>
        <v>1</v>
      </c>
      <c r="AJ440" s="85">
        <f t="shared" si="115"/>
        <v>0</v>
      </c>
      <c r="AK440" s="85">
        <f t="shared" si="116"/>
        <v>0</v>
      </c>
      <c r="AL440" s="75" t="str">
        <f t="shared" si="117"/>
        <v>-</v>
      </c>
      <c r="AM440" s="85">
        <f t="shared" si="118"/>
        <v>0</v>
      </c>
      <c r="AN440" s="85">
        <f t="shared" si="119"/>
        <v>0</v>
      </c>
      <c r="AO440" s="85">
        <f t="shared" si="120"/>
        <v>0</v>
      </c>
    </row>
    <row r="441" spans="1:41" s="26" customFormat="1" ht="12.75">
      <c r="A441" s="71">
        <v>400360</v>
      </c>
      <c r="B441" s="38">
        <v>108710</v>
      </c>
      <c r="C441" s="39" t="s">
        <v>625</v>
      </c>
      <c r="D441" s="39" t="s">
        <v>626</v>
      </c>
      <c r="E441" s="39" t="s">
        <v>402</v>
      </c>
      <c r="F441" s="40">
        <v>85623</v>
      </c>
      <c r="G441" s="72" t="s">
        <v>882</v>
      </c>
      <c r="H441" s="73">
        <v>5208963100</v>
      </c>
      <c r="I441" s="74">
        <v>8</v>
      </c>
      <c r="J441" s="75" t="s">
        <v>884</v>
      </c>
      <c r="K441" s="39"/>
      <c r="L441" s="76" t="s">
        <v>896</v>
      </c>
      <c r="M441" s="77">
        <v>56.7375</v>
      </c>
      <c r="N441" s="76" t="s">
        <v>883</v>
      </c>
      <c r="O441" s="78" t="s">
        <v>884</v>
      </c>
      <c r="P441" s="41" t="s">
        <v>889</v>
      </c>
      <c r="Q441" s="79" t="str">
        <f t="shared" si="121"/>
        <v>M</v>
      </c>
      <c r="R441" s="75" t="s">
        <v>885</v>
      </c>
      <c r="S441" s="75" t="s">
        <v>884</v>
      </c>
      <c r="T441" s="75"/>
      <c r="U441" s="80"/>
      <c r="V441" s="81">
        <v>0</v>
      </c>
      <c r="W441" s="82">
        <v>0</v>
      </c>
      <c r="X441" s="82">
        <v>0</v>
      </c>
      <c r="Y441" s="83">
        <v>0</v>
      </c>
      <c r="Z441" s="84">
        <f t="shared" si="105"/>
        <v>1</v>
      </c>
      <c r="AA441" s="85">
        <f t="shared" si="106"/>
        <v>1</v>
      </c>
      <c r="AB441" s="85">
        <f t="shared" si="107"/>
        <v>0</v>
      </c>
      <c r="AC441" s="85">
        <f t="shared" si="108"/>
        <v>0</v>
      </c>
      <c r="AD441" s="75" t="str">
        <f t="shared" si="109"/>
        <v>SRSA</v>
      </c>
      <c r="AE441" s="85">
        <f t="shared" si="110"/>
        <v>0</v>
      </c>
      <c r="AF441" s="85">
        <f t="shared" si="111"/>
        <v>0</v>
      </c>
      <c r="AG441" s="85">
        <f t="shared" si="112"/>
        <v>0</v>
      </c>
      <c r="AH441" s="85">
        <f t="shared" si="113"/>
        <v>0</v>
      </c>
      <c r="AI441" s="85">
        <f t="shared" si="114"/>
        <v>1</v>
      </c>
      <c r="AJ441" s="85">
        <f t="shared" si="115"/>
        <v>0</v>
      </c>
      <c r="AK441" s="85">
        <f t="shared" si="116"/>
        <v>0</v>
      </c>
      <c r="AL441" s="75" t="str">
        <f t="shared" si="117"/>
        <v>-</v>
      </c>
      <c r="AM441" s="85">
        <f t="shared" si="118"/>
        <v>0</v>
      </c>
      <c r="AN441" s="85">
        <f t="shared" si="119"/>
        <v>0</v>
      </c>
      <c r="AO441" s="85">
        <f t="shared" si="120"/>
        <v>0</v>
      </c>
    </row>
    <row r="442" spans="1:41" s="26" customFormat="1" ht="12.75">
      <c r="A442" s="71">
        <v>400297</v>
      </c>
      <c r="B442" s="38">
        <v>28752</v>
      </c>
      <c r="C442" s="39" t="s">
        <v>627</v>
      </c>
      <c r="D442" s="39" t="s">
        <v>628</v>
      </c>
      <c r="E442" s="39" t="s">
        <v>424</v>
      </c>
      <c r="F442" s="40">
        <v>85615</v>
      </c>
      <c r="G442" s="72" t="s">
        <v>882</v>
      </c>
      <c r="H442" s="73">
        <v>5208030508</v>
      </c>
      <c r="I442" s="74">
        <v>7</v>
      </c>
      <c r="J442" s="75" t="s">
        <v>884</v>
      </c>
      <c r="K442" s="39"/>
      <c r="L442" s="76" t="s">
        <v>896</v>
      </c>
      <c r="M442" s="77">
        <v>38.4625</v>
      </c>
      <c r="N442" s="76" t="s">
        <v>883</v>
      </c>
      <c r="O442" s="78" t="s">
        <v>884</v>
      </c>
      <c r="P442" s="41" t="s">
        <v>889</v>
      </c>
      <c r="Q442" s="79" t="str">
        <f t="shared" si="121"/>
        <v>M</v>
      </c>
      <c r="R442" s="75" t="s">
        <v>883</v>
      </c>
      <c r="S442" s="75" t="s">
        <v>884</v>
      </c>
      <c r="T442" s="75"/>
      <c r="U442" s="80"/>
      <c r="V442" s="81">
        <v>0</v>
      </c>
      <c r="W442" s="82">
        <v>0</v>
      </c>
      <c r="X442" s="82">
        <v>0</v>
      </c>
      <c r="Y442" s="83">
        <v>0</v>
      </c>
      <c r="Z442" s="84">
        <f t="shared" si="105"/>
        <v>1</v>
      </c>
      <c r="AA442" s="85">
        <f t="shared" si="106"/>
        <v>1</v>
      </c>
      <c r="AB442" s="85">
        <f t="shared" si="107"/>
        <v>0</v>
      </c>
      <c r="AC442" s="85">
        <f t="shared" si="108"/>
        <v>0</v>
      </c>
      <c r="AD442" s="75" t="str">
        <f t="shared" si="109"/>
        <v>SRSA</v>
      </c>
      <c r="AE442" s="85">
        <f t="shared" si="110"/>
        <v>0</v>
      </c>
      <c r="AF442" s="85">
        <f t="shared" si="111"/>
        <v>0</v>
      </c>
      <c r="AG442" s="85">
        <f t="shared" si="112"/>
        <v>0</v>
      </c>
      <c r="AH442" s="85">
        <f t="shared" si="113"/>
        <v>0</v>
      </c>
      <c r="AI442" s="85">
        <f t="shared" si="114"/>
        <v>1</v>
      </c>
      <c r="AJ442" s="85">
        <f t="shared" si="115"/>
        <v>0</v>
      </c>
      <c r="AK442" s="85">
        <f t="shared" si="116"/>
        <v>0</v>
      </c>
      <c r="AL442" s="75" t="str">
        <f t="shared" si="117"/>
        <v>-</v>
      </c>
      <c r="AM442" s="85">
        <f t="shared" si="118"/>
        <v>0</v>
      </c>
      <c r="AN442" s="85">
        <f t="shared" si="119"/>
        <v>0</v>
      </c>
      <c r="AO442" s="85">
        <f t="shared" si="120"/>
        <v>0</v>
      </c>
    </row>
    <row r="443" spans="1:41" s="26" customFormat="1" ht="12.75">
      <c r="A443" s="71">
        <v>400375</v>
      </c>
      <c r="B443" s="38">
        <v>78973</v>
      </c>
      <c r="C443" s="39" t="s">
        <v>629</v>
      </c>
      <c r="D443" s="39" t="s">
        <v>1035</v>
      </c>
      <c r="E443" s="39" t="s">
        <v>892</v>
      </c>
      <c r="F443" s="40">
        <v>85053</v>
      </c>
      <c r="G443" s="72" t="s">
        <v>882</v>
      </c>
      <c r="H443" s="73">
        <v>6025477961</v>
      </c>
      <c r="I443" s="74">
        <v>5</v>
      </c>
      <c r="J443" s="75" t="s">
        <v>883</v>
      </c>
      <c r="K443" s="39"/>
      <c r="L443" s="76" t="s">
        <v>883</v>
      </c>
      <c r="M443" s="77">
        <v>437.4375</v>
      </c>
      <c r="N443" s="76" t="s">
        <v>883</v>
      </c>
      <c r="O443" s="78" t="s">
        <v>883</v>
      </c>
      <c r="P443" s="41" t="s">
        <v>889</v>
      </c>
      <c r="Q443" s="79" t="str">
        <f t="shared" si="121"/>
        <v>M</v>
      </c>
      <c r="R443" s="75" t="s">
        <v>885</v>
      </c>
      <c r="S443" s="75" t="s">
        <v>883</v>
      </c>
      <c r="T443" s="75"/>
      <c r="U443" s="80"/>
      <c r="V443" s="81"/>
      <c r="W443" s="82"/>
      <c r="X443" s="82"/>
      <c r="Y443" s="83"/>
      <c r="Z443" s="84">
        <f t="shared" si="105"/>
        <v>0</v>
      </c>
      <c r="AA443" s="85">
        <f t="shared" si="106"/>
        <v>1</v>
      </c>
      <c r="AB443" s="85">
        <f t="shared" si="107"/>
        <v>0</v>
      </c>
      <c r="AC443" s="85">
        <f t="shared" si="108"/>
        <v>0</v>
      </c>
      <c r="AD443" s="75" t="str">
        <f t="shared" si="109"/>
        <v>-</v>
      </c>
      <c r="AE443" s="85">
        <f t="shared" si="110"/>
        <v>0</v>
      </c>
      <c r="AF443" s="85">
        <f t="shared" si="111"/>
        <v>0</v>
      </c>
      <c r="AG443" s="85">
        <f t="shared" si="112"/>
        <v>0</v>
      </c>
      <c r="AH443" s="85">
        <f t="shared" si="113"/>
        <v>0</v>
      </c>
      <c r="AI443" s="85">
        <f t="shared" si="114"/>
        <v>0</v>
      </c>
      <c r="AJ443" s="85">
        <f t="shared" si="115"/>
        <v>0</v>
      </c>
      <c r="AK443" s="85">
        <f t="shared" si="116"/>
        <v>0</v>
      </c>
      <c r="AL443" s="75" t="str">
        <f t="shared" si="117"/>
        <v>-</v>
      </c>
      <c r="AM443" s="85">
        <f t="shared" si="118"/>
        <v>0</v>
      </c>
      <c r="AN443" s="85">
        <f t="shared" si="119"/>
        <v>0</v>
      </c>
      <c r="AO443" s="85">
        <f t="shared" si="120"/>
        <v>0</v>
      </c>
    </row>
    <row r="444" spans="1:41" s="26" customFormat="1" ht="12.75">
      <c r="A444" s="71">
        <v>401460</v>
      </c>
      <c r="B444" s="38">
        <v>20268</v>
      </c>
      <c r="C444" s="39" t="s">
        <v>630</v>
      </c>
      <c r="D444" s="39" t="s">
        <v>631</v>
      </c>
      <c r="E444" s="39" t="s">
        <v>1178</v>
      </c>
      <c r="F444" s="40">
        <v>85635</v>
      </c>
      <c r="G444" s="72">
        <v>2972</v>
      </c>
      <c r="H444" s="73">
        <v>5205152700</v>
      </c>
      <c r="I444" s="74">
        <v>5</v>
      </c>
      <c r="J444" s="75" t="s">
        <v>883</v>
      </c>
      <c r="K444" s="39"/>
      <c r="L444" s="76" t="s">
        <v>884</v>
      </c>
      <c r="M444" s="77">
        <v>5896.3</v>
      </c>
      <c r="N444" s="76" t="s">
        <v>883</v>
      </c>
      <c r="O444" s="78" t="s">
        <v>883</v>
      </c>
      <c r="P444" s="41">
        <v>15.783164624400639</v>
      </c>
      <c r="Q444" s="79" t="str">
        <f t="shared" si="121"/>
        <v>NO</v>
      </c>
      <c r="R444" s="75" t="s">
        <v>883</v>
      </c>
      <c r="S444" s="75" t="s">
        <v>883</v>
      </c>
      <c r="T444" s="75"/>
      <c r="U444" s="80"/>
      <c r="V444" s="81"/>
      <c r="W444" s="82"/>
      <c r="X444" s="82"/>
      <c r="Y444" s="83"/>
      <c r="Z444" s="84">
        <f t="shared" si="105"/>
        <v>1</v>
      </c>
      <c r="AA444" s="85">
        <f t="shared" si="106"/>
        <v>0</v>
      </c>
      <c r="AB444" s="85">
        <f t="shared" si="107"/>
        <v>0</v>
      </c>
      <c r="AC444" s="85">
        <f t="shared" si="108"/>
        <v>0</v>
      </c>
      <c r="AD444" s="75" t="str">
        <f t="shared" si="109"/>
        <v>-</v>
      </c>
      <c r="AE444" s="85">
        <f t="shared" si="110"/>
        <v>0</v>
      </c>
      <c r="AF444" s="85">
        <f t="shared" si="111"/>
        <v>0</v>
      </c>
      <c r="AG444" s="85">
        <f t="shared" si="112"/>
        <v>0</v>
      </c>
      <c r="AH444" s="85">
        <f t="shared" si="113"/>
        <v>0</v>
      </c>
      <c r="AI444" s="85">
        <f t="shared" si="114"/>
        <v>0</v>
      </c>
      <c r="AJ444" s="85">
        <f t="shared" si="115"/>
        <v>0</v>
      </c>
      <c r="AK444" s="85">
        <f t="shared" si="116"/>
        <v>0</v>
      </c>
      <c r="AL444" s="75" t="str">
        <f t="shared" si="117"/>
        <v>-</v>
      </c>
      <c r="AM444" s="85">
        <f t="shared" si="118"/>
        <v>0</v>
      </c>
      <c r="AN444" s="85">
        <f t="shared" si="119"/>
        <v>0</v>
      </c>
      <c r="AO444" s="85">
        <f t="shared" si="120"/>
        <v>0</v>
      </c>
    </row>
    <row r="445" spans="1:41" s="26" customFormat="1" ht="12.75">
      <c r="A445" s="71">
        <v>407770</v>
      </c>
      <c r="B445" s="38">
        <v>130315</v>
      </c>
      <c r="C445" s="39" t="s">
        <v>632</v>
      </c>
      <c r="D445" s="39" t="s">
        <v>633</v>
      </c>
      <c r="E445" s="39" t="s">
        <v>634</v>
      </c>
      <c r="F445" s="40">
        <v>86338</v>
      </c>
      <c r="G445" s="72">
        <v>127</v>
      </c>
      <c r="H445" s="73">
        <v>9284423322</v>
      </c>
      <c r="I445" s="74">
        <v>4</v>
      </c>
      <c r="J445" s="75" t="s">
        <v>883</v>
      </c>
      <c r="K445" s="39"/>
      <c r="L445" s="76" t="s">
        <v>884</v>
      </c>
      <c r="M445" s="77">
        <v>40.8562</v>
      </c>
      <c r="N445" s="76" t="s">
        <v>883</v>
      </c>
      <c r="O445" s="78" t="s">
        <v>884</v>
      </c>
      <c r="P445" s="41">
        <v>11.940298507462686</v>
      </c>
      <c r="Q445" s="79" t="str">
        <f t="shared" si="121"/>
        <v>NO</v>
      </c>
      <c r="R445" s="75" t="s">
        <v>883</v>
      </c>
      <c r="S445" s="75" t="s">
        <v>883</v>
      </c>
      <c r="T445" s="75"/>
      <c r="U445" s="80"/>
      <c r="V445" s="81">
        <v>610</v>
      </c>
      <c r="W445" s="82">
        <v>39</v>
      </c>
      <c r="X445" s="82">
        <v>98</v>
      </c>
      <c r="Y445" s="83">
        <v>326</v>
      </c>
      <c r="Z445" s="84">
        <f t="shared" si="105"/>
        <v>1</v>
      </c>
      <c r="AA445" s="85">
        <f t="shared" si="106"/>
        <v>1</v>
      </c>
      <c r="AB445" s="85">
        <f t="shared" si="107"/>
        <v>0</v>
      </c>
      <c r="AC445" s="85">
        <f t="shared" si="108"/>
        <v>0</v>
      </c>
      <c r="AD445" s="75" t="str">
        <f t="shared" si="109"/>
        <v>SRSA</v>
      </c>
      <c r="AE445" s="85">
        <f t="shared" si="110"/>
        <v>0</v>
      </c>
      <c r="AF445" s="85">
        <f t="shared" si="111"/>
        <v>0</v>
      </c>
      <c r="AG445" s="85">
        <f t="shared" si="112"/>
        <v>0</v>
      </c>
      <c r="AH445" s="85">
        <f t="shared" si="113"/>
        <v>0</v>
      </c>
      <c r="AI445" s="85">
        <f t="shared" si="114"/>
        <v>0</v>
      </c>
      <c r="AJ445" s="85">
        <f t="shared" si="115"/>
        <v>0</v>
      </c>
      <c r="AK445" s="85">
        <f t="shared" si="116"/>
        <v>0</v>
      </c>
      <c r="AL445" s="75" t="str">
        <f t="shared" si="117"/>
        <v>-</v>
      </c>
      <c r="AM445" s="85">
        <f t="shared" si="118"/>
        <v>0</v>
      </c>
      <c r="AN445" s="85">
        <f t="shared" si="119"/>
        <v>0</v>
      </c>
      <c r="AO445" s="85">
        <f t="shared" si="120"/>
        <v>0</v>
      </c>
    </row>
    <row r="446" spans="1:41" s="26" customFormat="1" ht="12.75">
      <c r="A446" s="71">
        <v>400243</v>
      </c>
      <c r="B446" s="38">
        <v>78914</v>
      </c>
      <c r="C446" s="39" t="s">
        <v>635</v>
      </c>
      <c r="D446" s="39" t="s">
        <v>636</v>
      </c>
      <c r="E446" s="39" t="s">
        <v>1254</v>
      </c>
      <c r="F446" s="40">
        <v>85382</v>
      </c>
      <c r="G446" s="72" t="s">
        <v>882</v>
      </c>
      <c r="H446" s="73">
        <v>6238752030</v>
      </c>
      <c r="I446" s="74" t="s">
        <v>902</v>
      </c>
      <c r="J446" s="75" t="s">
        <v>883</v>
      </c>
      <c r="K446" s="39"/>
      <c r="L446" s="76" t="s">
        <v>883</v>
      </c>
      <c r="M446" s="77">
        <v>264.981</v>
      </c>
      <c r="N446" s="76" t="s">
        <v>883</v>
      </c>
      <c r="O446" s="78" t="s">
        <v>883</v>
      </c>
      <c r="P446" s="41" t="s">
        <v>889</v>
      </c>
      <c r="Q446" s="79" t="str">
        <f t="shared" si="121"/>
        <v>M</v>
      </c>
      <c r="R446" s="75" t="s">
        <v>883</v>
      </c>
      <c r="S446" s="75" t="s">
        <v>883</v>
      </c>
      <c r="T446" s="75"/>
      <c r="U446" s="80"/>
      <c r="V446" s="81"/>
      <c r="W446" s="82"/>
      <c r="X446" s="82"/>
      <c r="Y446" s="83"/>
      <c r="Z446" s="84">
        <f t="shared" si="105"/>
        <v>0</v>
      </c>
      <c r="AA446" s="85">
        <f t="shared" si="106"/>
        <v>1</v>
      </c>
      <c r="AB446" s="85">
        <f t="shared" si="107"/>
        <v>0</v>
      </c>
      <c r="AC446" s="85">
        <f t="shared" si="108"/>
        <v>0</v>
      </c>
      <c r="AD446" s="75" t="str">
        <f t="shared" si="109"/>
        <v>-</v>
      </c>
      <c r="AE446" s="85">
        <f t="shared" si="110"/>
        <v>0</v>
      </c>
      <c r="AF446" s="85">
        <f t="shared" si="111"/>
        <v>0</v>
      </c>
      <c r="AG446" s="85">
        <f t="shared" si="112"/>
        <v>0</v>
      </c>
      <c r="AH446" s="85">
        <f t="shared" si="113"/>
        <v>0</v>
      </c>
      <c r="AI446" s="85">
        <f t="shared" si="114"/>
        <v>0</v>
      </c>
      <c r="AJ446" s="85">
        <f t="shared" si="115"/>
        <v>0</v>
      </c>
      <c r="AK446" s="85">
        <f t="shared" si="116"/>
        <v>0</v>
      </c>
      <c r="AL446" s="75" t="str">
        <f t="shared" si="117"/>
        <v>-</v>
      </c>
      <c r="AM446" s="85">
        <f t="shared" si="118"/>
        <v>0</v>
      </c>
      <c r="AN446" s="85">
        <f t="shared" si="119"/>
        <v>0</v>
      </c>
      <c r="AO446" s="85">
        <f t="shared" si="120"/>
        <v>0</v>
      </c>
    </row>
    <row r="447" spans="1:41" s="26" customFormat="1" ht="12.75">
      <c r="A447" s="71">
        <v>400093</v>
      </c>
      <c r="B447" s="38">
        <v>138752</v>
      </c>
      <c r="C447" s="39" t="s">
        <v>637</v>
      </c>
      <c r="D447" s="39" t="s">
        <v>638</v>
      </c>
      <c r="E447" s="39" t="s">
        <v>959</v>
      </c>
      <c r="F447" s="40">
        <v>86303</v>
      </c>
      <c r="G447" s="72" t="s">
        <v>882</v>
      </c>
      <c r="H447" s="73">
        <v>9287761730</v>
      </c>
      <c r="I447" s="74">
        <v>2</v>
      </c>
      <c r="J447" s="75" t="s">
        <v>883</v>
      </c>
      <c r="K447" s="39"/>
      <c r="L447" s="76" t="s">
        <v>883</v>
      </c>
      <c r="M447" s="77">
        <v>103.0375</v>
      </c>
      <c r="N447" s="76" t="s">
        <v>883</v>
      </c>
      <c r="O447" s="78" t="s">
        <v>883</v>
      </c>
      <c r="P447" s="41" t="s">
        <v>889</v>
      </c>
      <c r="Q447" s="79" t="str">
        <f t="shared" si="121"/>
        <v>M</v>
      </c>
      <c r="R447" s="75" t="s">
        <v>883</v>
      </c>
      <c r="S447" s="75" t="s">
        <v>883</v>
      </c>
      <c r="T447" s="75"/>
      <c r="U447" s="80"/>
      <c r="V447" s="81"/>
      <c r="W447" s="82"/>
      <c r="X447" s="82"/>
      <c r="Y447" s="83"/>
      <c r="Z447" s="84">
        <f t="shared" si="105"/>
        <v>0</v>
      </c>
      <c r="AA447" s="85">
        <f t="shared" si="106"/>
        <v>1</v>
      </c>
      <c r="AB447" s="85">
        <f t="shared" si="107"/>
        <v>0</v>
      </c>
      <c r="AC447" s="85">
        <f t="shared" si="108"/>
        <v>0</v>
      </c>
      <c r="AD447" s="75" t="str">
        <f t="shared" si="109"/>
        <v>-</v>
      </c>
      <c r="AE447" s="85">
        <f t="shared" si="110"/>
        <v>0</v>
      </c>
      <c r="AF447" s="85">
        <f t="shared" si="111"/>
        <v>0</v>
      </c>
      <c r="AG447" s="85">
        <f t="shared" si="112"/>
        <v>0</v>
      </c>
      <c r="AH447" s="85">
        <f t="shared" si="113"/>
        <v>0</v>
      </c>
      <c r="AI447" s="85">
        <f t="shared" si="114"/>
        <v>0</v>
      </c>
      <c r="AJ447" s="85">
        <f t="shared" si="115"/>
        <v>0</v>
      </c>
      <c r="AK447" s="85">
        <f t="shared" si="116"/>
        <v>0</v>
      </c>
      <c r="AL447" s="75" t="str">
        <f t="shared" si="117"/>
        <v>-</v>
      </c>
      <c r="AM447" s="85">
        <f t="shared" si="118"/>
        <v>0</v>
      </c>
      <c r="AN447" s="85">
        <f t="shared" si="119"/>
        <v>0</v>
      </c>
      <c r="AO447" s="85">
        <f t="shared" si="120"/>
        <v>0</v>
      </c>
    </row>
    <row r="448" spans="1:41" s="26" customFormat="1" ht="12.75">
      <c r="A448" s="71">
        <v>407820</v>
      </c>
      <c r="B448" s="38">
        <v>90205</v>
      </c>
      <c r="C448" s="39" t="s">
        <v>639</v>
      </c>
      <c r="D448" s="39" t="s">
        <v>640</v>
      </c>
      <c r="E448" s="39" t="s">
        <v>357</v>
      </c>
      <c r="F448" s="40">
        <v>85937</v>
      </c>
      <c r="G448" s="72">
        <v>1100</v>
      </c>
      <c r="H448" s="73">
        <v>9285364156</v>
      </c>
      <c r="I448" s="74">
        <v>6</v>
      </c>
      <c r="J448" s="75" t="s">
        <v>883</v>
      </c>
      <c r="K448" s="39"/>
      <c r="L448" s="76" t="s">
        <v>884</v>
      </c>
      <c r="M448" s="77">
        <v>2255.6438</v>
      </c>
      <c r="N448" s="76" t="s">
        <v>884</v>
      </c>
      <c r="O448" s="78" t="s">
        <v>884</v>
      </c>
      <c r="P448" s="41">
        <v>14.535561601243685</v>
      </c>
      <c r="Q448" s="79" t="str">
        <f t="shared" si="121"/>
        <v>NO</v>
      </c>
      <c r="R448" s="75" t="s">
        <v>883</v>
      </c>
      <c r="S448" s="75" t="s">
        <v>884</v>
      </c>
      <c r="T448" s="75"/>
      <c r="U448" s="80"/>
      <c r="V448" s="81">
        <v>108239</v>
      </c>
      <c r="W448" s="82">
        <v>10155</v>
      </c>
      <c r="X448" s="82">
        <v>16060</v>
      </c>
      <c r="Y448" s="83">
        <v>14390</v>
      </c>
      <c r="Z448" s="84">
        <f t="shared" si="105"/>
        <v>1</v>
      </c>
      <c r="AA448" s="85">
        <f t="shared" si="106"/>
        <v>1</v>
      </c>
      <c r="AB448" s="85">
        <f t="shared" si="107"/>
        <v>0</v>
      </c>
      <c r="AC448" s="85">
        <f t="shared" si="108"/>
        <v>0</v>
      </c>
      <c r="AD448" s="75" t="str">
        <f t="shared" si="109"/>
        <v>SRSA</v>
      </c>
      <c r="AE448" s="85">
        <f t="shared" si="110"/>
        <v>0</v>
      </c>
      <c r="AF448" s="85">
        <f t="shared" si="111"/>
        <v>0</v>
      </c>
      <c r="AG448" s="85">
        <f t="shared" si="112"/>
        <v>0</v>
      </c>
      <c r="AH448" s="85">
        <f t="shared" si="113"/>
        <v>0</v>
      </c>
      <c r="AI448" s="85">
        <f t="shared" si="114"/>
        <v>1</v>
      </c>
      <c r="AJ448" s="85">
        <f t="shared" si="115"/>
        <v>0</v>
      </c>
      <c r="AK448" s="85">
        <f t="shared" si="116"/>
        <v>0</v>
      </c>
      <c r="AL448" s="75" t="str">
        <f t="shared" si="117"/>
        <v>-</v>
      </c>
      <c r="AM448" s="85">
        <f t="shared" si="118"/>
        <v>0</v>
      </c>
      <c r="AN448" s="85">
        <f t="shared" si="119"/>
        <v>0</v>
      </c>
      <c r="AO448" s="85">
        <f t="shared" si="120"/>
        <v>0</v>
      </c>
    </row>
    <row r="449" spans="1:41" s="26" customFormat="1" ht="12.75">
      <c r="A449" s="71">
        <v>407860</v>
      </c>
      <c r="B449" s="38">
        <v>50305</v>
      </c>
      <c r="C449" s="39" t="s">
        <v>641</v>
      </c>
      <c r="D449" s="39" t="s">
        <v>642</v>
      </c>
      <c r="E449" s="39" t="s">
        <v>643</v>
      </c>
      <c r="F449" s="40">
        <v>85551</v>
      </c>
      <c r="G449" s="72">
        <v>167</v>
      </c>
      <c r="H449" s="73">
        <v>9284280477</v>
      </c>
      <c r="I449" s="74">
        <v>7</v>
      </c>
      <c r="J449" s="75" t="s">
        <v>884</v>
      </c>
      <c r="K449" s="39"/>
      <c r="L449" s="76" t="s">
        <v>884</v>
      </c>
      <c r="M449" s="77">
        <v>256.9875</v>
      </c>
      <c r="N449" s="76" t="s">
        <v>884</v>
      </c>
      <c r="O449" s="78" t="s">
        <v>884</v>
      </c>
      <c r="P449" s="41">
        <v>22.756410256410255</v>
      </c>
      <c r="Q449" s="79" t="str">
        <f t="shared" si="121"/>
        <v>YES</v>
      </c>
      <c r="R449" s="75" t="s">
        <v>883</v>
      </c>
      <c r="S449" s="75" t="s">
        <v>884</v>
      </c>
      <c r="T449" s="75"/>
      <c r="U449" s="80"/>
      <c r="V449" s="81">
        <v>12317</v>
      </c>
      <c r="W449" s="82">
        <v>1350</v>
      </c>
      <c r="X449" s="82">
        <v>1732</v>
      </c>
      <c r="Y449" s="83">
        <v>1939</v>
      </c>
      <c r="Z449" s="84">
        <f t="shared" si="105"/>
        <v>1</v>
      </c>
      <c r="AA449" s="85">
        <f t="shared" si="106"/>
        <v>1</v>
      </c>
      <c r="AB449" s="85">
        <f t="shared" si="107"/>
        <v>0</v>
      </c>
      <c r="AC449" s="85">
        <f t="shared" si="108"/>
        <v>0</v>
      </c>
      <c r="AD449" s="75" t="str">
        <f t="shared" si="109"/>
        <v>SRSA</v>
      </c>
      <c r="AE449" s="85">
        <f t="shared" si="110"/>
        <v>0</v>
      </c>
      <c r="AF449" s="85">
        <f t="shared" si="111"/>
        <v>0</v>
      </c>
      <c r="AG449" s="85">
        <f t="shared" si="112"/>
        <v>0</v>
      </c>
      <c r="AH449" s="85">
        <f t="shared" si="113"/>
        <v>0</v>
      </c>
      <c r="AI449" s="85">
        <f t="shared" si="114"/>
        <v>1</v>
      </c>
      <c r="AJ449" s="85">
        <f t="shared" si="115"/>
        <v>1</v>
      </c>
      <c r="AK449" s="85" t="str">
        <f t="shared" si="116"/>
        <v>Initial</v>
      </c>
      <c r="AL449" s="75" t="str">
        <f t="shared" si="117"/>
        <v>-</v>
      </c>
      <c r="AM449" s="85" t="str">
        <f t="shared" si="118"/>
        <v>SRSA</v>
      </c>
      <c r="AN449" s="85">
        <f t="shared" si="119"/>
        <v>0</v>
      </c>
      <c r="AO449" s="85">
        <f t="shared" si="120"/>
        <v>0</v>
      </c>
    </row>
    <row r="450" spans="1:41" s="26" customFormat="1" ht="12.75">
      <c r="A450" s="71">
        <v>407890</v>
      </c>
      <c r="B450" s="38">
        <v>140411</v>
      </c>
      <c r="C450" s="39" t="s">
        <v>644</v>
      </c>
      <c r="D450" s="39" t="s">
        <v>645</v>
      </c>
      <c r="E450" s="39" t="s">
        <v>646</v>
      </c>
      <c r="F450" s="40">
        <v>85350</v>
      </c>
      <c r="G450" s="72">
        <v>3200</v>
      </c>
      <c r="H450" s="73">
        <v>9283416000</v>
      </c>
      <c r="I450" s="74">
        <v>4</v>
      </c>
      <c r="J450" s="75" t="s">
        <v>883</v>
      </c>
      <c r="K450" s="39"/>
      <c r="L450" s="76" t="s">
        <v>883</v>
      </c>
      <c r="M450" s="77">
        <v>2299.9561</v>
      </c>
      <c r="N450" s="76" t="s">
        <v>883</v>
      </c>
      <c r="O450" s="78" t="s">
        <v>883</v>
      </c>
      <c r="P450" s="41">
        <v>41.59779614325069</v>
      </c>
      <c r="Q450" s="79" t="str">
        <f t="shared" si="121"/>
        <v>YES</v>
      </c>
      <c r="R450" s="75" t="s">
        <v>883</v>
      </c>
      <c r="S450" s="75" t="s">
        <v>883</v>
      </c>
      <c r="T450" s="75"/>
      <c r="U450" s="80"/>
      <c r="V450" s="81"/>
      <c r="W450" s="82"/>
      <c r="X450" s="82"/>
      <c r="Y450" s="83"/>
      <c r="Z450" s="84">
        <f t="shared" si="105"/>
        <v>0</v>
      </c>
      <c r="AA450" s="85">
        <f t="shared" si="106"/>
        <v>0</v>
      </c>
      <c r="AB450" s="85">
        <f t="shared" si="107"/>
        <v>0</v>
      </c>
      <c r="AC450" s="85">
        <f t="shared" si="108"/>
        <v>0</v>
      </c>
      <c r="AD450" s="75" t="str">
        <f t="shared" si="109"/>
        <v>-</v>
      </c>
      <c r="AE450" s="85">
        <f t="shared" si="110"/>
        <v>0</v>
      </c>
      <c r="AF450" s="85">
        <f t="shared" si="111"/>
        <v>0</v>
      </c>
      <c r="AG450" s="85">
        <f t="shared" si="112"/>
        <v>0</v>
      </c>
      <c r="AH450" s="85">
        <f t="shared" si="113"/>
        <v>0</v>
      </c>
      <c r="AI450" s="85">
        <f t="shared" si="114"/>
        <v>0</v>
      </c>
      <c r="AJ450" s="85">
        <f t="shared" si="115"/>
        <v>1</v>
      </c>
      <c r="AK450" s="85">
        <f t="shared" si="116"/>
        <v>0</v>
      </c>
      <c r="AL450" s="75" t="str">
        <f t="shared" si="117"/>
        <v>-</v>
      </c>
      <c r="AM450" s="85">
        <f t="shared" si="118"/>
        <v>0</v>
      </c>
      <c r="AN450" s="85">
        <f t="shared" si="119"/>
        <v>0</v>
      </c>
      <c r="AO450" s="85">
        <f t="shared" si="120"/>
        <v>0</v>
      </c>
    </row>
    <row r="451" spans="1:41" s="26" customFormat="1" ht="12.75">
      <c r="A451" s="71">
        <v>407920</v>
      </c>
      <c r="B451" s="38">
        <v>120425</v>
      </c>
      <c r="C451" s="39" t="s">
        <v>647</v>
      </c>
      <c r="D451" s="39" t="s">
        <v>648</v>
      </c>
      <c r="E451" s="39" t="s">
        <v>649</v>
      </c>
      <c r="F451" s="40">
        <v>85611</v>
      </c>
      <c r="G451" s="72">
        <v>9730</v>
      </c>
      <c r="H451" s="73">
        <v>5204555514</v>
      </c>
      <c r="I451" s="74">
        <v>7</v>
      </c>
      <c r="J451" s="75" t="s">
        <v>884</v>
      </c>
      <c r="K451" s="39"/>
      <c r="L451" s="76" t="s">
        <v>883</v>
      </c>
      <c r="M451" s="77">
        <v>121.4125</v>
      </c>
      <c r="N451" s="76" t="s">
        <v>883</v>
      </c>
      <c r="O451" s="78" t="s">
        <v>884</v>
      </c>
      <c r="P451" s="41">
        <v>13.461538461538462</v>
      </c>
      <c r="Q451" s="79" t="str">
        <f t="shared" si="121"/>
        <v>NO</v>
      </c>
      <c r="R451" s="75" t="s">
        <v>883</v>
      </c>
      <c r="S451" s="75" t="s">
        <v>884</v>
      </c>
      <c r="T451" s="75"/>
      <c r="U451" s="80"/>
      <c r="V451" s="81">
        <v>5686</v>
      </c>
      <c r="W451" s="82">
        <v>566</v>
      </c>
      <c r="X451" s="82">
        <v>693</v>
      </c>
      <c r="Y451" s="83">
        <v>962</v>
      </c>
      <c r="Z451" s="84">
        <f t="shared" si="105"/>
        <v>1</v>
      </c>
      <c r="AA451" s="85">
        <f t="shared" si="106"/>
        <v>1</v>
      </c>
      <c r="AB451" s="85">
        <f t="shared" si="107"/>
        <v>0</v>
      </c>
      <c r="AC451" s="85">
        <f t="shared" si="108"/>
        <v>0</v>
      </c>
      <c r="AD451" s="75" t="str">
        <f t="shared" si="109"/>
        <v>SRSA</v>
      </c>
      <c r="AE451" s="85">
        <f t="shared" si="110"/>
        <v>0</v>
      </c>
      <c r="AF451" s="85">
        <f t="shared" si="111"/>
        <v>0</v>
      </c>
      <c r="AG451" s="85">
        <f t="shared" si="112"/>
        <v>0</v>
      </c>
      <c r="AH451" s="85">
        <f t="shared" si="113"/>
        <v>0</v>
      </c>
      <c r="AI451" s="85">
        <f t="shared" si="114"/>
        <v>1</v>
      </c>
      <c r="AJ451" s="85">
        <f t="shared" si="115"/>
        <v>0</v>
      </c>
      <c r="AK451" s="85">
        <f t="shared" si="116"/>
        <v>0</v>
      </c>
      <c r="AL451" s="75" t="str">
        <f t="shared" si="117"/>
        <v>-</v>
      </c>
      <c r="AM451" s="85">
        <f t="shared" si="118"/>
        <v>0</v>
      </c>
      <c r="AN451" s="85">
        <f t="shared" si="119"/>
        <v>0</v>
      </c>
      <c r="AO451" s="85">
        <f t="shared" si="120"/>
        <v>0</v>
      </c>
    </row>
    <row r="452" spans="1:41" s="26" customFormat="1" ht="12.75">
      <c r="A452" s="71">
        <v>400192</v>
      </c>
      <c r="B452" s="38">
        <v>78786</v>
      </c>
      <c r="C452" s="39" t="s">
        <v>650</v>
      </c>
      <c r="D452" s="39" t="s">
        <v>651</v>
      </c>
      <c r="E452" s="39" t="s">
        <v>905</v>
      </c>
      <c r="F452" s="40">
        <v>85205</v>
      </c>
      <c r="G452" s="72">
        <v>7916</v>
      </c>
      <c r="H452" s="73">
        <v>4803965463</v>
      </c>
      <c r="I452" s="74">
        <v>1</v>
      </c>
      <c r="J452" s="75" t="s">
        <v>883</v>
      </c>
      <c r="K452" s="39"/>
      <c r="L452" s="76" t="s">
        <v>883</v>
      </c>
      <c r="M452" s="77">
        <v>77.6813</v>
      </c>
      <c r="N452" s="76" t="s">
        <v>883</v>
      </c>
      <c r="O452" s="78" t="s">
        <v>883</v>
      </c>
      <c r="P452" s="41" t="s">
        <v>889</v>
      </c>
      <c r="Q452" s="79" t="str">
        <f t="shared" si="121"/>
        <v>M</v>
      </c>
      <c r="R452" s="75" t="s">
        <v>883</v>
      </c>
      <c r="S452" s="75" t="s">
        <v>883</v>
      </c>
      <c r="T452" s="75"/>
      <c r="U452" s="80"/>
      <c r="V452" s="81"/>
      <c r="W452" s="82"/>
      <c r="X452" s="82"/>
      <c r="Y452" s="83"/>
      <c r="Z452" s="84">
        <f t="shared" si="105"/>
        <v>0</v>
      </c>
      <c r="AA452" s="85">
        <f t="shared" si="106"/>
        <v>1</v>
      </c>
      <c r="AB452" s="85">
        <f t="shared" si="107"/>
        <v>0</v>
      </c>
      <c r="AC452" s="85">
        <f t="shared" si="108"/>
        <v>0</v>
      </c>
      <c r="AD452" s="75" t="str">
        <f t="shared" si="109"/>
        <v>-</v>
      </c>
      <c r="AE452" s="85">
        <f t="shared" si="110"/>
        <v>0</v>
      </c>
      <c r="AF452" s="85">
        <f t="shared" si="111"/>
        <v>0</v>
      </c>
      <c r="AG452" s="85">
        <f t="shared" si="112"/>
        <v>0</v>
      </c>
      <c r="AH452" s="85">
        <f t="shared" si="113"/>
        <v>0</v>
      </c>
      <c r="AI452" s="85">
        <f t="shared" si="114"/>
        <v>0</v>
      </c>
      <c r="AJ452" s="85">
        <f t="shared" si="115"/>
        <v>0</v>
      </c>
      <c r="AK452" s="85">
        <f t="shared" si="116"/>
        <v>0</v>
      </c>
      <c r="AL452" s="75" t="str">
        <f t="shared" si="117"/>
        <v>-</v>
      </c>
      <c r="AM452" s="85">
        <f t="shared" si="118"/>
        <v>0</v>
      </c>
      <c r="AN452" s="85">
        <f t="shared" si="119"/>
        <v>0</v>
      </c>
      <c r="AO452" s="85">
        <f t="shared" si="120"/>
        <v>0</v>
      </c>
    </row>
    <row r="453" spans="1:41" s="26" customFormat="1" ht="12.75">
      <c r="A453" s="71">
        <v>400293</v>
      </c>
      <c r="B453" s="38">
        <v>78943</v>
      </c>
      <c r="C453" s="39" t="s">
        <v>652</v>
      </c>
      <c r="D453" s="39" t="s">
        <v>653</v>
      </c>
      <c r="E453" s="39" t="s">
        <v>892</v>
      </c>
      <c r="F453" s="40">
        <v>85040</v>
      </c>
      <c r="G453" s="72" t="s">
        <v>882</v>
      </c>
      <c r="H453" s="73">
        <v>6023057700</v>
      </c>
      <c r="I453" s="74">
        <v>1</v>
      </c>
      <c r="J453" s="75" t="s">
        <v>883</v>
      </c>
      <c r="K453" s="39"/>
      <c r="L453" s="76" t="s">
        <v>883</v>
      </c>
      <c r="M453" s="77">
        <v>48.0125</v>
      </c>
      <c r="N453" s="76" t="s">
        <v>883</v>
      </c>
      <c r="O453" s="78" t="s">
        <v>883</v>
      </c>
      <c r="P453" s="41" t="s">
        <v>889</v>
      </c>
      <c r="Q453" s="79" t="str">
        <f t="shared" si="121"/>
        <v>M</v>
      </c>
      <c r="R453" s="75" t="s">
        <v>883</v>
      </c>
      <c r="S453" s="75" t="s">
        <v>883</v>
      </c>
      <c r="T453" s="75"/>
      <c r="U453" s="80"/>
      <c r="V453" s="81"/>
      <c r="W453" s="82"/>
      <c r="X453" s="82"/>
      <c r="Y453" s="83"/>
      <c r="Z453" s="84">
        <f t="shared" si="105"/>
        <v>0</v>
      </c>
      <c r="AA453" s="85">
        <f t="shared" si="106"/>
        <v>1</v>
      </c>
      <c r="AB453" s="85">
        <f t="shared" si="107"/>
        <v>0</v>
      </c>
      <c r="AC453" s="85">
        <f t="shared" si="108"/>
        <v>0</v>
      </c>
      <c r="AD453" s="75" t="str">
        <f t="shared" si="109"/>
        <v>-</v>
      </c>
      <c r="AE453" s="85">
        <f t="shared" si="110"/>
        <v>0</v>
      </c>
      <c r="AF453" s="85">
        <f t="shared" si="111"/>
        <v>0</v>
      </c>
      <c r="AG453" s="85">
        <f t="shared" si="112"/>
        <v>0</v>
      </c>
      <c r="AH453" s="85">
        <f t="shared" si="113"/>
        <v>0</v>
      </c>
      <c r="AI453" s="85">
        <f t="shared" si="114"/>
        <v>0</v>
      </c>
      <c r="AJ453" s="85">
        <f t="shared" si="115"/>
        <v>0</v>
      </c>
      <c r="AK453" s="85">
        <f t="shared" si="116"/>
        <v>0</v>
      </c>
      <c r="AL453" s="75" t="str">
        <f t="shared" si="117"/>
        <v>-</v>
      </c>
      <c r="AM453" s="85">
        <f t="shared" si="118"/>
        <v>0</v>
      </c>
      <c r="AN453" s="85">
        <f t="shared" si="119"/>
        <v>0</v>
      </c>
      <c r="AO453" s="85">
        <f t="shared" si="120"/>
        <v>0</v>
      </c>
    </row>
    <row r="454" spans="1:41" s="26" customFormat="1" ht="12.75">
      <c r="A454" s="71">
        <v>400254</v>
      </c>
      <c r="B454" s="38">
        <v>108772</v>
      </c>
      <c r="C454" s="39" t="s">
        <v>654</v>
      </c>
      <c r="D454" s="39" t="s">
        <v>655</v>
      </c>
      <c r="E454" s="39" t="s">
        <v>899</v>
      </c>
      <c r="F454" s="40">
        <v>85716</v>
      </c>
      <c r="G454" s="72" t="s">
        <v>882</v>
      </c>
      <c r="H454" s="73">
        <v>5203196113</v>
      </c>
      <c r="I454" s="74">
        <v>1</v>
      </c>
      <c r="J454" s="75" t="s">
        <v>883</v>
      </c>
      <c r="K454" s="39"/>
      <c r="L454" s="76" t="s">
        <v>883</v>
      </c>
      <c r="M454" s="77"/>
      <c r="N454" s="76" t="s">
        <v>883</v>
      </c>
      <c r="O454" s="78" t="s">
        <v>883</v>
      </c>
      <c r="P454" s="41" t="s">
        <v>889</v>
      </c>
      <c r="Q454" s="79" t="str">
        <f t="shared" si="121"/>
        <v>M</v>
      </c>
      <c r="R454" s="75" t="s">
        <v>883</v>
      </c>
      <c r="S454" s="75" t="s">
        <v>883</v>
      </c>
      <c r="T454" s="75"/>
      <c r="U454" s="80"/>
      <c r="V454" s="81"/>
      <c r="W454" s="82"/>
      <c r="X454" s="82"/>
      <c r="Y454" s="83"/>
      <c r="Z454" s="84">
        <f aca="true" t="shared" si="122" ref="Z454:Z517">IF(OR(J454="YES",L454="YES"),1,0)</f>
        <v>0</v>
      </c>
      <c r="AA454" s="85">
        <f aca="true" t="shared" si="123" ref="AA454:AA517">IF(OR(AND(ISNUMBER(M454),AND(M454&gt;0,M454&lt;600)),AND(M454&gt;0,N454="YES")),1,0)</f>
        <v>0</v>
      </c>
      <c r="AB454" s="85">
        <f aca="true" t="shared" si="124" ref="AB454:AB517">IF(AND(OR(J454="YES",L454="YES"),(Z454=0)),"Trouble",0)</f>
        <v>0</v>
      </c>
      <c r="AC454" s="85">
        <f aca="true" t="shared" si="125" ref="AC454:AC517">IF(AND(OR(AND(ISNUMBER(M454),AND(M454&gt;0,M454&lt;600)),AND(M454&gt;0,N454="YES")),(AA454=0)),"Trouble",0)</f>
        <v>0</v>
      </c>
      <c r="AD454" s="75" t="str">
        <f aca="true" t="shared" si="126" ref="AD454:AD517">IF(AND(Z454=1,AA454=1),"SRSA","-")</f>
        <v>-</v>
      </c>
      <c r="AE454" s="85">
        <f aca="true" t="shared" si="127" ref="AE454:AE517">IF(AND(AD454="-",O454="YES"),"Trouble",0)</f>
        <v>0</v>
      </c>
      <c r="AF454" s="85">
        <f aca="true" t="shared" si="128" ref="AF454:AF517">IF(AND(AND(J454="NO",L454&lt;&gt;"YES"),(O454="YES")),"Trouble",0)</f>
        <v>0</v>
      </c>
      <c r="AG454" s="85">
        <f aca="true" t="shared" si="129" ref="AG454:AG517">IF(OR(AND(OR(AND(ISNUMBER(M454),AND(M454&gt;0,M454&lt;600)),AND(AND(M454&gt;0,N454="YES"),ISNUMBER(M454))),(O454="YES")),O454&lt;&gt;"YES"),0,"Trouble")</f>
        <v>0</v>
      </c>
      <c r="AH454" s="85">
        <f aca="true" t="shared" si="130" ref="AH454:AH517">IF(AND(AD454="SRSA",O454&lt;&gt;"YES"),"Trouble",0)</f>
        <v>0</v>
      </c>
      <c r="AI454" s="85">
        <f aca="true" t="shared" si="131" ref="AI454:AI517">IF(S454="YES",1,0)</f>
        <v>0</v>
      </c>
      <c r="AJ454" s="85">
        <f aca="true" t="shared" si="132" ref="AJ454:AJ517">IF(AND(ISNUMBER(P454),P454&gt;=20),1,0)</f>
        <v>0</v>
      </c>
      <c r="AK454" s="85">
        <f aca="true" t="shared" si="133" ref="AK454:AK517">IF(AND(AI454=1,AJ454=1),"Initial",0)</f>
        <v>0</v>
      </c>
      <c r="AL454" s="75" t="str">
        <f aca="true" t="shared" si="134" ref="AL454:AL517">IF(AND(AND(AK454="Initial",AM454=0),ISNUMBER(M454)),"RLIS","-")</f>
        <v>-</v>
      </c>
      <c r="AM454" s="85">
        <f aca="true" t="shared" si="135" ref="AM454:AM517">IF(AND(AD454="SRSA",AK454="Initial"),"SRSA",0)</f>
        <v>0</v>
      </c>
      <c r="AN454" s="85">
        <f aca="true" t="shared" si="136" ref="AN454:AN517">IF(AND(AL454="-",U454="YES"),"Trouble",0)</f>
        <v>0</v>
      </c>
      <c r="AO454" s="85">
        <f aca="true" t="shared" si="137" ref="AO454:AO517">IF(AND(U454&lt;&gt;"YES",AL454="RLIS"),"Trouble",0)</f>
        <v>0</v>
      </c>
    </row>
    <row r="455" spans="1:41" s="26" customFormat="1" ht="12.75">
      <c r="A455" s="71">
        <v>400259</v>
      </c>
      <c r="B455" s="38">
        <v>108779</v>
      </c>
      <c r="C455" s="39" t="s">
        <v>656</v>
      </c>
      <c r="D455" s="39" t="s">
        <v>657</v>
      </c>
      <c r="E455" s="39" t="s">
        <v>899</v>
      </c>
      <c r="F455" s="40">
        <v>85706</v>
      </c>
      <c r="G455" s="72" t="s">
        <v>882</v>
      </c>
      <c r="H455" s="73">
        <v>5207417900</v>
      </c>
      <c r="I455" s="74">
        <v>1</v>
      </c>
      <c r="J455" s="75" t="s">
        <v>883</v>
      </c>
      <c r="K455" s="39"/>
      <c r="L455" s="76" t="s">
        <v>883</v>
      </c>
      <c r="M455" s="77">
        <v>508.3625</v>
      </c>
      <c r="N455" s="76" t="s">
        <v>883</v>
      </c>
      <c r="O455" s="78" t="s">
        <v>883</v>
      </c>
      <c r="P455" s="41" t="s">
        <v>889</v>
      </c>
      <c r="Q455" s="79" t="str">
        <f t="shared" si="121"/>
        <v>M</v>
      </c>
      <c r="R455" s="75" t="s">
        <v>883</v>
      </c>
      <c r="S455" s="75" t="s">
        <v>883</v>
      </c>
      <c r="T455" s="75"/>
      <c r="U455" s="80"/>
      <c r="V455" s="81"/>
      <c r="W455" s="82"/>
      <c r="X455" s="82"/>
      <c r="Y455" s="83"/>
      <c r="Z455" s="84">
        <f t="shared" si="122"/>
        <v>0</v>
      </c>
      <c r="AA455" s="85">
        <f t="shared" si="123"/>
        <v>1</v>
      </c>
      <c r="AB455" s="85">
        <f t="shared" si="124"/>
        <v>0</v>
      </c>
      <c r="AC455" s="85">
        <f t="shared" si="125"/>
        <v>0</v>
      </c>
      <c r="AD455" s="75" t="str">
        <f t="shared" si="126"/>
        <v>-</v>
      </c>
      <c r="AE455" s="85">
        <f t="shared" si="127"/>
        <v>0</v>
      </c>
      <c r="AF455" s="85">
        <f t="shared" si="128"/>
        <v>0</v>
      </c>
      <c r="AG455" s="85">
        <f t="shared" si="129"/>
        <v>0</v>
      </c>
      <c r="AH455" s="85">
        <f t="shared" si="130"/>
        <v>0</v>
      </c>
      <c r="AI455" s="85">
        <f t="shared" si="131"/>
        <v>0</v>
      </c>
      <c r="AJ455" s="85">
        <f t="shared" si="132"/>
        <v>0</v>
      </c>
      <c r="AK455" s="85">
        <f t="shared" si="133"/>
        <v>0</v>
      </c>
      <c r="AL455" s="75" t="str">
        <f t="shared" si="134"/>
        <v>-</v>
      </c>
      <c r="AM455" s="85">
        <f t="shared" si="135"/>
        <v>0</v>
      </c>
      <c r="AN455" s="85">
        <f t="shared" si="136"/>
        <v>0</v>
      </c>
      <c r="AO455" s="85">
        <f t="shared" si="137"/>
        <v>0</v>
      </c>
    </row>
    <row r="456" spans="1:41" s="26" customFormat="1" ht="12.75">
      <c r="A456" s="71">
        <v>408020</v>
      </c>
      <c r="B456" s="38">
        <v>20221</v>
      </c>
      <c r="C456" s="39" t="s">
        <v>658</v>
      </c>
      <c r="D456" s="39" t="s">
        <v>659</v>
      </c>
      <c r="E456" s="39" t="s">
        <v>660</v>
      </c>
      <c r="F456" s="40">
        <v>85630</v>
      </c>
      <c r="G456" s="72">
        <v>70</v>
      </c>
      <c r="H456" s="73">
        <v>5207204781</v>
      </c>
      <c r="I456" s="74">
        <v>7</v>
      </c>
      <c r="J456" s="75" t="s">
        <v>884</v>
      </c>
      <c r="K456" s="39"/>
      <c r="L456" s="76" t="s">
        <v>883</v>
      </c>
      <c r="M456" s="77">
        <v>444.5</v>
      </c>
      <c r="N456" s="76" t="s">
        <v>883</v>
      </c>
      <c r="O456" s="78" t="s">
        <v>884</v>
      </c>
      <c r="P456" s="41">
        <v>13.408723747980615</v>
      </c>
      <c r="Q456" s="79" t="str">
        <f t="shared" si="121"/>
        <v>NO</v>
      </c>
      <c r="R456" s="75" t="s">
        <v>883</v>
      </c>
      <c r="S456" s="75" t="s">
        <v>884</v>
      </c>
      <c r="T456" s="75"/>
      <c r="U456" s="80"/>
      <c r="V456" s="81">
        <v>20689</v>
      </c>
      <c r="W456" s="82">
        <v>2211</v>
      </c>
      <c r="X456" s="82">
        <v>3558</v>
      </c>
      <c r="Y456" s="83">
        <v>3417</v>
      </c>
      <c r="Z456" s="84">
        <f t="shared" si="122"/>
        <v>1</v>
      </c>
      <c r="AA456" s="85">
        <f t="shared" si="123"/>
        <v>1</v>
      </c>
      <c r="AB456" s="85">
        <f t="shared" si="124"/>
        <v>0</v>
      </c>
      <c r="AC456" s="85">
        <f t="shared" si="125"/>
        <v>0</v>
      </c>
      <c r="AD456" s="75" t="str">
        <f t="shared" si="126"/>
        <v>SRSA</v>
      </c>
      <c r="AE456" s="85">
        <f t="shared" si="127"/>
        <v>0</v>
      </c>
      <c r="AF456" s="85">
        <f t="shared" si="128"/>
        <v>0</v>
      </c>
      <c r="AG456" s="85">
        <f t="shared" si="129"/>
        <v>0</v>
      </c>
      <c r="AH456" s="85">
        <f t="shared" si="130"/>
        <v>0</v>
      </c>
      <c r="AI456" s="85">
        <f t="shared" si="131"/>
        <v>1</v>
      </c>
      <c r="AJ456" s="85">
        <f t="shared" si="132"/>
        <v>0</v>
      </c>
      <c r="AK456" s="85">
        <f t="shared" si="133"/>
        <v>0</v>
      </c>
      <c r="AL456" s="75" t="str">
        <f t="shared" si="134"/>
        <v>-</v>
      </c>
      <c r="AM456" s="85">
        <f t="shared" si="135"/>
        <v>0</v>
      </c>
      <c r="AN456" s="85">
        <f t="shared" si="136"/>
        <v>0</v>
      </c>
      <c r="AO456" s="85">
        <f t="shared" si="137"/>
        <v>0</v>
      </c>
    </row>
    <row r="457" spans="1:41" s="26" customFormat="1" ht="12.75">
      <c r="A457" s="71">
        <v>408080</v>
      </c>
      <c r="B457" s="38">
        <v>10201</v>
      </c>
      <c r="C457" s="39" t="s">
        <v>661</v>
      </c>
      <c r="D457" s="39" t="s">
        <v>662</v>
      </c>
      <c r="E457" s="39" t="s">
        <v>663</v>
      </c>
      <c r="F457" s="40">
        <v>85936</v>
      </c>
      <c r="G457" s="72">
        <v>3030</v>
      </c>
      <c r="H457" s="73">
        <v>9283372255</v>
      </c>
      <c r="I457" s="74">
        <v>6</v>
      </c>
      <c r="J457" s="75" t="s">
        <v>883</v>
      </c>
      <c r="K457" s="39"/>
      <c r="L457" s="76" t="s">
        <v>884</v>
      </c>
      <c r="M457" s="77">
        <v>937.4812</v>
      </c>
      <c r="N457" s="76" t="s">
        <v>884</v>
      </c>
      <c r="O457" s="78" t="s">
        <v>884</v>
      </c>
      <c r="P457" s="41">
        <v>16.260162601626014</v>
      </c>
      <c r="Q457" s="79" t="str">
        <f t="shared" si="121"/>
        <v>NO</v>
      </c>
      <c r="R457" s="75" t="s">
        <v>883</v>
      </c>
      <c r="S457" s="75" t="s">
        <v>884</v>
      </c>
      <c r="T457" s="75"/>
      <c r="U457" s="80"/>
      <c r="V457" s="81">
        <v>65187</v>
      </c>
      <c r="W457" s="82">
        <v>7751</v>
      </c>
      <c r="X457" s="82">
        <v>9162</v>
      </c>
      <c r="Y457" s="83">
        <v>8296</v>
      </c>
      <c r="Z457" s="84">
        <f t="shared" si="122"/>
        <v>1</v>
      </c>
      <c r="AA457" s="85">
        <f t="shared" si="123"/>
        <v>1</v>
      </c>
      <c r="AB457" s="85">
        <f t="shared" si="124"/>
        <v>0</v>
      </c>
      <c r="AC457" s="85">
        <f t="shared" si="125"/>
        <v>0</v>
      </c>
      <c r="AD457" s="75" t="str">
        <f t="shared" si="126"/>
        <v>SRSA</v>
      </c>
      <c r="AE457" s="85">
        <f t="shared" si="127"/>
        <v>0</v>
      </c>
      <c r="AF457" s="85">
        <f t="shared" si="128"/>
        <v>0</v>
      </c>
      <c r="AG457" s="85">
        <f t="shared" si="129"/>
        <v>0</v>
      </c>
      <c r="AH457" s="85">
        <f t="shared" si="130"/>
        <v>0</v>
      </c>
      <c r="AI457" s="85">
        <f t="shared" si="131"/>
        <v>1</v>
      </c>
      <c r="AJ457" s="85">
        <f t="shared" si="132"/>
        <v>0</v>
      </c>
      <c r="AK457" s="85">
        <f t="shared" si="133"/>
        <v>0</v>
      </c>
      <c r="AL457" s="75" t="str">
        <f t="shared" si="134"/>
        <v>-</v>
      </c>
      <c r="AM457" s="85">
        <f t="shared" si="135"/>
        <v>0</v>
      </c>
      <c r="AN457" s="85">
        <f t="shared" si="136"/>
        <v>0</v>
      </c>
      <c r="AO457" s="85">
        <f t="shared" si="137"/>
        <v>0</v>
      </c>
    </row>
    <row r="458" spans="1:41" s="26" customFormat="1" ht="12.75">
      <c r="A458" s="71">
        <v>408130</v>
      </c>
      <c r="B458" s="38">
        <v>110424</v>
      </c>
      <c r="C458" s="39" t="s">
        <v>664</v>
      </c>
      <c r="D458" s="39" t="s">
        <v>665</v>
      </c>
      <c r="E458" s="39" t="s">
        <v>666</v>
      </c>
      <c r="F458" s="40">
        <v>85272</v>
      </c>
      <c r="G458" s="72">
        <v>578</v>
      </c>
      <c r="H458" s="73">
        <v>5204243353</v>
      </c>
      <c r="I458" s="74">
        <v>8</v>
      </c>
      <c r="J458" s="75" t="s">
        <v>884</v>
      </c>
      <c r="K458" s="39"/>
      <c r="L458" s="76" t="s">
        <v>883</v>
      </c>
      <c r="M458" s="77">
        <v>714.6375</v>
      </c>
      <c r="N458" s="76" t="s">
        <v>883</v>
      </c>
      <c r="O458" s="78" t="s">
        <v>883</v>
      </c>
      <c r="P458" s="41">
        <v>26.72413793103448</v>
      </c>
      <c r="Q458" s="79" t="str">
        <f t="shared" si="121"/>
        <v>YES</v>
      </c>
      <c r="R458" s="75" t="s">
        <v>883</v>
      </c>
      <c r="S458" s="75" t="s">
        <v>884</v>
      </c>
      <c r="T458" s="75"/>
      <c r="U458" s="80" t="s">
        <v>884</v>
      </c>
      <c r="V458" s="81"/>
      <c r="W458" s="82"/>
      <c r="X458" s="82"/>
      <c r="Y458" s="83"/>
      <c r="Z458" s="84">
        <f t="shared" si="122"/>
        <v>1</v>
      </c>
      <c r="AA458" s="85">
        <f t="shared" si="123"/>
        <v>0</v>
      </c>
      <c r="AB458" s="85">
        <f t="shared" si="124"/>
        <v>0</v>
      </c>
      <c r="AC458" s="85">
        <f t="shared" si="125"/>
        <v>0</v>
      </c>
      <c r="AD458" s="75" t="str">
        <f t="shared" si="126"/>
        <v>-</v>
      </c>
      <c r="AE458" s="85">
        <f t="shared" si="127"/>
        <v>0</v>
      </c>
      <c r="AF458" s="85">
        <f t="shared" si="128"/>
        <v>0</v>
      </c>
      <c r="AG458" s="85">
        <f t="shared" si="129"/>
        <v>0</v>
      </c>
      <c r="AH458" s="85">
        <f t="shared" si="130"/>
        <v>0</v>
      </c>
      <c r="AI458" s="85">
        <f t="shared" si="131"/>
        <v>1</v>
      </c>
      <c r="AJ458" s="85">
        <f t="shared" si="132"/>
        <v>1</v>
      </c>
      <c r="AK458" s="85" t="str">
        <f t="shared" si="133"/>
        <v>Initial</v>
      </c>
      <c r="AL458" s="75" t="str">
        <f t="shared" si="134"/>
        <v>RLIS</v>
      </c>
      <c r="AM458" s="85">
        <f t="shared" si="135"/>
        <v>0</v>
      </c>
      <c r="AN458" s="85">
        <f t="shared" si="136"/>
        <v>0</v>
      </c>
      <c r="AO458" s="85">
        <f t="shared" si="137"/>
        <v>0</v>
      </c>
    </row>
    <row r="459" spans="1:41" s="26" customFormat="1" ht="12.75">
      <c r="A459" s="71">
        <v>400187</v>
      </c>
      <c r="B459" s="38">
        <v>78781</v>
      </c>
      <c r="C459" s="39" t="s">
        <v>667</v>
      </c>
      <c r="D459" s="39" t="s">
        <v>668</v>
      </c>
      <c r="E459" s="39" t="s">
        <v>892</v>
      </c>
      <c r="F459" s="40">
        <v>85086</v>
      </c>
      <c r="G459" s="72" t="s">
        <v>882</v>
      </c>
      <c r="H459" s="73">
        <v>6234654910</v>
      </c>
      <c r="I459" s="74">
        <v>8</v>
      </c>
      <c r="J459" s="75" t="s">
        <v>884</v>
      </c>
      <c r="K459" s="39"/>
      <c r="L459" s="76" t="s">
        <v>883</v>
      </c>
      <c r="M459" s="77">
        <v>154.5625</v>
      </c>
      <c r="N459" s="76" t="s">
        <v>883</v>
      </c>
      <c r="O459" s="78" t="s">
        <v>884</v>
      </c>
      <c r="P459" s="41" t="s">
        <v>889</v>
      </c>
      <c r="Q459" s="79" t="str">
        <f t="shared" si="121"/>
        <v>M</v>
      </c>
      <c r="R459" s="75" t="s">
        <v>883</v>
      </c>
      <c r="S459" s="75" t="s">
        <v>884</v>
      </c>
      <c r="T459" s="75"/>
      <c r="U459" s="80"/>
      <c r="V459" s="81"/>
      <c r="W459" s="82"/>
      <c r="X459" s="82"/>
      <c r="Y459" s="83"/>
      <c r="Z459" s="84">
        <f t="shared" si="122"/>
        <v>1</v>
      </c>
      <c r="AA459" s="85">
        <f t="shared" si="123"/>
        <v>1</v>
      </c>
      <c r="AB459" s="85">
        <f t="shared" si="124"/>
        <v>0</v>
      </c>
      <c r="AC459" s="85">
        <f t="shared" si="125"/>
        <v>0</v>
      </c>
      <c r="AD459" s="75" t="str">
        <f t="shared" si="126"/>
        <v>SRSA</v>
      </c>
      <c r="AE459" s="85">
        <f t="shared" si="127"/>
        <v>0</v>
      </c>
      <c r="AF459" s="85">
        <f t="shared" si="128"/>
        <v>0</v>
      </c>
      <c r="AG459" s="85">
        <f t="shared" si="129"/>
        <v>0</v>
      </c>
      <c r="AH459" s="85">
        <f t="shared" si="130"/>
        <v>0</v>
      </c>
      <c r="AI459" s="85">
        <f t="shared" si="131"/>
        <v>1</v>
      </c>
      <c r="AJ459" s="85">
        <f t="shared" si="132"/>
        <v>0</v>
      </c>
      <c r="AK459" s="85">
        <f t="shared" si="133"/>
        <v>0</v>
      </c>
      <c r="AL459" s="75" t="str">
        <f t="shared" si="134"/>
        <v>-</v>
      </c>
      <c r="AM459" s="85">
        <f t="shared" si="135"/>
        <v>0</v>
      </c>
      <c r="AN459" s="85">
        <f t="shared" si="136"/>
        <v>0</v>
      </c>
      <c r="AO459" s="85">
        <f t="shared" si="137"/>
        <v>0</v>
      </c>
    </row>
    <row r="460" spans="1:41" s="26" customFormat="1" ht="12.75">
      <c r="A460" s="71">
        <v>400326</v>
      </c>
      <c r="B460" s="38">
        <v>78924</v>
      </c>
      <c r="C460" s="39" t="s">
        <v>669</v>
      </c>
      <c r="D460" s="39" t="s">
        <v>670</v>
      </c>
      <c r="E460" s="39" t="s">
        <v>1000</v>
      </c>
      <c r="F460" s="40">
        <v>85378</v>
      </c>
      <c r="G460" s="72" t="s">
        <v>882</v>
      </c>
      <c r="H460" s="73">
        <v>6238755975</v>
      </c>
      <c r="I460" s="74" t="s">
        <v>925</v>
      </c>
      <c r="J460" s="75" t="s">
        <v>883</v>
      </c>
      <c r="K460" s="39"/>
      <c r="L460" s="76" t="s">
        <v>883</v>
      </c>
      <c r="M460" s="77">
        <v>402.0625</v>
      </c>
      <c r="N460" s="76" t="s">
        <v>883</v>
      </c>
      <c r="O460" s="78" t="s">
        <v>883</v>
      </c>
      <c r="P460" s="41" t="s">
        <v>889</v>
      </c>
      <c r="Q460" s="79" t="str">
        <f t="shared" si="121"/>
        <v>M</v>
      </c>
      <c r="R460" s="75" t="s">
        <v>883</v>
      </c>
      <c r="S460" s="75" t="s">
        <v>883</v>
      </c>
      <c r="T460" s="75"/>
      <c r="U460" s="80"/>
      <c r="V460" s="81"/>
      <c r="W460" s="82"/>
      <c r="X460" s="82"/>
      <c r="Y460" s="83"/>
      <c r="Z460" s="84">
        <f t="shared" si="122"/>
        <v>0</v>
      </c>
      <c r="AA460" s="85">
        <f t="shared" si="123"/>
        <v>1</v>
      </c>
      <c r="AB460" s="85">
        <f t="shared" si="124"/>
        <v>0</v>
      </c>
      <c r="AC460" s="85">
        <f t="shared" si="125"/>
        <v>0</v>
      </c>
      <c r="AD460" s="75" t="str">
        <f t="shared" si="126"/>
        <v>-</v>
      </c>
      <c r="AE460" s="85">
        <f t="shared" si="127"/>
        <v>0</v>
      </c>
      <c r="AF460" s="85">
        <f t="shared" si="128"/>
        <v>0</v>
      </c>
      <c r="AG460" s="85">
        <f t="shared" si="129"/>
        <v>0</v>
      </c>
      <c r="AH460" s="85">
        <f t="shared" si="130"/>
        <v>0</v>
      </c>
      <c r="AI460" s="85">
        <f t="shared" si="131"/>
        <v>0</v>
      </c>
      <c r="AJ460" s="85">
        <f t="shared" si="132"/>
        <v>0</v>
      </c>
      <c r="AK460" s="85">
        <f t="shared" si="133"/>
        <v>0</v>
      </c>
      <c r="AL460" s="75" t="str">
        <f t="shared" si="134"/>
        <v>-</v>
      </c>
      <c r="AM460" s="85">
        <f t="shared" si="135"/>
        <v>0</v>
      </c>
      <c r="AN460" s="85">
        <f t="shared" si="136"/>
        <v>0</v>
      </c>
      <c r="AO460" s="85">
        <f t="shared" si="137"/>
        <v>0</v>
      </c>
    </row>
    <row r="461" spans="1:41" s="26" customFormat="1" ht="12.75">
      <c r="A461" s="71">
        <v>400386</v>
      </c>
      <c r="B461" s="38">
        <v>78952</v>
      </c>
      <c r="C461" s="39" t="s">
        <v>671</v>
      </c>
      <c r="D461" s="39" t="s">
        <v>970</v>
      </c>
      <c r="E461" s="39" t="s">
        <v>672</v>
      </c>
      <c r="F461" s="40">
        <v>85014</v>
      </c>
      <c r="G461" s="72" t="s">
        <v>882</v>
      </c>
      <c r="H461" s="73">
        <v>6029532933</v>
      </c>
      <c r="I461" s="74">
        <v>1</v>
      </c>
      <c r="J461" s="75" t="s">
        <v>883</v>
      </c>
      <c r="K461" s="39"/>
      <c r="L461" s="76" t="s">
        <v>883</v>
      </c>
      <c r="M461" s="77">
        <v>426.8625</v>
      </c>
      <c r="N461" s="76" t="s">
        <v>883</v>
      </c>
      <c r="O461" s="78" t="s">
        <v>883</v>
      </c>
      <c r="P461" s="41" t="s">
        <v>889</v>
      </c>
      <c r="Q461" s="79" t="str">
        <f t="shared" si="121"/>
        <v>M</v>
      </c>
      <c r="R461" s="75" t="s">
        <v>885</v>
      </c>
      <c r="S461" s="75" t="s">
        <v>883</v>
      </c>
      <c r="T461" s="75"/>
      <c r="U461" s="80"/>
      <c r="V461" s="81"/>
      <c r="W461" s="82"/>
      <c r="X461" s="82"/>
      <c r="Y461" s="83"/>
      <c r="Z461" s="84">
        <f t="shared" si="122"/>
        <v>0</v>
      </c>
      <c r="AA461" s="85">
        <f t="shared" si="123"/>
        <v>1</v>
      </c>
      <c r="AB461" s="85">
        <f t="shared" si="124"/>
        <v>0</v>
      </c>
      <c r="AC461" s="85">
        <f t="shared" si="125"/>
        <v>0</v>
      </c>
      <c r="AD461" s="75" t="str">
        <f t="shared" si="126"/>
        <v>-</v>
      </c>
      <c r="AE461" s="85">
        <f t="shared" si="127"/>
        <v>0</v>
      </c>
      <c r="AF461" s="85">
        <f t="shared" si="128"/>
        <v>0</v>
      </c>
      <c r="AG461" s="85">
        <f t="shared" si="129"/>
        <v>0</v>
      </c>
      <c r="AH461" s="85">
        <f t="shared" si="130"/>
        <v>0</v>
      </c>
      <c r="AI461" s="85">
        <f t="shared" si="131"/>
        <v>0</v>
      </c>
      <c r="AJ461" s="85">
        <f t="shared" si="132"/>
        <v>0</v>
      </c>
      <c r="AK461" s="85">
        <f t="shared" si="133"/>
        <v>0</v>
      </c>
      <c r="AL461" s="75" t="str">
        <f t="shared" si="134"/>
        <v>-</v>
      </c>
      <c r="AM461" s="85">
        <f t="shared" si="135"/>
        <v>0</v>
      </c>
      <c r="AN461" s="85">
        <f t="shared" si="136"/>
        <v>0</v>
      </c>
      <c r="AO461" s="85">
        <f t="shared" si="137"/>
        <v>0</v>
      </c>
    </row>
    <row r="462" spans="1:41" s="26" customFormat="1" ht="12.75">
      <c r="A462" s="71">
        <v>400354</v>
      </c>
      <c r="B462" s="38">
        <v>78953</v>
      </c>
      <c r="C462" s="39" t="s">
        <v>673</v>
      </c>
      <c r="D462" s="39" t="s">
        <v>970</v>
      </c>
      <c r="E462" s="39" t="s">
        <v>892</v>
      </c>
      <c r="F462" s="40">
        <v>85014</v>
      </c>
      <c r="G462" s="72" t="s">
        <v>882</v>
      </c>
      <c r="H462" s="73">
        <v>6029532933</v>
      </c>
      <c r="I462" s="74">
        <v>1</v>
      </c>
      <c r="J462" s="75" t="s">
        <v>883</v>
      </c>
      <c r="K462" s="39"/>
      <c r="L462" s="76" t="s">
        <v>883</v>
      </c>
      <c r="M462" s="77">
        <v>851.0437</v>
      </c>
      <c r="N462" s="76" t="s">
        <v>883</v>
      </c>
      <c r="O462" s="78" t="s">
        <v>883</v>
      </c>
      <c r="P462" s="41" t="s">
        <v>889</v>
      </c>
      <c r="Q462" s="79" t="str">
        <f t="shared" si="121"/>
        <v>M</v>
      </c>
      <c r="R462" s="75" t="s">
        <v>885</v>
      </c>
      <c r="S462" s="75" t="s">
        <v>883</v>
      </c>
      <c r="T462" s="75"/>
      <c r="U462" s="80"/>
      <c r="V462" s="81"/>
      <c r="W462" s="82"/>
      <c r="X462" s="82"/>
      <c r="Y462" s="83"/>
      <c r="Z462" s="84">
        <f t="shared" si="122"/>
        <v>0</v>
      </c>
      <c r="AA462" s="85">
        <f t="shared" si="123"/>
        <v>0</v>
      </c>
      <c r="AB462" s="85">
        <f t="shared" si="124"/>
        <v>0</v>
      </c>
      <c r="AC462" s="85">
        <f t="shared" si="125"/>
        <v>0</v>
      </c>
      <c r="AD462" s="75" t="str">
        <f t="shared" si="126"/>
        <v>-</v>
      </c>
      <c r="AE462" s="85">
        <f t="shared" si="127"/>
        <v>0</v>
      </c>
      <c r="AF462" s="85">
        <f t="shared" si="128"/>
        <v>0</v>
      </c>
      <c r="AG462" s="85">
        <f t="shared" si="129"/>
        <v>0</v>
      </c>
      <c r="AH462" s="85">
        <f t="shared" si="130"/>
        <v>0</v>
      </c>
      <c r="AI462" s="85">
        <f t="shared" si="131"/>
        <v>0</v>
      </c>
      <c r="AJ462" s="85">
        <f t="shared" si="132"/>
        <v>0</v>
      </c>
      <c r="AK462" s="85">
        <f t="shared" si="133"/>
        <v>0</v>
      </c>
      <c r="AL462" s="75" t="str">
        <f t="shared" si="134"/>
        <v>-</v>
      </c>
      <c r="AM462" s="85">
        <f t="shared" si="135"/>
        <v>0</v>
      </c>
      <c r="AN462" s="85">
        <f t="shared" si="136"/>
        <v>0</v>
      </c>
      <c r="AO462" s="85">
        <f t="shared" si="137"/>
        <v>0</v>
      </c>
    </row>
    <row r="463" spans="1:41" s="26" customFormat="1" ht="12.75">
      <c r="A463" s="71">
        <v>400227</v>
      </c>
      <c r="B463" s="38">
        <v>78765</v>
      </c>
      <c r="C463" s="39" t="s">
        <v>674</v>
      </c>
      <c r="D463" s="39" t="s">
        <v>970</v>
      </c>
      <c r="E463" s="39" t="s">
        <v>474</v>
      </c>
      <c r="F463" s="40">
        <v>85014</v>
      </c>
      <c r="G463" s="72" t="s">
        <v>882</v>
      </c>
      <c r="H463" s="73">
        <v>6029532933</v>
      </c>
      <c r="I463" s="74" t="s">
        <v>1285</v>
      </c>
      <c r="J463" s="75" t="s">
        <v>883</v>
      </c>
      <c r="K463" s="39"/>
      <c r="L463" s="76" t="s">
        <v>883</v>
      </c>
      <c r="M463" s="77">
        <v>43.2875</v>
      </c>
      <c r="N463" s="76" t="s">
        <v>883</v>
      </c>
      <c r="O463" s="78" t="s">
        <v>883</v>
      </c>
      <c r="P463" s="41" t="s">
        <v>889</v>
      </c>
      <c r="Q463" s="79" t="str">
        <f t="shared" si="121"/>
        <v>M</v>
      </c>
      <c r="R463" s="75" t="s">
        <v>883</v>
      </c>
      <c r="S463" s="75" t="s">
        <v>883</v>
      </c>
      <c r="T463" s="75"/>
      <c r="U463" s="80"/>
      <c r="V463" s="81"/>
      <c r="W463" s="82"/>
      <c r="X463" s="82"/>
      <c r="Y463" s="83"/>
      <c r="Z463" s="84">
        <f t="shared" si="122"/>
        <v>0</v>
      </c>
      <c r="AA463" s="85">
        <f t="shared" si="123"/>
        <v>1</v>
      </c>
      <c r="AB463" s="85">
        <f t="shared" si="124"/>
        <v>0</v>
      </c>
      <c r="AC463" s="85">
        <f t="shared" si="125"/>
        <v>0</v>
      </c>
      <c r="AD463" s="75" t="str">
        <f t="shared" si="126"/>
        <v>-</v>
      </c>
      <c r="AE463" s="85">
        <f t="shared" si="127"/>
        <v>0</v>
      </c>
      <c r="AF463" s="85">
        <f t="shared" si="128"/>
        <v>0</v>
      </c>
      <c r="AG463" s="85">
        <f t="shared" si="129"/>
        <v>0</v>
      </c>
      <c r="AH463" s="85">
        <f t="shared" si="130"/>
        <v>0</v>
      </c>
      <c r="AI463" s="85">
        <f t="shared" si="131"/>
        <v>0</v>
      </c>
      <c r="AJ463" s="85">
        <f t="shared" si="132"/>
        <v>0</v>
      </c>
      <c r="AK463" s="85">
        <f t="shared" si="133"/>
        <v>0</v>
      </c>
      <c r="AL463" s="75" t="str">
        <f t="shared" si="134"/>
        <v>-</v>
      </c>
      <c r="AM463" s="85">
        <f t="shared" si="135"/>
        <v>0</v>
      </c>
      <c r="AN463" s="85">
        <f t="shared" si="136"/>
        <v>0</v>
      </c>
      <c r="AO463" s="85">
        <f t="shared" si="137"/>
        <v>0</v>
      </c>
    </row>
    <row r="464" spans="1:41" s="26" customFormat="1" ht="12.75">
      <c r="A464" s="71">
        <v>400392</v>
      </c>
      <c r="B464" s="38">
        <v>138767</v>
      </c>
      <c r="C464" s="39" t="s">
        <v>675</v>
      </c>
      <c r="D464" s="39" t="s">
        <v>676</v>
      </c>
      <c r="E464" s="39" t="s">
        <v>1097</v>
      </c>
      <c r="F464" s="40">
        <v>86322</v>
      </c>
      <c r="G464" s="72" t="s">
        <v>882</v>
      </c>
      <c r="H464" s="73">
        <v>9285672363</v>
      </c>
      <c r="I464" s="74">
        <v>8</v>
      </c>
      <c r="J464" s="75" t="s">
        <v>884</v>
      </c>
      <c r="K464" s="39"/>
      <c r="L464" s="76" t="s">
        <v>896</v>
      </c>
      <c r="M464" s="77">
        <v>19.85</v>
      </c>
      <c r="N464" s="76" t="s">
        <v>883</v>
      </c>
      <c r="O464" s="78" t="s">
        <v>884</v>
      </c>
      <c r="P464" s="41" t="s">
        <v>889</v>
      </c>
      <c r="Q464" s="79" t="str">
        <f t="shared" si="121"/>
        <v>M</v>
      </c>
      <c r="R464" s="75" t="s">
        <v>885</v>
      </c>
      <c r="S464" s="75" t="s">
        <v>884</v>
      </c>
      <c r="T464" s="75"/>
      <c r="U464" s="80"/>
      <c r="V464" s="81">
        <v>444</v>
      </c>
      <c r="W464" s="82">
        <v>0</v>
      </c>
      <c r="X464" s="82">
        <v>0</v>
      </c>
      <c r="Y464" s="83">
        <v>143</v>
      </c>
      <c r="Z464" s="84">
        <f t="shared" si="122"/>
        <v>1</v>
      </c>
      <c r="AA464" s="85">
        <f t="shared" si="123"/>
        <v>1</v>
      </c>
      <c r="AB464" s="85">
        <f t="shared" si="124"/>
        <v>0</v>
      </c>
      <c r="AC464" s="85">
        <f t="shared" si="125"/>
        <v>0</v>
      </c>
      <c r="AD464" s="75" t="str">
        <f t="shared" si="126"/>
        <v>SRSA</v>
      </c>
      <c r="AE464" s="85">
        <f t="shared" si="127"/>
        <v>0</v>
      </c>
      <c r="AF464" s="85">
        <f t="shared" si="128"/>
        <v>0</v>
      </c>
      <c r="AG464" s="85">
        <f t="shared" si="129"/>
        <v>0</v>
      </c>
      <c r="AH464" s="85">
        <f t="shared" si="130"/>
        <v>0</v>
      </c>
      <c r="AI464" s="85">
        <f t="shared" si="131"/>
        <v>1</v>
      </c>
      <c r="AJ464" s="85">
        <f t="shared" si="132"/>
        <v>0</v>
      </c>
      <c r="AK464" s="85">
        <f t="shared" si="133"/>
        <v>0</v>
      </c>
      <c r="AL464" s="75" t="str">
        <f t="shared" si="134"/>
        <v>-</v>
      </c>
      <c r="AM464" s="85">
        <f t="shared" si="135"/>
        <v>0</v>
      </c>
      <c r="AN464" s="85">
        <f t="shared" si="136"/>
        <v>0</v>
      </c>
      <c r="AO464" s="85">
        <f t="shared" si="137"/>
        <v>0</v>
      </c>
    </row>
    <row r="465" spans="1:41" s="26" customFormat="1" ht="12.75">
      <c r="A465" s="71">
        <v>408170</v>
      </c>
      <c r="B465" s="38">
        <v>100212</v>
      </c>
      <c r="C465" s="39" t="s">
        <v>677</v>
      </c>
      <c r="D465" s="39" t="s">
        <v>678</v>
      </c>
      <c r="E465" s="39" t="s">
        <v>899</v>
      </c>
      <c r="F465" s="40">
        <v>85706</v>
      </c>
      <c r="G465" s="72">
        <v>5806</v>
      </c>
      <c r="H465" s="73">
        <v>5205452000</v>
      </c>
      <c r="I465" s="74" t="s">
        <v>956</v>
      </c>
      <c r="J465" s="75" t="s">
        <v>883</v>
      </c>
      <c r="K465" s="39"/>
      <c r="L465" s="76" t="s">
        <v>883</v>
      </c>
      <c r="M465" s="77">
        <v>14618.6127</v>
      </c>
      <c r="N465" s="76" t="s">
        <v>883</v>
      </c>
      <c r="O465" s="78" t="s">
        <v>883</v>
      </c>
      <c r="P465" s="41">
        <v>34.213132902173285</v>
      </c>
      <c r="Q465" s="79" t="str">
        <f t="shared" si="121"/>
        <v>YES</v>
      </c>
      <c r="R465" s="75" t="s">
        <v>883</v>
      </c>
      <c r="S465" s="75" t="s">
        <v>883</v>
      </c>
      <c r="T465" s="75"/>
      <c r="U465" s="80"/>
      <c r="V465" s="81"/>
      <c r="W465" s="82"/>
      <c r="X465" s="82"/>
      <c r="Y465" s="83"/>
      <c r="Z465" s="84">
        <f t="shared" si="122"/>
        <v>0</v>
      </c>
      <c r="AA465" s="85">
        <f t="shared" si="123"/>
        <v>0</v>
      </c>
      <c r="AB465" s="85">
        <f t="shared" si="124"/>
        <v>0</v>
      </c>
      <c r="AC465" s="85">
        <f t="shared" si="125"/>
        <v>0</v>
      </c>
      <c r="AD465" s="75" t="str">
        <f t="shared" si="126"/>
        <v>-</v>
      </c>
      <c r="AE465" s="85">
        <f t="shared" si="127"/>
        <v>0</v>
      </c>
      <c r="AF465" s="85">
        <f t="shared" si="128"/>
        <v>0</v>
      </c>
      <c r="AG465" s="85">
        <f t="shared" si="129"/>
        <v>0</v>
      </c>
      <c r="AH465" s="85">
        <f t="shared" si="130"/>
        <v>0</v>
      </c>
      <c r="AI465" s="85">
        <f t="shared" si="131"/>
        <v>0</v>
      </c>
      <c r="AJ465" s="85">
        <f t="shared" si="132"/>
        <v>1</v>
      </c>
      <c r="AK465" s="85">
        <f t="shared" si="133"/>
        <v>0</v>
      </c>
      <c r="AL465" s="75" t="str">
        <f t="shared" si="134"/>
        <v>-</v>
      </c>
      <c r="AM465" s="85">
        <f t="shared" si="135"/>
        <v>0</v>
      </c>
      <c r="AN465" s="85">
        <f t="shared" si="136"/>
        <v>0</v>
      </c>
      <c r="AO465" s="85">
        <f t="shared" si="137"/>
        <v>0</v>
      </c>
    </row>
    <row r="466" spans="1:41" s="26" customFormat="1" ht="12.75">
      <c r="A466" s="71">
        <v>400325</v>
      </c>
      <c r="B466" s="38">
        <v>78923</v>
      </c>
      <c r="C466" s="39" t="s">
        <v>679</v>
      </c>
      <c r="D466" s="39" t="s">
        <v>680</v>
      </c>
      <c r="E466" s="39" t="s">
        <v>1000</v>
      </c>
      <c r="F466" s="40">
        <v>85374</v>
      </c>
      <c r="G466" s="72" t="s">
        <v>882</v>
      </c>
      <c r="H466" s="73">
        <v>6238755975</v>
      </c>
      <c r="I466" s="74">
        <v>3</v>
      </c>
      <c r="J466" s="75" t="s">
        <v>883</v>
      </c>
      <c r="K466" s="39"/>
      <c r="L466" s="76" t="s">
        <v>883</v>
      </c>
      <c r="M466" s="77">
        <v>134.2</v>
      </c>
      <c r="N466" s="76" t="s">
        <v>883</v>
      </c>
      <c r="O466" s="78" t="s">
        <v>883</v>
      </c>
      <c r="P466" s="41" t="s">
        <v>889</v>
      </c>
      <c r="Q466" s="79" t="str">
        <f t="shared" si="121"/>
        <v>M</v>
      </c>
      <c r="R466" s="75" t="s">
        <v>883</v>
      </c>
      <c r="S466" s="75" t="s">
        <v>883</v>
      </c>
      <c r="T466" s="75"/>
      <c r="U466" s="80"/>
      <c r="V466" s="81"/>
      <c r="W466" s="82"/>
      <c r="X466" s="82"/>
      <c r="Y466" s="83"/>
      <c r="Z466" s="84">
        <f t="shared" si="122"/>
        <v>0</v>
      </c>
      <c r="AA466" s="85">
        <f t="shared" si="123"/>
        <v>1</v>
      </c>
      <c r="AB466" s="85">
        <f t="shared" si="124"/>
        <v>0</v>
      </c>
      <c r="AC466" s="85">
        <f t="shared" si="125"/>
        <v>0</v>
      </c>
      <c r="AD466" s="75" t="str">
        <f t="shared" si="126"/>
        <v>-</v>
      </c>
      <c r="AE466" s="85">
        <f t="shared" si="127"/>
        <v>0</v>
      </c>
      <c r="AF466" s="85">
        <f t="shared" si="128"/>
        <v>0</v>
      </c>
      <c r="AG466" s="85">
        <f t="shared" si="129"/>
        <v>0</v>
      </c>
      <c r="AH466" s="85">
        <f t="shared" si="130"/>
        <v>0</v>
      </c>
      <c r="AI466" s="85">
        <f t="shared" si="131"/>
        <v>0</v>
      </c>
      <c r="AJ466" s="85">
        <f t="shared" si="132"/>
        <v>0</v>
      </c>
      <c r="AK466" s="85">
        <f t="shared" si="133"/>
        <v>0</v>
      </c>
      <c r="AL466" s="75" t="str">
        <f t="shared" si="134"/>
        <v>-</v>
      </c>
      <c r="AM466" s="85">
        <f t="shared" si="135"/>
        <v>0</v>
      </c>
      <c r="AN466" s="85">
        <f t="shared" si="136"/>
        <v>0</v>
      </c>
      <c r="AO466" s="85">
        <f t="shared" si="137"/>
        <v>0</v>
      </c>
    </row>
    <row r="467" spans="1:41" s="26" customFormat="1" ht="12.75">
      <c r="A467" s="71">
        <v>408230</v>
      </c>
      <c r="B467" s="38">
        <v>110215</v>
      </c>
      <c r="C467" s="39" t="s">
        <v>681</v>
      </c>
      <c r="D467" s="39" t="s">
        <v>682</v>
      </c>
      <c r="E467" s="39" t="s">
        <v>683</v>
      </c>
      <c r="F467" s="40">
        <v>85273</v>
      </c>
      <c r="G467" s="72">
        <v>2514</v>
      </c>
      <c r="H467" s="73">
        <v>5206895291</v>
      </c>
      <c r="I467" s="74">
        <v>3</v>
      </c>
      <c r="J467" s="75" t="s">
        <v>883</v>
      </c>
      <c r="K467" s="39"/>
      <c r="L467" s="76" t="s">
        <v>883</v>
      </c>
      <c r="M467" s="77">
        <v>522.7186</v>
      </c>
      <c r="N467" s="76" t="s">
        <v>883</v>
      </c>
      <c r="O467" s="78" t="s">
        <v>883</v>
      </c>
      <c r="P467" s="41">
        <v>29.361179361179364</v>
      </c>
      <c r="Q467" s="79" t="str">
        <f t="shared" si="121"/>
        <v>YES</v>
      </c>
      <c r="R467" s="75" t="s">
        <v>883</v>
      </c>
      <c r="S467" s="75" t="s">
        <v>883</v>
      </c>
      <c r="T467" s="75"/>
      <c r="U467" s="80"/>
      <c r="V467" s="81"/>
      <c r="W467" s="82"/>
      <c r="X467" s="82"/>
      <c r="Y467" s="83"/>
      <c r="Z467" s="84">
        <f t="shared" si="122"/>
        <v>0</v>
      </c>
      <c r="AA467" s="85">
        <f t="shared" si="123"/>
        <v>1</v>
      </c>
      <c r="AB467" s="85">
        <f t="shared" si="124"/>
        <v>0</v>
      </c>
      <c r="AC467" s="85">
        <f t="shared" si="125"/>
        <v>0</v>
      </c>
      <c r="AD467" s="75" t="str">
        <f t="shared" si="126"/>
        <v>-</v>
      </c>
      <c r="AE467" s="85">
        <f t="shared" si="127"/>
        <v>0</v>
      </c>
      <c r="AF467" s="85">
        <f t="shared" si="128"/>
        <v>0</v>
      </c>
      <c r="AG467" s="85">
        <f t="shared" si="129"/>
        <v>0</v>
      </c>
      <c r="AH467" s="85">
        <f t="shared" si="130"/>
        <v>0</v>
      </c>
      <c r="AI467" s="85">
        <f t="shared" si="131"/>
        <v>0</v>
      </c>
      <c r="AJ467" s="85">
        <f t="shared" si="132"/>
        <v>1</v>
      </c>
      <c r="AK467" s="85">
        <f t="shared" si="133"/>
        <v>0</v>
      </c>
      <c r="AL467" s="75" t="str">
        <f t="shared" si="134"/>
        <v>-</v>
      </c>
      <c r="AM467" s="85">
        <f t="shared" si="135"/>
        <v>0</v>
      </c>
      <c r="AN467" s="85">
        <f t="shared" si="136"/>
        <v>0</v>
      </c>
      <c r="AO467" s="85">
        <f t="shared" si="137"/>
        <v>0</v>
      </c>
    </row>
    <row r="468" spans="1:41" s="26" customFormat="1" ht="12.75">
      <c r="A468" s="71">
        <v>400260</v>
      </c>
      <c r="B468" s="38">
        <v>108780</v>
      </c>
      <c r="C468" s="39" t="s">
        <v>684</v>
      </c>
      <c r="D468" s="39" t="s">
        <v>685</v>
      </c>
      <c r="E468" s="39" t="s">
        <v>899</v>
      </c>
      <c r="F468" s="40">
        <v>85750</v>
      </c>
      <c r="G468" s="72" t="s">
        <v>882</v>
      </c>
      <c r="H468" s="73">
        <v>5202960006</v>
      </c>
      <c r="I468" s="74">
        <v>1</v>
      </c>
      <c r="J468" s="75" t="s">
        <v>883</v>
      </c>
      <c r="K468" s="39"/>
      <c r="L468" s="76" t="s">
        <v>883</v>
      </c>
      <c r="M468" s="77">
        <v>261.8</v>
      </c>
      <c r="N468" s="76" t="s">
        <v>883</v>
      </c>
      <c r="O468" s="78" t="s">
        <v>883</v>
      </c>
      <c r="P468" s="41" t="s">
        <v>889</v>
      </c>
      <c r="Q468" s="79" t="str">
        <f t="shared" si="121"/>
        <v>M</v>
      </c>
      <c r="R468" s="75" t="s">
        <v>883</v>
      </c>
      <c r="S468" s="75" t="s">
        <v>883</v>
      </c>
      <c r="T468" s="75"/>
      <c r="U468" s="80"/>
      <c r="V468" s="81"/>
      <c r="W468" s="82"/>
      <c r="X468" s="82"/>
      <c r="Y468" s="83"/>
      <c r="Z468" s="84">
        <f t="shared" si="122"/>
        <v>0</v>
      </c>
      <c r="AA468" s="85">
        <f t="shared" si="123"/>
        <v>1</v>
      </c>
      <c r="AB468" s="85">
        <f t="shared" si="124"/>
        <v>0</v>
      </c>
      <c r="AC468" s="85">
        <f t="shared" si="125"/>
        <v>0</v>
      </c>
      <c r="AD468" s="75" t="str">
        <f t="shared" si="126"/>
        <v>-</v>
      </c>
      <c r="AE468" s="85">
        <f t="shared" si="127"/>
        <v>0</v>
      </c>
      <c r="AF468" s="85">
        <f t="shared" si="128"/>
        <v>0</v>
      </c>
      <c r="AG468" s="85">
        <f t="shared" si="129"/>
        <v>0</v>
      </c>
      <c r="AH468" s="85">
        <f t="shared" si="130"/>
        <v>0</v>
      </c>
      <c r="AI468" s="85">
        <f t="shared" si="131"/>
        <v>0</v>
      </c>
      <c r="AJ468" s="85">
        <f t="shared" si="132"/>
        <v>0</v>
      </c>
      <c r="AK468" s="85">
        <f t="shared" si="133"/>
        <v>0</v>
      </c>
      <c r="AL468" s="75" t="str">
        <f t="shared" si="134"/>
        <v>-</v>
      </c>
      <c r="AM468" s="85">
        <f t="shared" si="135"/>
        <v>0</v>
      </c>
      <c r="AN468" s="85">
        <f t="shared" si="136"/>
        <v>0</v>
      </c>
      <c r="AO468" s="85">
        <f t="shared" si="137"/>
        <v>0</v>
      </c>
    </row>
    <row r="469" spans="1:41" s="26" customFormat="1" ht="12.75">
      <c r="A469" s="71">
        <v>408280</v>
      </c>
      <c r="B469" s="38">
        <v>100213</v>
      </c>
      <c r="C469" s="39" t="s">
        <v>686</v>
      </c>
      <c r="D469" s="39" t="s">
        <v>687</v>
      </c>
      <c r="E469" s="39" t="s">
        <v>899</v>
      </c>
      <c r="F469" s="40">
        <v>85749</v>
      </c>
      <c r="G469" s="72">
        <v>8524</v>
      </c>
      <c r="H469" s="73">
        <v>5207495751</v>
      </c>
      <c r="I469" s="74">
        <v>3</v>
      </c>
      <c r="J469" s="75" t="s">
        <v>883</v>
      </c>
      <c r="K469" s="39"/>
      <c r="L469" s="76" t="s">
        <v>883</v>
      </c>
      <c r="M469" s="77">
        <v>1814.475</v>
      </c>
      <c r="N469" s="76" t="s">
        <v>883</v>
      </c>
      <c r="O469" s="78" t="s">
        <v>883</v>
      </c>
      <c r="P469" s="41">
        <v>2.7213647441104794</v>
      </c>
      <c r="Q469" s="79" t="str">
        <f aca="true" t="shared" si="138" ref="Q469:Q532">IF(ISNUMBER(P469),IF(P469&gt;=20,"YES","NO"),"M")</f>
        <v>NO</v>
      </c>
      <c r="R469" s="75" t="s">
        <v>883</v>
      </c>
      <c r="S469" s="75" t="s">
        <v>883</v>
      </c>
      <c r="T469" s="75"/>
      <c r="U469" s="80"/>
      <c r="V469" s="81"/>
      <c r="W469" s="82"/>
      <c r="X469" s="82"/>
      <c r="Y469" s="83"/>
      <c r="Z469" s="84">
        <f t="shared" si="122"/>
        <v>0</v>
      </c>
      <c r="AA469" s="85">
        <f t="shared" si="123"/>
        <v>0</v>
      </c>
      <c r="AB469" s="85">
        <f t="shared" si="124"/>
        <v>0</v>
      </c>
      <c r="AC469" s="85">
        <f t="shared" si="125"/>
        <v>0</v>
      </c>
      <c r="AD469" s="75" t="str">
        <f t="shared" si="126"/>
        <v>-</v>
      </c>
      <c r="AE469" s="85">
        <f t="shared" si="127"/>
        <v>0</v>
      </c>
      <c r="AF469" s="85">
        <f t="shared" si="128"/>
        <v>0</v>
      </c>
      <c r="AG469" s="85">
        <f t="shared" si="129"/>
        <v>0</v>
      </c>
      <c r="AH469" s="85">
        <f t="shared" si="130"/>
        <v>0</v>
      </c>
      <c r="AI469" s="85">
        <f t="shared" si="131"/>
        <v>0</v>
      </c>
      <c r="AJ469" s="85">
        <f t="shared" si="132"/>
        <v>0</v>
      </c>
      <c r="AK469" s="85">
        <f t="shared" si="133"/>
        <v>0</v>
      </c>
      <c r="AL469" s="75" t="str">
        <f t="shared" si="134"/>
        <v>-</v>
      </c>
      <c r="AM469" s="85">
        <f t="shared" si="135"/>
        <v>0</v>
      </c>
      <c r="AN469" s="85">
        <f t="shared" si="136"/>
        <v>0</v>
      </c>
      <c r="AO469" s="85">
        <f t="shared" si="137"/>
        <v>0</v>
      </c>
    </row>
    <row r="470" spans="1:41" s="26" customFormat="1" ht="12.75">
      <c r="A470" s="71">
        <v>400248</v>
      </c>
      <c r="B470" s="38">
        <v>88702</v>
      </c>
      <c r="C470" s="39" t="s">
        <v>688</v>
      </c>
      <c r="D470" s="39" t="s">
        <v>689</v>
      </c>
      <c r="E470" s="39" t="s">
        <v>1237</v>
      </c>
      <c r="F470" s="40">
        <v>86403</v>
      </c>
      <c r="G470" s="72" t="s">
        <v>882</v>
      </c>
      <c r="H470" s="73">
        <v>9288558661</v>
      </c>
      <c r="I470" s="74">
        <v>5</v>
      </c>
      <c r="J470" s="75" t="s">
        <v>883</v>
      </c>
      <c r="K470" s="39"/>
      <c r="L470" s="76" t="s">
        <v>883</v>
      </c>
      <c r="M470" s="77">
        <v>274.6875</v>
      </c>
      <c r="N470" s="76" t="s">
        <v>883</v>
      </c>
      <c r="O470" s="78" t="s">
        <v>883</v>
      </c>
      <c r="P470" s="41" t="s">
        <v>889</v>
      </c>
      <c r="Q470" s="79" t="str">
        <f t="shared" si="138"/>
        <v>M</v>
      </c>
      <c r="R470" s="75" t="s">
        <v>883</v>
      </c>
      <c r="S470" s="75" t="s">
        <v>883</v>
      </c>
      <c r="T470" s="75"/>
      <c r="U470" s="80"/>
      <c r="V470" s="81"/>
      <c r="W470" s="82"/>
      <c r="X470" s="82"/>
      <c r="Y470" s="83"/>
      <c r="Z470" s="84">
        <f t="shared" si="122"/>
        <v>0</v>
      </c>
      <c r="AA470" s="85">
        <f t="shared" si="123"/>
        <v>1</v>
      </c>
      <c r="AB470" s="85">
        <f t="shared" si="124"/>
        <v>0</v>
      </c>
      <c r="AC470" s="85">
        <f t="shared" si="125"/>
        <v>0</v>
      </c>
      <c r="AD470" s="75" t="str">
        <f t="shared" si="126"/>
        <v>-</v>
      </c>
      <c r="AE470" s="85">
        <f t="shared" si="127"/>
        <v>0</v>
      </c>
      <c r="AF470" s="85">
        <f t="shared" si="128"/>
        <v>0</v>
      </c>
      <c r="AG470" s="85">
        <f t="shared" si="129"/>
        <v>0</v>
      </c>
      <c r="AH470" s="85">
        <f t="shared" si="130"/>
        <v>0</v>
      </c>
      <c r="AI470" s="85">
        <f t="shared" si="131"/>
        <v>0</v>
      </c>
      <c r="AJ470" s="85">
        <f t="shared" si="132"/>
        <v>0</v>
      </c>
      <c r="AK470" s="85">
        <f t="shared" si="133"/>
        <v>0</v>
      </c>
      <c r="AL470" s="75" t="str">
        <f t="shared" si="134"/>
        <v>-</v>
      </c>
      <c r="AM470" s="85">
        <f t="shared" si="135"/>
        <v>0</v>
      </c>
      <c r="AN470" s="85">
        <f t="shared" si="136"/>
        <v>0</v>
      </c>
      <c r="AO470" s="85">
        <f t="shared" si="137"/>
        <v>0</v>
      </c>
    </row>
    <row r="471" spans="1:41" s="26" customFormat="1" ht="12.75">
      <c r="A471" s="71">
        <v>400387</v>
      </c>
      <c r="B471" s="38">
        <v>78954</v>
      </c>
      <c r="C471" s="39" t="s">
        <v>690</v>
      </c>
      <c r="D471" s="39" t="s">
        <v>970</v>
      </c>
      <c r="E471" s="39" t="s">
        <v>892</v>
      </c>
      <c r="F471" s="40">
        <v>85014</v>
      </c>
      <c r="G471" s="72" t="s">
        <v>882</v>
      </c>
      <c r="H471" s="73">
        <v>6029532933</v>
      </c>
      <c r="I471" s="74">
        <v>2</v>
      </c>
      <c r="J471" s="75" t="s">
        <v>883</v>
      </c>
      <c r="K471" s="39"/>
      <c r="L471" s="76" t="s">
        <v>883</v>
      </c>
      <c r="M471" s="77">
        <v>417.4688</v>
      </c>
      <c r="N471" s="76" t="s">
        <v>883</v>
      </c>
      <c r="O471" s="78" t="s">
        <v>883</v>
      </c>
      <c r="P471" s="41" t="s">
        <v>889</v>
      </c>
      <c r="Q471" s="79" t="str">
        <f t="shared" si="138"/>
        <v>M</v>
      </c>
      <c r="R471" s="75" t="s">
        <v>885</v>
      </c>
      <c r="S471" s="75" t="s">
        <v>883</v>
      </c>
      <c r="T471" s="75"/>
      <c r="U471" s="80"/>
      <c r="V471" s="81"/>
      <c r="W471" s="82"/>
      <c r="X471" s="82"/>
      <c r="Y471" s="83"/>
      <c r="Z471" s="84">
        <f t="shared" si="122"/>
        <v>0</v>
      </c>
      <c r="AA471" s="85">
        <f t="shared" si="123"/>
        <v>1</v>
      </c>
      <c r="AB471" s="85">
        <f t="shared" si="124"/>
        <v>0</v>
      </c>
      <c r="AC471" s="85">
        <f t="shared" si="125"/>
        <v>0</v>
      </c>
      <c r="AD471" s="75" t="str">
        <f t="shared" si="126"/>
        <v>-</v>
      </c>
      <c r="AE471" s="85">
        <f t="shared" si="127"/>
        <v>0</v>
      </c>
      <c r="AF471" s="85">
        <f t="shared" si="128"/>
        <v>0</v>
      </c>
      <c r="AG471" s="85">
        <f t="shared" si="129"/>
        <v>0</v>
      </c>
      <c r="AH471" s="85">
        <f t="shared" si="130"/>
        <v>0</v>
      </c>
      <c r="AI471" s="85">
        <f t="shared" si="131"/>
        <v>0</v>
      </c>
      <c r="AJ471" s="85">
        <f t="shared" si="132"/>
        <v>0</v>
      </c>
      <c r="AK471" s="85">
        <f t="shared" si="133"/>
        <v>0</v>
      </c>
      <c r="AL471" s="75" t="str">
        <f t="shared" si="134"/>
        <v>-</v>
      </c>
      <c r="AM471" s="85">
        <f t="shared" si="135"/>
        <v>0</v>
      </c>
      <c r="AN471" s="85">
        <f t="shared" si="136"/>
        <v>0</v>
      </c>
      <c r="AO471" s="85">
        <f t="shared" si="137"/>
        <v>0</v>
      </c>
    </row>
    <row r="472" spans="1:41" s="26" customFormat="1" ht="12.75">
      <c r="A472" s="71">
        <v>408310</v>
      </c>
      <c r="B472" s="38">
        <v>70403</v>
      </c>
      <c r="C472" s="39" t="s">
        <v>691</v>
      </c>
      <c r="D472" s="39" t="s">
        <v>692</v>
      </c>
      <c r="E472" s="39" t="s">
        <v>984</v>
      </c>
      <c r="F472" s="40">
        <v>85285</v>
      </c>
      <c r="G472" s="72">
        <v>7708</v>
      </c>
      <c r="H472" s="73">
        <v>4807307102</v>
      </c>
      <c r="I472" s="74" t="s">
        <v>1130</v>
      </c>
      <c r="J472" s="75" t="s">
        <v>883</v>
      </c>
      <c r="K472" s="39"/>
      <c r="L472" s="76" t="s">
        <v>883</v>
      </c>
      <c r="M472" s="77">
        <v>12999.85</v>
      </c>
      <c r="N472" s="76" t="s">
        <v>883</v>
      </c>
      <c r="O472" s="78" t="s">
        <v>883</v>
      </c>
      <c r="P472" s="41">
        <v>17.650905761559088</v>
      </c>
      <c r="Q472" s="79" t="str">
        <f t="shared" si="138"/>
        <v>NO</v>
      </c>
      <c r="R472" s="75" t="s">
        <v>883</v>
      </c>
      <c r="S472" s="75" t="s">
        <v>883</v>
      </c>
      <c r="T472" s="75"/>
      <c r="U472" s="80"/>
      <c r="V472" s="81"/>
      <c r="W472" s="82"/>
      <c r="X472" s="82"/>
      <c r="Y472" s="83"/>
      <c r="Z472" s="84">
        <f t="shared" si="122"/>
        <v>0</v>
      </c>
      <c r="AA472" s="85">
        <f t="shared" si="123"/>
        <v>0</v>
      </c>
      <c r="AB472" s="85">
        <f t="shared" si="124"/>
        <v>0</v>
      </c>
      <c r="AC472" s="85">
        <f t="shared" si="125"/>
        <v>0</v>
      </c>
      <c r="AD472" s="75" t="str">
        <f t="shared" si="126"/>
        <v>-</v>
      </c>
      <c r="AE472" s="85">
        <f t="shared" si="127"/>
        <v>0</v>
      </c>
      <c r="AF472" s="85">
        <f t="shared" si="128"/>
        <v>0</v>
      </c>
      <c r="AG472" s="85">
        <f t="shared" si="129"/>
        <v>0</v>
      </c>
      <c r="AH472" s="85">
        <f t="shared" si="130"/>
        <v>0</v>
      </c>
      <c r="AI472" s="85">
        <f t="shared" si="131"/>
        <v>0</v>
      </c>
      <c r="AJ472" s="85">
        <f t="shared" si="132"/>
        <v>0</v>
      </c>
      <c r="AK472" s="85">
        <f t="shared" si="133"/>
        <v>0</v>
      </c>
      <c r="AL472" s="75" t="str">
        <f t="shared" si="134"/>
        <v>-</v>
      </c>
      <c r="AM472" s="85">
        <f t="shared" si="135"/>
        <v>0</v>
      </c>
      <c r="AN472" s="85">
        <f t="shared" si="136"/>
        <v>0</v>
      </c>
      <c r="AO472" s="85">
        <f t="shared" si="137"/>
        <v>0</v>
      </c>
    </row>
    <row r="473" spans="1:41" s="26" customFormat="1" ht="12.75">
      <c r="A473" s="71">
        <v>400070</v>
      </c>
      <c r="B473" s="38">
        <v>78761</v>
      </c>
      <c r="C473" s="39" t="s">
        <v>693</v>
      </c>
      <c r="D473" s="39" t="s">
        <v>694</v>
      </c>
      <c r="E473" s="39" t="s">
        <v>984</v>
      </c>
      <c r="F473" s="40">
        <v>85282</v>
      </c>
      <c r="G473" s="72" t="s">
        <v>882</v>
      </c>
      <c r="H473" s="73">
        <v>4808393402</v>
      </c>
      <c r="I473" s="74">
        <v>2</v>
      </c>
      <c r="J473" s="75" t="s">
        <v>883</v>
      </c>
      <c r="K473" s="39"/>
      <c r="L473" s="76" t="s">
        <v>883</v>
      </c>
      <c r="M473" s="77">
        <v>301.9812</v>
      </c>
      <c r="N473" s="76" t="s">
        <v>883</v>
      </c>
      <c r="O473" s="78" t="s">
        <v>883</v>
      </c>
      <c r="P473" s="41" t="s">
        <v>889</v>
      </c>
      <c r="Q473" s="79" t="str">
        <f t="shared" si="138"/>
        <v>M</v>
      </c>
      <c r="R473" s="75" t="s">
        <v>883</v>
      </c>
      <c r="S473" s="75" t="s">
        <v>883</v>
      </c>
      <c r="T473" s="75"/>
      <c r="U473" s="80"/>
      <c r="V473" s="81"/>
      <c r="W473" s="82"/>
      <c r="X473" s="82"/>
      <c r="Y473" s="83"/>
      <c r="Z473" s="84">
        <f t="shared" si="122"/>
        <v>0</v>
      </c>
      <c r="AA473" s="85">
        <f t="shared" si="123"/>
        <v>1</v>
      </c>
      <c r="AB473" s="85">
        <f t="shared" si="124"/>
        <v>0</v>
      </c>
      <c r="AC473" s="85">
        <f t="shared" si="125"/>
        <v>0</v>
      </c>
      <c r="AD473" s="75" t="str">
        <f t="shared" si="126"/>
        <v>-</v>
      </c>
      <c r="AE473" s="85">
        <f t="shared" si="127"/>
        <v>0</v>
      </c>
      <c r="AF473" s="85">
        <f t="shared" si="128"/>
        <v>0</v>
      </c>
      <c r="AG473" s="85">
        <f t="shared" si="129"/>
        <v>0</v>
      </c>
      <c r="AH473" s="85">
        <f t="shared" si="130"/>
        <v>0</v>
      </c>
      <c r="AI473" s="85">
        <f t="shared" si="131"/>
        <v>0</v>
      </c>
      <c r="AJ473" s="85">
        <f t="shared" si="132"/>
        <v>0</v>
      </c>
      <c r="AK473" s="85">
        <f t="shared" si="133"/>
        <v>0</v>
      </c>
      <c r="AL473" s="75" t="str">
        <f t="shared" si="134"/>
        <v>-</v>
      </c>
      <c r="AM473" s="85">
        <f t="shared" si="135"/>
        <v>0</v>
      </c>
      <c r="AN473" s="85">
        <f t="shared" si="136"/>
        <v>0</v>
      </c>
      <c r="AO473" s="85">
        <f t="shared" si="137"/>
        <v>0</v>
      </c>
    </row>
    <row r="474" spans="1:41" s="26" customFormat="1" ht="12.75">
      <c r="A474" s="71">
        <v>408340</v>
      </c>
      <c r="B474" s="38">
        <v>70513</v>
      </c>
      <c r="C474" s="39" t="s">
        <v>695</v>
      </c>
      <c r="D474" s="39" t="s">
        <v>696</v>
      </c>
      <c r="E474" s="39" t="s">
        <v>984</v>
      </c>
      <c r="F474" s="40">
        <v>85283</v>
      </c>
      <c r="G474" s="72">
        <v>3599</v>
      </c>
      <c r="H474" s="73">
        <v>4808390292</v>
      </c>
      <c r="I474" s="74" t="s">
        <v>1285</v>
      </c>
      <c r="J474" s="75" t="s">
        <v>883</v>
      </c>
      <c r="K474" s="39"/>
      <c r="L474" s="76" t="s">
        <v>883</v>
      </c>
      <c r="M474" s="77">
        <v>12341.4375</v>
      </c>
      <c r="N474" s="76" t="s">
        <v>883</v>
      </c>
      <c r="O474" s="78" t="s">
        <v>883</v>
      </c>
      <c r="P474" s="41">
        <v>6.025467738493277</v>
      </c>
      <c r="Q474" s="79" t="str">
        <f t="shared" si="138"/>
        <v>NO</v>
      </c>
      <c r="R474" s="75" t="s">
        <v>883</v>
      </c>
      <c r="S474" s="75" t="s">
        <v>883</v>
      </c>
      <c r="T474" s="75"/>
      <c r="U474" s="80"/>
      <c r="V474" s="81"/>
      <c r="W474" s="82"/>
      <c r="X474" s="82"/>
      <c r="Y474" s="83"/>
      <c r="Z474" s="84">
        <f t="shared" si="122"/>
        <v>0</v>
      </c>
      <c r="AA474" s="85">
        <f t="shared" si="123"/>
        <v>0</v>
      </c>
      <c r="AB474" s="85">
        <f t="shared" si="124"/>
        <v>0</v>
      </c>
      <c r="AC474" s="85">
        <f t="shared" si="125"/>
        <v>0</v>
      </c>
      <c r="AD474" s="75" t="str">
        <f t="shared" si="126"/>
        <v>-</v>
      </c>
      <c r="AE474" s="85">
        <f t="shared" si="127"/>
        <v>0</v>
      </c>
      <c r="AF474" s="85">
        <f t="shared" si="128"/>
        <v>0</v>
      </c>
      <c r="AG474" s="85">
        <f t="shared" si="129"/>
        <v>0</v>
      </c>
      <c r="AH474" s="85">
        <f t="shared" si="130"/>
        <v>0</v>
      </c>
      <c r="AI474" s="85">
        <f t="shared" si="131"/>
        <v>0</v>
      </c>
      <c r="AJ474" s="85">
        <f t="shared" si="132"/>
        <v>0</v>
      </c>
      <c r="AK474" s="85">
        <f t="shared" si="133"/>
        <v>0</v>
      </c>
      <c r="AL474" s="75" t="str">
        <f t="shared" si="134"/>
        <v>-</v>
      </c>
      <c r="AM474" s="85">
        <f t="shared" si="135"/>
        <v>0</v>
      </c>
      <c r="AN474" s="85">
        <f t="shared" si="136"/>
        <v>0</v>
      </c>
      <c r="AO474" s="85">
        <f t="shared" si="137"/>
        <v>0</v>
      </c>
    </row>
    <row r="475" spans="1:41" s="26" customFormat="1" ht="12.75">
      <c r="A475" s="71">
        <v>400224</v>
      </c>
      <c r="B475" s="38">
        <v>78678</v>
      </c>
      <c r="C475" s="39" t="s">
        <v>697</v>
      </c>
      <c r="D475" s="39" t="s">
        <v>698</v>
      </c>
      <c r="E475" s="39" t="s">
        <v>892</v>
      </c>
      <c r="F475" s="40">
        <v>85017</v>
      </c>
      <c r="G475" s="72" t="s">
        <v>882</v>
      </c>
      <c r="H475" s="73">
        <v>6022492645</v>
      </c>
      <c r="I475" s="74">
        <v>1</v>
      </c>
      <c r="J475" s="75" t="s">
        <v>883</v>
      </c>
      <c r="K475" s="39"/>
      <c r="L475" s="76" t="s">
        <v>883</v>
      </c>
      <c r="M475" s="77">
        <v>130.525</v>
      </c>
      <c r="N475" s="76" t="s">
        <v>883</v>
      </c>
      <c r="O475" s="78" t="s">
        <v>883</v>
      </c>
      <c r="P475" s="41" t="s">
        <v>889</v>
      </c>
      <c r="Q475" s="79" t="str">
        <f t="shared" si="138"/>
        <v>M</v>
      </c>
      <c r="R475" s="75" t="s">
        <v>883</v>
      </c>
      <c r="S475" s="75" t="s">
        <v>883</v>
      </c>
      <c r="T475" s="75"/>
      <c r="U475" s="80"/>
      <c r="V475" s="81"/>
      <c r="W475" s="82"/>
      <c r="X475" s="82"/>
      <c r="Y475" s="83"/>
      <c r="Z475" s="84">
        <f t="shared" si="122"/>
        <v>0</v>
      </c>
      <c r="AA475" s="85">
        <f t="shared" si="123"/>
        <v>1</v>
      </c>
      <c r="AB475" s="85">
        <f t="shared" si="124"/>
        <v>0</v>
      </c>
      <c r="AC475" s="85">
        <f t="shared" si="125"/>
        <v>0</v>
      </c>
      <c r="AD475" s="75" t="str">
        <f t="shared" si="126"/>
        <v>-</v>
      </c>
      <c r="AE475" s="85">
        <f t="shared" si="127"/>
        <v>0</v>
      </c>
      <c r="AF475" s="85">
        <f t="shared" si="128"/>
        <v>0</v>
      </c>
      <c r="AG475" s="85">
        <f t="shared" si="129"/>
        <v>0</v>
      </c>
      <c r="AH475" s="85">
        <f t="shared" si="130"/>
        <v>0</v>
      </c>
      <c r="AI475" s="85">
        <f t="shared" si="131"/>
        <v>0</v>
      </c>
      <c r="AJ475" s="85">
        <f t="shared" si="132"/>
        <v>0</v>
      </c>
      <c r="AK475" s="85">
        <f t="shared" si="133"/>
        <v>0</v>
      </c>
      <c r="AL475" s="75" t="str">
        <f t="shared" si="134"/>
        <v>-</v>
      </c>
      <c r="AM475" s="85">
        <f t="shared" si="135"/>
        <v>0</v>
      </c>
      <c r="AN475" s="85">
        <f t="shared" si="136"/>
        <v>0</v>
      </c>
      <c r="AO475" s="85">
        <f t="shared" si="137"/>
        <v>0</v>
      </c>
    </row>
    <row r="476" spans="1:41" s="26" customFormat="1" ht="12.75">
      <c r="A476" s="71">
        <v>400117</v>
      </c>
      <c r="B476" s="38">
        <v>138650</v>
      </c>
      <c r="C476" s="39" t="s">
        <v>699</v>
      </c>
      <c r="D476" s="39" t="s">
        <v>700</v>
      </c>
      <c r="E476" s="39" t="s">
        <v>603</v>
      </c>
      <c r="F476" s="40">
        <v>86336</v>
      </c>
      <c r="G476" s="72">
        <v>5607</v>
      </c>
      <c r="H476" s="73">
        <v>9282041178</v>
      </c>
      <c r="I476" s="74">
        <v>4</v>
      </c>
      <c r="J476" s="75" t="s">
        <v>883</v>
      </c>
      <c r="K476" s="39"/>
      <c r="L476" s="76" t="s">
        <v>883</v>
      </c>
      <c r="M476" s="77">
        <v>128.7625</v>
      </c>
      <c r="N476" s="76" t="s">
        <v>883</v>
      </c>
      <c r="O476" s="78" t="s">
        <v>883</v>
      </c>
      <c r="P476" s="41" t="s">
        <v>889</v>
      </c>
      <c r="Q476" s="79" t="str">
        <f t="shared" si="138"/>
        <v>M</v>
      </c>
      <c r="R476" s="75" t="s">
        <v>883</v>
      </c>
      <c r="S476" s="75" t="s">
        <v>883</v>
      </c>
      <c r="T476" s="75"/>
      <c r="U476" s="80"/>
      <c r="V476" s="81"/>
      <c r="W476" s="82"/>
      <c r="X476" s="82"/>
      <c r="Y476" s="83"/>
      <c r="Z476" s="84">
        <f t="shared" si="122"/>
        <v>0</v>
      </c>
      <c r="AA476" s="85">
        <f t="shared" si="123"/>
        <v>1</v>
      </c>
      <c r="AB476" s="85">
        <f t="shared" si="124"/>
        <v>0</v>
      </c>
      <c r="AC476" s="85">
        <f t="shared" si="125"/>
        <v>0</v>
      </c>
      <c r="AD476" s="75" t="str">
        <f t="shared" si="126"/>
        <v>-</v>
      </c>
      <c r="AE476" s="85">
        <f t="shared" si="127"/>
        <v>0</v>
      </c>
      <c r="AF476" s="85">
        <f t="shared" si="128"/>
        <v>0</v>
      </c>
      <c r="AG476" s="85">
        <f t="shared" si="129"/>
        <v>0</v>
      </c>
      <c r="AH476" s="85">
        <f t="shared" si="130"/>
        <v>0</v>
      </c>
      <c r="AI476" s="85">
        <f t="shared" si="131"/>
        <v>0</v>
      </c>
      <c r="AJ476" s="85">
        <f t="shared" si="132"/>
        <v>0</v>
      </c>
      <c r="AK476" s="85">
        <f t="shared" si="133"/>
        <v>0</v>
      </c>
      <c r="AL476" s="75" t="str">
        <f t="shared" si="134"/>
        <v>-</v>
      </c>
      <c r="AM476" s="85">
        <f t="shared" si="135"/>
        <v>0</v>
      </c>
      <c r="AN476" s="85">
        <f t="shared" si="136"/>
        <v>0</v>
      </c>
      <c r="AO476" s="85">
        <f t="shared" si="137"/>
        <v>0</v>
      </c>
    </row>
    <row r="477" spans="1:41" s="26" customFormat="1" ht="12.75">
      <c r="A477" s="71">
        <v>400062</v>
      </c>
      <c r="B477" s="38">
        <v>78747</v>
      </c>
      <c r="C477" s="39" t="s">
        <v>701</v>
      </c>
      <c r="D477" s="39" t="s">
        <v>702</v>
      </c>
      <c r="E477" s="39" t="s">
        <v>892</v>
      </c>
      <c r="F477" s="40">
        <v>85003</v>
      </c>
      <c r="G477" s="72">
        <v>2528</v>
      </c>
      <c r="H477" s="73">
        <v>6022622200</v>
      </c>
      <c r="I477" s="74">
        <v>1</v>
      </c>
      <c r="J477" s="75" t="s">
        <v>883</v>
      </c>
      <c r="K477" s="39"/>
      <c r="L477" s="76" t="s">
        <v>883</v>
      </c>
      <c r="M477" s="77">
        <v>190.1875</v>
      </c>
      <c r="N477" s="76" t="s">
        <v>883</v>
      </c>
      <c r="O477" s="78" t="s">
        <v>883</v>
      </c>
      <c r="P477" s="41" t="s">
        <v>889</v>
      </c>
      <c r="Q477" s="79" t="str">
        <f t="shared" si="138"/>
        <v>M</v>
      </c>
      <c r="R477" s="75" t="s">
        <v>883</v>
      </c>
      <c r="S477" s="75" t="s">
        <v>883</v>
      </c>
      <c r="T477" s="75"/>
      <c r="U477" s="80"/>
      <c r="V477" s="81"/>
      <c r="W477" s="82"/>
      <c r="X477" s="82"/>
      <c r="Y477" s="83"/>
      <c r="Z477" s="84">
        <f t="shared" si="122"/>
        <v>0</v>
      </c>
      <c r="AA477" s="85">
        <f t="shared" si="123"/>
        <v>1</v>
      </c>
      <c r="AB477" s="85">
        <f t="shared" si="124"/>
        <v>0</v>
      </c>
      <c r="AC477" s="85">
        <f t="shared" si="125"/>
        <v>0</v>
      </c>
      <c r="AD477" s="75" t="str">
        <f t="shared" si="126"/>
        <v>-</v>
      </c>
      <c r="AE477" s="85">
        <f t="shared" si="127"/>
        <v>0</v>
      </c>
      <c r="AF477" s="85">
        <f t="shared" si="128"/>
        <v>0</v>
      </c>
      <c r="AG477" s="85">
        <f t="shared" si="129"/>
        <v>0</v>
      </c>
      <c r="AH477" s="85">
        <f t="shared" si="130"/>
        <v>0</v>
      </c>
      <c r="AI477" s="85">
        <f t="shared" si="131"/>
        <v>0</v>
      </c>
      <c r="AJ477" s="85">
        <f t="shared" si="132"/>
        <v>0</v>
      </c>
      <c r="AK477" s="85">
        <f t="shared" si="133"/>
        <v>0</v>
      </c>
      <c r="AL477" s="75" t="str">
        <f t="shared" si="134"/>
        <v>-</v>
      </c>
      <c r="AM477" s="85">
        <f t="shared" si="135"/>
        <v>0</v>
      </c>
      <c r="AN477" s="85">
        <f t="shared" si="136"/>
        <v>0</v>
      </c>
      <c r="AO477" s="85">
        <f t="shared" si="137"/>
        <v>0</v>
      </c>
    </row>
    <row r="478" spans="1:41" s="26" customFormat="1" ht="12.75">
      <c r="A478" s="71">
        <v>408410</v>
      </c>
      <c r="B478" s="38">
        <v>50204</v>
      </c>
      <c r="C478" s="39" t="s">
        <v>703</v>
      </c>
      <c r="D478" s="39" t="s">
        <v>556</v>
      </c>
      <c r="E478" s="39" t="s">
        <v>84</v>
      </c>
      <c r="F478" s="40">
        <v>85552</v>
      </c>
      <c r="G478" s="72">
        <v>610</v>
      </c>
      <c r="H478" s="73">
        <v>9283487201</v>
      </c>
      <c r="I478" s="74">
        <v>6</v>
      </c>
      <c r="J478" s="75" t="s">
        <v>883</v>
      </c>
      <c r="K478" s="39"/>
      <c r="L478" s="76" t="s">
        <v>884</v>
      </c>
      <c r="M478" s="77">
        <v>1105.2811</v>
      </c>
      <c r="N478" s="76" t="s">
        <v>884</v>
      </c>
      <c r="O478" s="78" t="s">
        <v>884</v>
      </c>
      <c r="P478" s="41">
        <v>16.024340770791078</v>
      </c>
      <c r="Q478" s="79" t="str">
        <f t="shared" si="138"/>
        <v>NO</v>
      </c>
      <c r="R478" s="75" t="s">
        <v>883</v>
      </c>
      <c r="S478" s="75" t="s">
        <v>884</v>
      </c>
      <c r="T478" s="75"/>
      <c r="U478" s="80"/>
      <c r="V478" s="81">
        <v>50866</v>
      </c>
      <c r="W478" s="82">
        <v>5926</v>
      </c>
      <c r="X478" s="82">
        <v>7888</v>
      </c>
      <c r="Y478" s="83">
        <v>9343</v>
      </c>
      <c r="Z478" s="84">
        <f t="shared" si="122"/>
        <v>1</v>
      </c>
      <c r="AA478" s="85">
        <f t="shared" si="123"/>
        <v>1</v>
      </c>
      <c r="AB478" s="85">
        <f t="shared" si="124"/>
        <v>0</v>
      </c>
      <c r="AC478" s="85">
        <f t="shared" si="125"/>
        <v>0</v>
      </c>
      <c r="AD478" s="75" t="str">
        <f t="shared" si="126"/>
        <v>SRSA</v>
      </c>
      <c r="AE478" s="85">
        <f t="shared" si="127"/>
        <v>0</v>
      </c>
      <c r="AF478" s="85">
        <f t="shared" si="128"/>
        <v>0</v>
      </c>
      <c r="AG478" s="85">
        <f t="shared" si="129"/>
        <v>0</v>
      </c>
      <c r="AH478" s="85">
        <f t="shared" si="130"/>
        <v>0</v>
      </c>
      <c r="AI478" s="85">
        <f t="shared" si="131"/>
        <v>1</v>
      </c>
      <c r="AJ478" s="85">
        <f t="shared" si="132"/>
        <v>0</v>
      </c>
      <c r="AK478" s="85">
        <f t="shared" si="133"/>
        <v>0</v>
      </c>
      <c r="AL478" s="75" t="str">
        <f t="shared" si="134"/>
        <v>-</v>
      </c>
      <c r="AM478" s="85">
        <f t="shared" si="135"/>
        <v>0</v>
      </c>
      <c r="AN478" s="85">
        <f t="shared" si="136"/>
        <v>0</v>
      </c>
      <c r="AO478" s="85">
        <f t="shared" si="137"/>
        <v>0</v>
      </c>
    </row>
    <row r="479" spans="1:41" s="26" customFormat="1" ht="12.75">
      <c r="A479" s="71">
        <v>400319</v>
      </c>
      <c r="B479" s="38">
        <v>108786</v>
      </c>
      <c r="C479" s="39" t="s">
        <v>704</v>
      </c>
      <c r="D479" s="39" t="s">
        <v>705</v>
      </c>
      <c r="E479" s="39" t="s">
        <v>899</v>
      </c>
      <c r="F479" s="40">
        <v>85703</v>
      </c>
      <c r="G479" s="72" t="s">
        <v>882</v>
      </c>
      <c r="H479" s="73">
        <v>5206281404</v>
      </c>
      <c r="I479" s="74">
        <v>1</v>
      </c>
      <c r="J479" s="75" t="s">
        <v>883</v>
      </c>
      <c r="K479" s="39"/>
      <c r="L479" s="76" t="s">
        <v>883</v>
      </c>
      <c r="M479" s="77">
        <v>75.1375</v>
      </c>
      <c r="N479" s="76" t="s">
        <v>883</v>
      </c>
      <c r="O479" s="78" t="s">
        <v>883</v>
      </c>
      <c r="P479" s="41" t="s">
        <v>889</v>
      </c>
      <c r="Q479" s="79" t="str">
        <f t="shared" si="138"/>
        <v>M</v>
      </c>
      <c r="R479" s="75" t="s">
        <v>883</v>
      </c>
      <c r="S479" s="75" t="s">
        <v>883</v>
      </c>
      <c r="T479" s="75"/>
      <c r="U479" s="80"/>
      <c r="V479" s="81"/>
      <c r="W479" s="82"/>
      <c r="X479" s="82"/>
      <c r="Y479" s="83"/>
      <c r="Z479" s="84">
        <f t="shared" si="122"/>
        <v>0</v>
      </c>
      <c r="AA479" s="85">
        <f t="shared" si="123"/>
        <v>1</v>
      </c>
      <c r="AB479" s="85">
        <f t="shared" si="124"/>
        <v>0</v>
      </c>
      <c r="AC479" s="85">
        <f t="shared" si="125"/>
        <v>0</v>
      </c>
      <c r="AD479" s="75" t="str">
        <f t="shared" si="126"/>
        <v>-</v>
      </c>
      <c r="AE479" s="85">
        <f t="shared" si="127"/>
        <v>0</v>
      </c>
      <c r="AF479" s="85">
        <f t="shared" si="128"/>
        <v>0</v>
      </c>
      <c r="AG479" s="85">
        <f t="shared" si="129"/>
        <v>0</v>
      </c>
      <c r="AH479" s="85">
        <f t="shared" si="130"/>
        <v>0</v>
      </c>
      <c r="AI479" s="85">
        <f t="shared" si="131"/>
        <v>0</v>
      </c>
      <c r="AJ479" s="85">
        <f t="shared" si="132"/>
        <v>0</v>
      </c>
      <c r="AK479" s="85">
        <f t="shared" si="133"/>
        <v>0</v>
      </c>
      <c r="AL479" s="75" t="str">
        <f t="shared" si="134"/>
        <v>-</v>
      </c>
      <c r="AM479" s="85">
        <f t="shared" si="135"/>
        <v>0</v>
      </c>
      <c r="AN479" s="85">
        <f t="shared" si="136"/>
        <v>0</v>
      </c>
      <c r="AO479" s="85">
        <f t="shared" si="137"/>
        <v>0</v>
      </c>
    </row>
    <row r="480" spans="1:41" s="26" customFormat="1" ht="12.75">
      <c r="A480" s="71">
        <v>400336</v>
      </c>
      <c r="B480" s="38">
        <v>38754</v>
      </c>
      <c r="C480" s="39" t="s">
        <v>706</v>
      </c>
      <c r="D480" s="39" t="s">
        <v>707</v>
      </c>
      <c r="E480" s="39" t="s">
        <v>1242</v>
      </c>
      <c r="F480" s="40">
        <v>86047</v>
      </c>
      <c r="G480" s="72" t="s">
        <v>882</v>
      </c>
      <c r="H480" s="73">
        <v>9286866101</v>
      </c>
      <c r="I480" s="74">
        <v>4</v>
      </c>
      <c r="J480" s="75" t="s">
        <v>883</v>
      </c>
      <c r="K480" s="39"/>
      <c r="L480" s="76" t="s">
        <v>883</v>
      </c>
      <c r="M480" s="77">
        <v>51.075</v>
      </c>
      <c r="N480" s="76" t="s">
        <v>884</v>
      </c>
      <c r="O480" s="78" t="s">
        <v>883</v>
      </c>
      <c r="P480" s="41" t="s">
        <v>889</v>
      </c>
      <c r="Q480" s="79" t="str">
        <f t="shared" si="138"/>
        <v>M</v>
      </c>
      <c r="R480" s="75" t="s">
        <v>883</v>
      </c>
      <c r="S480" s="75" t="s">
        <v>883</v>
      </c>
      <c r="T480" s="75"/>
      <c r="U480" s="80"/>
      <c r="V480" s="81"/>
      <c r="W480" s="82"/>
      <c r="X480" s="82"/>
      <c r="Y480" s="83"/>
      <c r="Z480" s="84">
        <f t="shared" si="122"/>
        <v>0</v>
      </c>
      <c r="AA480" s="85">
        <f t="shared" si="123"/>
        <v>1</v>
      </c>
      <c r="AB480" s="85">
        <f t="shared" si="124"/>
        <v>0</v>
      </c>
      <c r="AC480" s="85">
        <f t="shared" si="125"/>
        <v>0</v>
      </c>
      <c r="AD480" s="75" t="str">
        <f t="shared" si="126"/>
        <v>-</v>
      </c>
      <c r="AE480" s="85">
        <f t="shared" si="127"/>
        <v>0</v>
      </c>
      <c r="AF480" s="85">
        <f t="shared" si="128"/>
        <v>0</v>
      </c>
      <c r="AG480" s="85">
        <f t="shared" si="129"/>
        <v>0</v>
      </c>
      <c r="AH480" s="85">
        <f t="shared" si="130"/>
        <v>0</v>
      </c>
      <c r="AI480" s="85">
        <f t="shared" si="131"/>
        <v>0</v>
      </c>
      <c r="AJ480" s="85">
        <f t="shared" si="132"/>
        <v>0</v>
      </c>
      <c r="AK480" s="85">
        <f t="shared" si="133"/>
        <v>0</v>
      </c>
      <c r="AL480" s="75" t="str">
        <f t="shared" si="134"/>
        <v>-</v>
      </c>
      <c r="AM480" s="85">
        <f t="shared" si="135"/>
        <v>0</v>
      </c>
      <c r="AN480" s="85">
        <f t="shared" si="136"/>
        <v>0</v>
      </c>
      <c r="AO480" s="85">
        <f t="shared" si="137"/>
        <v>0</v>
      </c>
    </row>
    <row r="481" spans="1:41" s="26" customFormat="1" ht="12.75">
      <c r="A481" s="71">
        <v>408490</v>
      </c>
      <c r="B481" s="38">
        <v>70417</v>
      </c>
      <c r="C481" s="39" t="s">
        <v>708</v>
      </c>
      <c r="D481" s="39" t="s">
        <v>709</v>
      </c>
      <c r="E481" s="39" t="s">
        <v>710</v>
      </c>
      <c r="F481" s="40">
        <v>85353</v>
      </c>
      <c r="G481" s="72">
        <v>2941</v>
      </c>
      <c r="H481" s="73">
        <v>6239369740</v>
      </c>
      <c r="I481" s="74" t="s">
        <v>902</v>
      </c>
      <c r="J481" s="75" t="s">
        <v>883</v>
      </c>
      <c r="K481" s="39"/>
      <c r="L481" s="76" t="s">
        <v>883</v>
      </c>
      <c r="M481" s="77">
        <v>1878.525</v>
      </c>
      <c r="N481" s="76" t="s">
        <v>883</v>
      </c>
      <c r="O481" s="78" t="s">
        <v>883</v>
      </c>
      <c r="P481" s="41">
        <v>13.825424721734036</v>
      </c>
      <c r="Q481" s="79" t="str">
        <f t="shared" si="138"/>
        <v>NO</v>
      </c>
      <c r="R481" s="75" t="s">
        <v>883</v>
      </c>
      <c r="S481" s="75" t="s">
        <v>883</v>
      </c>
      <c r="T481" s="75"/>
      <c r="U481" s="80"/>
      <c r="V481" s="81"/>
      <c r="W481" s="82"/>
      <c r="X481" s="82"/>
      <c r="Y481" s="83"/>
      <c r="Z481" s="84">
        <f t="shared" si="122"/>
        <v>0</v>
      </c>
      <c r="AA481" s="85">
        <f t="shared" si="123"/>
        <v>0</v>
      </c>
      <c r="AB481" s="85">
        <f t="shared" si="124"/>
        <v>0</v>
      </c>
      <c r="AC481" s="85">
        <f t="shared" si="125"/>
        <v>0</v>
      </c>
      <c r="AD481" s="75" t="str">
        <f t="shared" si="126"/>
        <v>-</v>
      </c>
      <c r="AE481" s="85">
        <f t="shared" si="127"/>
        <v>0</v>
      </c>
      <c r="AF481" s="85">
        <f t="shared" si="128"/>
        <v>0</v>
      </c>
      <c r="AG481" s="85">
        <f t="shared" si="129"/>
        <v>0</v>
      </c>
      <c r="AH481" s="85">
        <f t="shared" si="130"/>
        <v>0</v>
      </c>
      <c r="AI481" s="85">
        <f t="shared" si="131"/>
        <v>0</v>
      </c>
      <c r="AJ481" s="85">
        <f t="shared" si="132"/>
        <v>0</v>
      </c>
      <c r="AK481" s="85">
        <f t="shared" si="133"/>
        <v>0</v>
      </c>
      <c r="AL481" s="75" t="str">
        <f t="shared" si="134"/>
        <v>-</v>
      </c>
      <c r="AM481" s="85">
        <f t="shared" si="135"/>
        <v>0</v>
      </c>
      <c r="AN481" s="85">
        <f t="shared" si="136"/>
        <v>0</v>
      </c>
      <c r="AO481" s="85">
        <f t="shared" si="137"/>
        <v>0</v>
      </c>
    </row>
    <row r="482" spans="1:41" s="26" customFormat="1" ht="12.75">
      <c r="A482" s="71">
        <v>408520</v>
      </c>
      <c r="B482" s="38">
        <v>70514</v>
      </c>
      <c r="C482" s="39" t="s">
        <v>711</v>
      </c>
      <c r="D482" s="39" t="s">
        <v>712</v>
      </c>
      <c r="E482" s="39" t="s">
        <v>710</v>
      </c>
      <c r="F482" s="40">
        <v>85353</v>
      </c>
      <c r="G482" s="72">
        <v>2898</v>
      </c>
      <c r="H482" s="73">
        <v>6234784000</v>
      </c>
      <c r="I482" s="74">
        <v>3</v>
      </c>
      <c r="J482" s="75" t="s">
        <v>883</v>
      </c>
      <c r="K482" s="39"/>
      <c r="L482" s="76" t="s">
        <v>883</v>
      </c>
      <c r="M482" s="77">
        <v>5381.5001</v>
      </c>
      <c r="N482" s="76" t="s">
        <v>883</v>
      </c>
      <c r="O482" s="78" t="s">
        <v>883</v>
      </c>
      <c r="P482" s="41">
        <v>9.350079744816588</v>
      </c>
      <c r="Q482" s="79" t="str">
        <f t="shared" si="138"/>
        <v>NO</v>
      </c>
      <c r="R482" s="75" t="s">
        <v>883</v>
      </c>
      <c r="S482" s="75" t="s">
        <v>883</v>
      </c>
      <c r="T482" s="75"/>
      <c r="U482" s="80"/>
      <c r="V482" s="81"/>
      <c r="W482" s="82"/>
      <c r="X482" s="82"/>
      <c r="Y482" s="83"/>
      <c r="Z482" s="84">
        <f t="shared" si="122"/>
        <v>0</v>
      </c>
      <c r="AA482" s="85">
        <f t="shared" si="123"/>
        <v>0</v>
      </c>
      <c r="AB482" s="85">
        <f t="shared" si="124"/>
        <v>0</v>
      </c>
      <c r="AC482" s="85">
        <f t="shared" si="125"/>
        <v>0</v>
      </c>
      <c r="AD482" s="75" t="str">
        <f t="shared" si="126"/>
        <v>-</v>
      </c>
      <c r="AE482" s="85">
        <f t="shared" si="127"/>
        <v>0</v>
      </c>
      <c r="AF482" s="85">
        <f t="shared" si="128"/>
        <v>0</v>
      </c>
      <c r="AG482" s="85">
        <f t="shared" si="129"/>
        <v>0</v>
      </c>
      <c r="AH482" s="85">
        <f t="shared" si="130"/>
        <v>0</v>
      </c>
      <c r="AI482" s="85">
        <f t="shared" si="131"/>
        <v>0</v>
      </c>
      <c r="AJ482" s="85">
        <f t="shared" si="132"/>
        <v>0</v>
      </c>
      <c r="AK482" s="85">
        <f t="shared" si="133"/>
        <v>0</v>
      </c>
      <c r="AL482" s="75" t="str">
        <f t="shared" si="134"/>
        <v>-</v>
      </c>
      <c r="AM482" s="85">
        <f t="shared" si="135"/>
        <v>0</v>
      </c>
      <c r="AN482" s="85">
        <f t="shared" si="136"/>
        <v>0</v>
      </c>
      <c r="AO482" s="85">
        <f t="shared" si="137"/>
        <v>0</v>
      </c>
    </row>
    <row r="483" spans="1:41" s="26" customFormat="1" ht="12.75">
      <c r="A483" s="71">
        <v>408550</v>
      </c>
      <c r="B483" s="38">
        <v>110422</v>
      </c>
      <c r="C483" s="39" t="s">
        <v>713</v>
      </c>
      <c r="D483" s="39" t="s">
        <v>714</v>
      </c>
      <c r="E483" s="39" t="s">
        <v>2</v>
      </c>
      <c r="F483" s="40">
        <v>85231</v>
      </c>
      <c r="G483" s="72">
        <v>9680</v>
      </c>
      <c r="H483" s="73">
        <v>5204662360</v>
      </c>
      <c r="I483" s="74" t="s">
        <v>925</v>
      </c>
      <c r="J483" s="75" t="s">
        <v>883</v>
      </c>
      <c r="K483" s="39"/>
      <c r="L483" s="76" t="s">
        <v>883</v>
      </c>
      <c r="M483" s="77">
        <v>1013.7</v>
      </c>
      <c r="N483" s="76" t="s">
        <v>883</v>
      </c>
      <c r="O483" s="78" t="s">
        <v>883</v>
      </c>
      <c r="P483" s="41">
        <v>13.326551373346899</v>
      </c>
      <c r="Q483" s="79" t="str">
        <f t="shared" si="138"/>
        <v>NO</v>
      </c>
      <c r="R483" s="75" t="s">
        <v>883</v>
      </c>
      <c r="S483" s="75" t="s">
        <v>883</v>
      </c>
      <c r="T483" s="75"/>
      <c r="U483" s="80"/>
      <c r="V483" s="81"/>
      <c r="W483" s="82"/>
      <c r="X483" s="82"/>
      <c r="Y483" s="83"/>
      <c r="Z483" s="84">
        <f t="shared" si="122"/>
        <v>0</v>
      </c>
      <c r="AA483" s="85">
        <f t="shared" si="123"/>
        <v>0</v>
      </c>
      <c r="AB483" s="85">
        <f t="shared" si="124"/>
        <v>0</v>
      </c>
      <c r="AC483" s="85">
        <f t="shared" si="125"/>
        <v>0</v>
      </c>
      <c r="AD483" s="75" t="str">
        <f t="shared" si="126"/>
        <v>-</v>
      </c>
      <c r="AE483" s="85">
        <f t="shared" si="127"/>
        <v>0</v>
      </c>
      <c r="AF483" s="85">
        <f t="shared" si="128"/>
        <v>0</v>
      </c>
      <c r="AG483" s="85">
        <f t="shared" si="129"/>
        <v>0</v>
      </c>
      <c r="AH483" s="85">
        <f t="shared" si="130"/>
        <v>0</v>
      </c>
      <c r="AI483" s="85">
        <f t="shared" si="131"/>
        <v>0</v>
      </c>
      <c r="AJ483" s="85">
        <f t="shared" si="132"/>
        <v>0</v>
      </c>
      <c r="AK483" s="85">
        <f t="shared" si="133"/>
        <v>0</v>
      </c>
      <c r="AL483" s="75" t="str">
        <f t="shared" si="134"/>
        <v>-</v>
      </c>
      <c r="AM483" s="85">
        <f t="shared" si="135"/>
        <v>0</v>
      </c>
      <c r="AN483" s="85">
        <f t="shared" si="136"/>
        <v>0</v>
      </c>
      <c r="AO483" s="85">
        <f t="shared" si="137"/>
        <v>0</v>
      </c>
    </row>
    <row r="484" spans="1:41" s="26" customFormat="1" ht="12.75">
      <c r="A484" s="71">
        <v>408600</v>
      </c>
      <c r="B484" s="38">
        <v>20201</v>
      </c>
      <c r="C484" s="39" t="s">
        <v>715</v>
      </c>
      <c r="D484" s="39" t="s">
        <v>716</v>
      </c>
      <c r="E484" s="39" t="s">
        <v>717</v>
      </c>
      <c r="F484" s="40">
        <v>85638</v>
      </c>
      <c r="G484" s="72">
        <v>1000</v>
      </c>
      <c r="H484" s="73">
        <v>5204574000</v>
      </c>
      <c r="I484" s="74">
        <v>7</v>
      </c>
      <c r="J484" s="75" t="s">
        <v>884</v>
      </c>
      <c r="K484" s="39"/>
      <c r="L484" s="76" t="s">
        <v>883</v>
      </c>
      <c r="M484" s="77">
        <v>927.9313</v>
      </c>
      <c r="N484" s="76" t="s">
        <v>883</v>
      </c>
      <c r="O484" s="78" t="s">
        <v>883</v>
      </c>
      <c r="P484" s="41">
        <v>24.76601871850252</v>
      </c>
      <c r="Q484" s="79" t="str">
        <f t="shared" si="138"/>
        <v>YES</v>
      </c>
      <c r="R484" s="75" t="s">
        <v>883</v>
      </c>
      <c r="S484" s="75" t="s">
        <v>884</v>
      </c>
      <c r="T484" s="75"/>
      <c r="U484" s="80" t="s">
        <v>884</v>
      </c>
      <c r="V484" s="81"/>
      <c r="W484" s="82"/>
      <c r="X484" s="82"/>
      <c r="Y484" s="83"/>
      <c r="Z484" s="84">
        <f t="shared" si="122"/>
        <v>1</v>
      </c>
      <c r="AA484" s="85">
        <f t="shared" si="123"/>
        <v>0</v>
      </c>
      <c r="AB484" s="85">
        <f t="shared" si="124"/>
        <v>0</v>
      </c>
      <c r="AC484" s="85">
        <f t="shared" si="125"/>
        <v>0</v>
      </c>
      <c r="AD484" s="75" t="str">
        <f t="shared" si="126"/>
        <v>-</v>
      </c>
      <c r="AE484" s="85">
        <f t="shared" si="127"/>
        <v>0</v>
      </c>
      <c r="AF484" s="85">
        <f t="shared" si="128"/>
        <v>0</v>
      </c>
      <c r="AG484" s="85">
        <f t="shared" si="129"/>
        <v>0</v>
      </c>
      <c r="AH484" s="85">
        <f t="shared" si="130"/>
        <v>0</v>
      </c>
      <c r="AI484" s="85">
        <f t="shared" si="131"/>
        <v>1</v>
      </c>
      <c r="AJ484" s="85">
        <f t="shared" si="132"/>
        <v>1</v>
      </c>
      <c r="AK484" s="85" t="str">
        <f t="shared" si="133"/>
        <v>Initial</v>
      </c>
      <c r="AL484" s="75" t="str">
        <f t="shared" si="134"/>
        <v>RLIS</v>
      </c>
      <c r="AM484" s="85">
        <f t="shared" si="135"/>
        <v>0</v>
      </c>
      <c r="AN484" s="85">
        <f t="shared" si="136"/>
        <v>0</v>
      </c>
      <c r="AO484" s="85">
        <f t="shared" si="137"/>
        <v>0</v>
      </c>
    </row>
    <row r="485" spans="1:41" s="26" customFormat="1" ht="12.75">
      <c r="A485" s="71">
        <v>405760</v>
      </c>
      <c r="B485" s="38">
        <v>40333</v>
      </c>
      <c r="C485" s="39" t="s">
        <v>718</v>
      </c>
      <c r="D485" s="39" t="s">
        <v>185</v>
      </c>
      <c r="E485" s="39" t="s">
        <v>719</v>
      </c>
      <c r="F485" s="40">
        <v>85553</v>
      </c>
      <c r="G485" s="72">
        <v>337</v>
      </c>
      <c r="H485" s="73">
        <v>9284792490</v>
      </c>
      <c r="I485" s="74">
        <v>7</v>
      </c>
      <c r="J485" s="75" t="s">
        <v>884</v>
      </c>
      <c r="K485" s="39"/>
      <c r="L485" s="76" t="s">
        <v>883</v>
      </c>
      <c r="M485" s="77">
        <v>82.2438</v>
      </c>
      <c r="N485" s="76" t="s">
        <v>883</v>
      </c>
      <c r="O485" s="78" t="s">
        <v>884</v>
      </c>
      <c r="P485" s="41">
        <v>9.473684210526317</v>
      </c>
      <c r="Q485" s="79" t="str">
        <f t="shared" si="138"/>
        <v>NO</v>
      </c>
      <c r="R485" s="75" t="s">
        <v>883</v>
      </c>
      <c r="S485" s="75" t="s">
        <v>884</v>
      </c>
      <c r="T485" s="75"/>
      <c r="U485" s="80"/>
      <c r="V485" s="81">
        <v>3346</v>
      </c>
      <c r="W485" s="82">
        <v>360</v>
      </c>
      <c r="X485" s="82">
        <v>472</v>
      </c>
      <c r="Y485" s="83">
        <v>631</v>
      </c>
      <c r="Z485" s="84">
        <f t="shared" si="122"/>
        <v>1</v>
      </c>
      <c r="AA485" s="85">
        <f t="shared" si="123"/>
        <v>1</v>
      </c>
      <c r="AB485" s="85">
        <f t="shared" si="124"/>
        <v>0</v>
      </c>
      <c r="AC485" s="85">
        <f t="shared" si="125"/>
        <v>0</v>
      </c>
      <c r="AD485" s="75" t="str">
        <f t="shared" si="126"/>
        <v>SRSA</v>
      </c>
      <c r="AE485" s="85">
        <f t="shared" si="127"/>
        <v>0</v>
      </c>
      <c r="AF485" s="85">
        <f t="shared" si="128"/>
        <v>0</v>
      </c>
      <c r="AG485" s="85">
        <f t="shared" si="129"/>
        <v>0</v>
      </c>
      <c r="AH485" s="85">
        <f t="shared" si="130"/>
        <v>0</v>
      </c>
      <c r="AI485" s="85">
        <f t="shared" si="131"/>
        <v>1</v>
      </c>
      <c r="AJ485" s="85">
        <f t="shared" si="132"/>
        <v>0</v>
      </c>
      <c r="AK485" s="85">
        <f t="shared" si="133"/>
        <v>0</v>
      </c>
      <c r="AL485" s="75" t="str">
        <f t="shared" si="134"/>
        <v>-</v>
      </c>
      <c r="AM485" s="85">
        <f t="shared" si="135"/>
        <v>0</v>
      </c>
      <c r="AN485" s="85">
        <f t="shared" si="136"/>
        <v>0</v>
      </c>
      <c r="AO485" s="85">
        <f t="shared" si="137"/>
        <v>0</v>
      </c>
    </row>
    <row r="486" spans="1:41" s="26" customFormat="1" ht="12.75">
      <c r="A486" s="71">
        <v>408640</v>
      </c>
      <c r="B486" s="38">
        <v>80412</v>
      </c>
      <c r="C486" s="39" t="s">
        <v>720</v>
      </c>
      <c r="D486" s="39" t="s">
        <v>721</v>
      </c>
      <c r="E486" s="39" t="s">
        <v>722</v>
      </c>
      <c r="F486" s="40">
        <v>86436</v>
      </c>
      <c r="G486" s="72">
        <v>370</v>
      </c>
      <c r="H486" s="73">
        <v>9287683344</v>
      </c>
      <c r="I486" s="74">
        <v>7</v>
      </c>
      <c r="J486" s="75" t="s">
        <v>884</v>
      </c>
      <c r="K486" s="39"/>
      <c r="L486" s="76" t="s">
        <v>884</v>
      </c>
      <c r="M486" s="77">
        <v>158.9188</v>
      </c>
      <c r="N486" s="76" t="s">
        <v>883</v>
      </c>
      <c r="O486" s="78" t="s">
        <v>884</v>
      </c>
      <c r="P486" s="41">
        <v>42.5531914893617</v>
      </c>
      <c r="Q486" s="79" t="str">
        <f t="shared" si="138"/>
        <v>YES</v>
      </c>
      <c r="R486" s="75" t="s">
        <v>883</v>
      </c>
      <c r="S486" s="75" t="s">
        <v>884</v>
      </c>
      <c r="T486" s="75"/>
      <c r="U486" s="80"/>
      <c r="V486" s="81">
        <v>10610</v>
      </c>
      <c r="W486" s="82">
        <v>1311</v>
      </c>
      <c r="X486" s="82">
        <v>1514</v>
      </c>
      <c r="Y486" s="83">
        <v>967</v>
      </c>
      <c r="Z486" s="84">
        <f t="shared" si="122"/>
        <v>1</v>
      </c>
      <c r="AA486" s="85">
        <f t="shared" si="123"/>
        <v>1</v>
      </c>
      <c r="AB486" s="85">
        <f t="shared" si="124"/>
        <v>0</v>
      </c>
      <c r="AC486" s="85">
        <f t="shared" si="125"/>
        <v>0</v>
      </c>
      <c r="AD486" s="75" t="str">
        <f t="shared" si="126"/>
        <v>SRSA</v>
      </c>
      <c r="AE486" s="85">
        <f t="shared" si="127"/>
        <v>0</v>
      </c>
      <c r="AF486" s="85">
        <f t="shared" si="128"/>
        <v>0</v>
      </c>
      <c r="AG486" s="85">
        <f t="shared" si="129"/>
        <v>0</v>
      </c>
      <c r="AH486" s="85">
        <f t="shared" si="130"/>
        <v>0</v>
      </c>
      <c r="AI486" s="85">
        <f t="shared" si="131"/>
        <v>1</v>
      </c>
      <c r="AJ486" s="85">
        <f t="shared" si="132"/>
        <v>1</v>
      </c>
      <c r="AK486" s="85" t="str">
        <f t="shared" si="133"/>
        <v>Initial</v>
      </c>
      <c r="AL486" s="75" t="str">
        <f t="shared" si="134"/>
        <v>-</v>
      </c>
      <c r="AM486" s="85" t="str">
        <f t="shared" si="135"/>
        <v>SRSA</v>
      </c>
      <c r="AN486" s="85">
        <f t="shared" si="136"/>
        <v>0</v>
      </c>
      <c r="AO486" s="85">
        <f t="shared" si="137"/>
        <v>0</v>
      </c>
    </row>
    <row r="487" spans="1:41" s="26" customFormat="1" ht="12.75">
      <c r="A487" s="71">
        <v>400335</v>
      </c>
      <c r="B487" s="38">
        <v>138764</v>
      </c>
      <c r="C487" s="39" t="s">
        <v>723</v>
      </c>
      <c r="D487" s="39" t="s">
        <v>724</v>
      </c>
      <c r="E487" s="39" t="s">
        <v>959</v>
      </c>
      <c r="F487" s="40">
        <v>86301</v>
      </c>
      <c r="G487" s="72" t="s">
        <v>882</v>
      </c>
      <c r="H487" s="73">
        <v>9284429125</v>
      </c>
      <c r="I487" s="74">
        <v>8</v>
      </c>
      <c r="J487" s="75" t="s">
        <v>884</v>
      </c>
      <c r="K487" s="39"/>
      <c r="L487" s="76" t="s">
        <v>896</v>
      </c>
      <c r="M487" s="77">
        <v>35.85</v>
      </c>
      <c r="N487" s="76" t="s">
        <v>883</v>
      </c>
      <c r="O487" s="78" t="s">
        <v>884</v>
      </c>
      <c r="P487" s="41" t="s">
        <v>889</v>
      </c>
      <c r="Q487" s="79" t="str">
        <f t="shared" si="138"/>
        <v>M</v>
      </c>
      <c r="R487" s="75" t="s">
        <v>883</v>
      </c>
      <c r="S487" s="75" t="s">
        <v>884</v>
      </c>
      <c r="T487" s="75"/>
      <c r="U487" s="80"/>
      <c r="V487" s="81"/>
      <c r="W487" s="82"/>
      <c r="X487" s="82"/>
      <c r="Y487" s="83"/>
      <c r="Z487" s="84">
        <f t="shared" si="122"/>
        <v>1</v>
      </c>
      <c r="AA487" s="85">
        <f t="shared" si="123"/>
        <v>1</v>
      </c>
      <c r="AB487" s="85">
        <f t="shared" si="124"/>
        <v>0</v>
      </c>
      <c r="AC487" s="85">
        <f t="shared" si="125"/>
        <v>0</v>
      </c>
      <c r="AD487" s="75" t="str">
        <f t="shared" si="126"/>
        <v>SRSA</v>
      </c>
      <c r="AE487" s="85">
        <f t="shared" si="127"/>
        <v>0</v>
      </c>
      <c r="AF487" s="85">
        <f t="shared" si="128"/>
        <v>0</v>
      </c>
      <c r="AG487" s="85">
        <f t="shared" si="129"/>
        <v>0</v>
      </c>
      <c r="AH487" s="85">
        <f t="shared" si="130"/>
        <v>0</v>
      </c>
      <c r="AI487" s="85">
        <f t="shared" si="131"/>
        <v>1</v>
      </c>
      <c r="AJ487" s="85">
        <f t="shared" si="132"/>
        <v>0</v>
      </c>
      <c r="AK487" s="85">
        <f t="shared" si="133"/>
        <v>0</v>
      </c>
      <c r="AL487" s="75" t="str">
        <f t="shared" si="134"/>
        <v>-</v>
      </c>
      <c r="AM487" s="85">
        <f t="shared" si="135"/>
        <v>0</v>
      </c>
      <c r="AN487" s="85">
        <f t="shared" si="136"/>
        <v>0</v>
      </c>
      <c r="AO487" s="85">
        <f t="shared" si="137"/>
        <v>0</v>
      </c>
    </row>
    <row r="488" spans="1:41" s="26" customFormat="1" ht="12.75">
      <c r="A488" s="71">
        <v>400028</v>
      </c>
      <c r="B488" s="38">
        <v>58650</v>
      </c>
      <c r="C488" s="39" t="s">
        <v>725</v>
      </c>
      <c r="D488" s="39" t="s">
        <v>726</v>
      </c>
      <c r="E488" s="39" t="s">
        <v>81</v>
      </c>
      <c r="F488" s="40">
        <v>85546</v>
      </c>
      <c r="G488" s="72">
        <v>2051</v>
      </c>
      <c r="H488" s="73">
        <v>9283488422</v>
      </c>
      <c r="I488" s="74">
        <v>6</v>
      </c>
      <c r="J488" s="75" t="s">
        <v>883</v>
      </c>
      <c r="K488" s="39"/>
      <c r="L488" s="76" t="s">
        <v>883</v>
      </c>
      <c r="M488" s="77">
        <v>88.7125</v>
      </c>
      <c r="N488" s="76" t="s">
        <v>884</v>
      </c>
      <c r="O488" s="78" t="s">
        <v>883</v>
      </c>
      <c r="P488" s="41">
        <v>89.31</v>
      </c>
      <c r="Q488" s="79" t="str">
        <f t="shared" si="138"/>
        <v>YES</v>
      </c>
      <c r="R488" s="75" t="s">
        <v>883</v>
      </c>
      <c r="S488" s="75" t="s">
        <v>884</v>
      </c>
      <c r="T488" s="75"/>
      <c r="U488" s="80"/>
      <c r="V488" s="81"/>
      <c r="W488" s="82"/>
      <c r="X488" s="82"/>
      <c r="Y488" s="83"/>
      <c r="Z488" s="84">
        <f t="shared" si="122"/>
        <v>0</v>
      </c>
      <c r="AA488" s="85">
        <f t="shared" si="123"/>
        <v>1</v>
      </c>
      <c r="AB488" s="85">
        <f t="shared" si="124"/>
        <v>0</v>
      </c>
      <c r="AC488" s="85">
        <f t="shared" si="125"/>
        <v>0</v>
      </c>
      <c r="AD488" s="75" t="str">
        <f t="shared" si="126"/>
        <v>-</v>
      </c>
      <c r="AE488" s="85">
        <f t="shared" si="127"/>
        <v>0</v>
      </c>
      <c r="AF488" s="85">
        <f t="shared" si="128"/>
        <v>0</v>
      </c>
      <c r="AG488" s="85">
        <f t="shared" si="129"/>
        <v>0</v>
      </c>
      <c r="AH488" s="85">
        <f t="shared" si="130"/>
        <v>0</v>
      </c>
      <c r="AI488" s="85">
        <f t="shared" si="131"/>
        <v>1</v>
      </c>
      <c r="AJ488" s="85">
        <f t="shared" si="132"/>
        <v>1</v>
      </c>
      <c r="AK488" s="85" t="str">
        <f t="shared" si="133"/>
        <v>Initial</v>
      </c>
      <c r="AL488" s="75" t="str">
        <f t="shared" si="134"/>
        <v>RLIS</v>
      </c>
      <c r="AM488" s="85">
        <f t="shared" si="135"/>
        <v>0</v>
      </c>
      <c r="AN488" s="85">
        <f t="shared" si="136"/>
        <v>0</v>
      </c>
      <c r="AO488" s="85" t="str">
        <f t="shared" si="137"/>
        <v>Trouble</v>
      </c>
    </row>
    <row r="489" spans="1:41" s="26" customFormat="1" ht="12.75">
      <c r="A489" s="71">
        <v>408680</v>
      </c>
      <c r="B489" s="38">
        <v>30215</v>
      </c>
      <c r="C489" s="39" t="s">
        <v>727</v>
      </c>
      <c r="D489" s="39" t="s">
        <v>728</v>
      </c>
      <c r="E489" s="39" t="s">
        <v>108</v>
      </c>
      <c r="F489" s="40">
        <v>86045</v>
      </c>
      <c r="G489" s="72">
        <v>67</v>
      </c>
      <c r="H489" s="73">
        <v>9282834211</v>
      </c>
      <c r="I489" s="74" t="s">
        <v>1134</v>
      </c>
      <c r="J489" s="75" t="s">
        <v>883</v>
      </c>
      <c r="K489" s="39"/>
      <c r="L489" s="76" t="s">
        <v>884</v>
      </c>
      <c r="M489" s="77">
        <v>2388.6498</v>
      </c>
      <c r="N489" s="76" t="s">
        <v>884</v>
      </c>
      <c r="O489" s="78" t="s">
        <v>884</v>
      </c>
      <c r="P489" s="41">
        <v>33.51681957186544</v>
      </c>
      <c r="Q489" s="79" t="str">
        <f t="shared" si="138"/>
        <v>YES</v>
      </c>
      <c r="R489" s="75" t="s">
        <v>883</v>
      </c>
      <c r="S489" s="75" t="s">
        <v>883</v>
      </c>
      <c r="T489" s="75"/>
      <c r="U489" s="80"/>
      <c r="V489" s="81">
        <v>188414</v>
      </c>
      <c r="W489" s="82">
        <v>21672</v>
      </c>
      <c r="X489" s="82">
        <v>41355</v>
      </c>
      <c r="Y489" s="83">
        <v>17367</v>
      </c>
      <c r="Z489" s="84">
        <f t="shared" si="122"/>
        <v>1</v>
      </c>
      <c r="AA489" s="85">
        <f t="shared" si="123"/>
        <v>1</v>
      </c>
      <c r="AB489" s="85">
        <f t="shared" si="124"/>
        <v>0</v>
      </c>
      <c r="AC489" s="85">
        <f t="shared" si="125"/>
        <v>0</v>
      </c>
      <c r="AD489" s="75" t="str">
        <f t="shared" si="126"/>
        <v>SRSA</v>
      </c>
      <c r="AE489" s="85">
        <f t="shared" si="127"/>
        <v>0</v>
      </c>
      <c r="AF489" s="85">
        <f t="shared" si="128"/>
        <v>0</v>
      </c>
      <c r="AG489" s="85">
        <f t="shared" si="129"/>
        <v>0</v>
      </c>
      <c r="AH489" s="85">
        <f t="shared" si="130"/>
        <v>0</v>
      </c>
      <c r="AI489" s="85">
        <f t="shared" si="131"/>
        <v>0</v>
      </c>
      <c r="AJ489" s="85">
        <f t="shared" si="132"/>
        <v>1</v>
      </c>
      <c r="AK489" s="85">
        <f t="shared" si="133"/>
        <v>0</v>
      </c>
      <c r="AL489" s="75" t="str">
        <f t="shared" si="134"/>
        <v>-</v>
      </c>
      <c r="AM489" s="85">
        <f t="shared" si="135"/>
        <v>0</v>
      </c>
      <c r="AN489" s="85">
        <f t="shared" si="136"/>
        <v>0</v>
      </c>
      <c r="AO489" s="85">
        <f t="shared" si="137"/>
        <v>0</v>
      </c>
    </row>
    <row r="490" spans="1:41" s="26" customFormat="1" ht="12.75">
      <c r="A490" s="71">
        <v>400388</v>
      </c>
      <c r="B490" s="38">
        <v>108706</v>
      </c>
      <c r="C490" s="39" t="s">
        <v>729</v>
      </c>
      <c r="D490" s="39" t="s">
        <v>970</v>
      </c>
      <c r="E490" s="39" t="s">
        <v>892</v>
      </c>
      <c r="F490" s="40">
        <v>85014</v>
      </c>
      <c r="G490" s="72" t="s">
        <v>882</v>
      </c>
      <c r="H490" s="73">
        <v>6029532933</v>
      </c>
      <c r="I490" s="74">
        <v>1</v>
      </c>
      <c r="J490" s="75" t="s">
        <v>883</v>
      </c>
      <c r="K490" s="39"/>
      <c r="L490" s="76" t="s">
        <v>883</v>
      </c>
      <c r="M490" s="77">
        <v>361.6499</v>
      </c>
      <c r="N490" s="76" t="s">
        <v>883</v>
      </c>
      <c r="O490" s="78" t="s">
        <v>883</v>
      </c>
      <c r="P490" s="41" t="s">
        <v>889</v>
      </c>
      <c r="Q490" s="79" t="str">
        <f t="shared" si="138"/>
        <v>M</v>
      </c>
      <c r="R490" s="75" t="s">
        <v>885</v>
      </c>
      <c r="S490" s="75" t="s">
        <v>883</v>
      </c>
      <c r="T490" s="75"/>
      <c r="U490" s="80"/>
      <c r="V490" s="81"/>
      <c r="W490" s="82"/>
      <c r="X490" s="82"/>
      <c r="Y490" s="83"/>
      <c r="Z490" s="84">
        <f t="shared" si="122"/>
        <v>0</v>
      </c>
      <c r="AA490" s="85">
        <f t="shared" si="123"/>
        <v>1</v>
      </c>
      <c r="AB490" s="85">
        <f t="shared" si="124"/>
        <v>0</v>
      </c>
      <c r="AC490" s="85">
        <f t="shared" si="125"/>
        <v>0</v>
      </c>
      <c r="AD490" s="75" t="str">
        <f t="shared" si="126"/>
        <v>-</v>
      </c>
      <c r="AE490" s="85">
        <f t="shared" si="127"/>
        <v>0</v>
      </c>
      <c r="AF490" s="85">
        <f t="shared" si="128"/>
        <v>0</v>
      </c>
      <c r="AG490" s="85">
        <f t="shared" si="129"/>
        <v>0</v>
      </c>
      <c r="AH490" s="85">
        <f t="shared" si="130"/>
        <v>0</v>
      </c>
      <c r="AI490" s="85">
        <f t="shared" si="131"/>
        <v>0</v>
      </c>
      <c r="AJ490" s="85">
        <f t="shared" si="132"/>
        <v>0</v>
      </c>
      <c r="AK490" s="85">
        <f t="shared" si="133"/>
        <v>0</v>
      </c>
      <c r="AL490" s="75" t="str">
        <f t="shared" si="134"/>
        <v>-</v>
      </c>
      <c r="AM490" s="85">
        <f t="shared" si="135"/>
        <v>0</v>
      </c>
      <c r="AN490" s="85">
        <f t="shared" si="136"/>
        <v>0</v>
      </c>
      <c r="AO490" s="85">
        <f t="shared" si="137"/>
        <v>0</v>
      </c>
    </row>
    <row r="491" spans="1:41" s="26" customFormat="1" ht="12.75">
      <c r="A491" s="71">
        <v>400255</v>
      </c>
      <c r="B491" s="38">
        <v>108773</v>
      </c>
      <c r="C491" s="39" t="s">
        <v>730</v>
      </c>
      <c r="D491" s="39" t="s">
        <v>731</v>
      </c>
      <c r="E491" s="39" t="s">
        <v>899</v>
      </c>
      <c r="F491" s="40">
        <v>85715</v>
      </c>
      <c r="G491" s="72" t="s">
        <v>882</v>
      </c>
      <c r="H491" s="73">
        <v>5202960883</v>
      </c>
      <c r="I491" s="74">
        <v>1</v>
      </c>
      <c r="J491" s="75" t="s">
        <v>883</v>
      </c>
      <c r="K491" s="39"/>
      <c r="L491" s="76" t="s">
        <v>883</v>
      </c>
      <c r="M491" s="77">
        <v>297.5</v>
      </c>
      <c r="N491" s="76" t="s">
        <v>883</v>
      </c>
      <c r="O491" s="78" t="s">
        <v>883</v>
      </c>
      <c r="P491" s="41" t="s">
        <v>889</v>
      </c>
      <c r="Q491" s="79" t="str">
        <f t="shared" si="138"/>
        <v>M</v>
      </c>
      <c r="R491" s="75" t="s">
        <v>883</v>
      </c>
      <c r="S491" s="75" t="s">
        <v>883</v>
      </c>
      <c r="T491" s="75"/>
      <c r="U491" s="80"/>
      <c r="V491" s="81"/>
      <c r="W491" s="82"/>
      <c r="X491" s="82"/>
      <c r="Y491" s="83"/>
      <c r="Z491" s="84">
        <f t="shared" si="122"/>
        <v>0</v>
      </c>
      <c r="AA491" s="85">
        <f t="shared" si="123"/>
        <v>1</v>
      </c>
      <c r="AB491" s="85">
        <f t="shared" si="124"/>
        <v>0</v>
      </c>
      <c r="AC491" s="85">
        <f t="shared" si="125"/>
        <v>0</v>
      </c>
      <c r="AD491" s="75" t="str">
        <f t="shared" si="126"/>
        <v>-</v>
      </c>
      <c r="AE491" s="85">
        <f t="shared" si="127"/>
        <v>0</v>
      </c>
      <c r="AF491" s="85">
        <f t="shared" si="128"/>
        <v>0</v>
      </c>
      <c r="AG491" s="85">
        <f t="shared" si="129"/>
        <v>0</v>
      </c>
      <c r="AH491" s="85">
        <f t="shared" si="130"/>
        <v>0</v>
      </c>
      <c r="AI491" s="85">
        <f t="shared" si="131"/>
        <v>0</v>
      </c>
      <c r="AJ491" s="85">
        <f t="shared" si="132"/>
        <v>0</v>
      </c>
      <c r="AK491" s="85">
        <f t="shared" si="133"/>
        <v>0</v>
      </c>
      <c r="AL491" s="75" t="str">
        <f t="shared" si="134"/>
        <v>-</v>
      </c>
      <c r="AM491" s="85">
        <f t="shared" si="135"/>
        <v>0</v>
      </c>
      <c r="AN491" s="85">
        <f t="shared" si="136"/>
        <v>0</v>
      </c>
      <c r="AO491" s="85">
        <f t="shared" si="137"/>
        <v>0</v>
      </c>
    </row>
    <row r="492" spans="1:41" s="26" customFormat="1" ht="12.75">
      <c r="A492" s="71">
        <v>400159</v>
      </c>
      <c r="B492" s="38">
        <v>108768</v>
      </c>
      <c r="C492" s="39" t="s">
        <v>732</v>
      </c>
      <c r="D492" s="39" t="s">
        <v>733</v>
      </c>
      <c r="E492" s="39" t="s">
        <v>899</v>
      </c>
      <c r="F492" s="40">
        <v>85705</v>
      </c>
      <c r="G492" s="72" t="s">
        <v>882</v>
      </c>
      <c r="H492" s="73">
        <v>5206224185</v>
      </c>
      <c r="I492" s="74">
        <v>1</v>
      </c>
      <c r="J492" s="75" t="s">
        <v>883</v>
      </c>
      <c r="K492" s="39"/>
      <c r="L492" s="76" t="s">
        <v>883</v>
      </c>
      <c r="M492" s="77"/>
      <c r="N492" s="76" t="s">
        <v>883</v>
      </c>
      <c r="O492" s="78" t="s">
        <v>883</v>
      </c>
      <c r="P492" s="41" t="s">
        <v>889</v>
      </c>
      <c r="Q492" s="79" t="str">
        <f t="shared" si="138"/>
        <v>M</v>
      </c>
      <c r="R492" s="75" t="s">
        <v>883</v>
      </c>
      <c r="S492" s="75" t="s">
        <v>883</v>
      </c>
      <c r="T492" s="75"/>
      <c r="U492" s="80"/>
      <c r="V492" s="81"/>
      <c r="W492" s="82"/>
      <c r="X492" s="82"/>
      <c r="Y492" s="83"/>
      <c r="Z492" s="84">
        <f t="shared" si="122"/>
        <v>0</v>
      </c>
      <c r="AA492" s="85">
        <f t="shared" si="123"/>
        <v>0</v>
      </c>
      <c r="AB492" s="85">
        <f t="shared" si="124"/>
        <v>0</v>
      </c>
      <c r="AC492" s="85">
        <f t="shared" si="125"/>
        <v>0</v>
      </c>
      <c r="AD492" s="75" t="str">
        <f t="shared" si="126"/>
        <v>-</v>
      </c>
      <c r="AE492" s="85">
        <f t="shared" si="127"/>
        <v>0</v>
      </c>
      <c r="AF492" s="85">
        <f t="shared" si="128"/>
        <v>0</v>
      </c>
      <c r="AG492" s="85">
        <f t="shared" si="129"/>
        <v>0</v>
      </c>
      <c r="AH492" s="85">
        <f t="shared" si="130"/>
        <v>0</v>
      </c>
      <c r="AI492" s="85">
        <f t="shared" si="131"/>
        <v>0</v>
      </c>
      <c r="AJ492" s="85">
        <f t="shared" si="132"/>
        <v>0</v>
      </c>
      <c r="AK492" s="85">
        <f t="shared" si="133"/>
        <v>0</v>
      </c>
      <c r="AL492" s="75" t="str">
        <f t="shared" si="134"/>
        <v>-</v>
      </c>
      <c r="AM492" s="85">
        <f t="shared" si="135"/>
        <v>0</v>
      </c>
      <c r="AN492" s="85">
        <f t="shared" si="136"/>
        <v>0</v>
      </c>
      <c r="AO492" s="85">
        <f t="shared" si="137"/>
        <v>0</v>
      </c>
    </row>
    <row r="493" spans="1:41" s="26" customFormat="1" ht="12.75">
      <c r="A493" s="71">
        <v>408800</v>
      </c>
      <c r="B493" s="38">
        <v>100201</v>
      </c>
      <c r="C493" s="39" t="s">
        <v>734</v>
      </c>
      <c r="D493" s="39" t="s">
        <v>735</v>
      </c>
      <c r="E493" s="39" t="s">
        <v>899</v>
      </c>
      <c r="F493" s="40">
        <v>85717</v>
      </c>
      <c r="G493" s="72">
        <v>400</v>
      </c>
      <c r="H493" s="73">
        <v>5202256000</v>
      </c>
      <c r="I493" s="74" t="s">
        <v>956</v>
      </c>
      <c r="J493" s="75" t="s">
        <v>883</v>
      </c>
      <c r="K493" s="39"/>
      <c r="L493" s="76" t="s">
        <v>883</v>
      </c>
      <c r="M493" s="77">
        <v>57076.6698</v>
      </c>
      <c r="N493" s="76" t="s">
        <v>883</v>
      </c>
      <c r="O493" s="78" t="s">
        <v>883</v>
      </c>
      <c r="P493" s="41">
        <v>18.759312103841005</v>
      </c>
      <c r="Q493" s="79" t="str">
        <f t="shared" si="138"/>
        <v>NO</v>
      </c>
      <c r="R493" s="75" t="s">
        <v>883</v>
      </c>
      <c r="S493" s="75" t="s">
        <v>883</v>
      </c>
      <c r="T493" s="75"/>
      <c r="U493" s="80"/>
      <c r="V493" s="81"/>
      <c r="W493" s="82"/>
      <c r="X493" s="82"/>
      <c r="Y493" s="83"/>
      <c r="Z493" s="84">
        <f t="shared" si="122"/>
        <v>0</v>
      </c>
      <c r="AA493" s="85">
        <f t="shared" si="123"/>
        <v>0</v>
      </c>
      <c r="AB493" s="85">
        <f t="shared" si="124"/>
        <v>0</v>
      </c>
      <c r="AC493" s="85">
        <f t="shared" si="125"/>
        <v>0</v>
      </c>
      <c r="AD493" s="75" t="str">
        <f t="shared" si="126"/>
        <v>-</v>
      </c>
      <c r="AE493" s="85">
        <f t="shared" si="127"/>
        <v>0</v>
      </c>
      <c r="AF493" s="85">
        <f t="shared" si="128"/>
        <v>0</v>
      </c>
      <c r="AG493" s="85">
        <f t="shared" si="129"/>
        <v>0</v>
      </c>
      <c r="AH493" s="85">
        <f t="shared" si="130"/>
        <v>0</v>
      </c>
      <c r="AI493" s="85">
        <f t="shared" si="131"/>
        <v>0</v>
      </c>
      <c r="AJ493" s="85">
        <f t="shared" si="132"/>
        <v>0</v>
      </c>
      <c r="AK493" s="85">
        <f t="shared" si="133"/>
        <v>0</v>
      </c>
      <c r="AL493" s="75" t="str">
        <f t="shared" si="134"/>
        <v>-</v>
      </c>
      <c r="AM493" s="85">
        <f t="shared" si="135"/>
        <v>0</v>
      </c>
      <c r="AN493" s="85">
        <f t="shared" si="136"/>
        <v>0</v>
      </c>
      <c r="AO493" s="85">
        <f t="shared" si="137"/>
        <v>0</v>
      </c>
    </row>
    <row r="494" spans="1:41" s="26" customFormat="1" ht="12.75">
      <c r="A494" s="71">
        <v>400085</v>
      </c>
      <c r="B494" s="38">
        <v>108766</v>
      </c>
      <c r="C494" s="39" t="s">
        <v>736</v>
      </c>
      <c r="D494" s="39" t="s">
        <v>737</v>
      </c>
      <c r="E494" s="39" t="s">
        <v>899</v>
      </c>
      <c r="F494" s="40">
        <v>85713</v>
      </c>
      <c r="G494" s="72">
        <v>3644</v>
      </c>
      <c r="H494" s="73">
        <v>5206223651</v>
      </c>
      <c r="I494" s="74">
        <v>1</v>
      </c>
      <c r="J494" s="75" t="s">
        <v>883</v>
      </c>
      <c r="K494" s="39"/>
      <c r="L494" s="76" t="s">
        <v>883</v>
      </c>
      <c r="M494" s="77">
        <v>87.7625</v>
      </c>
      <c r="N494" s="76" t="s">
        <v>883</v>
      </c>
      <c r="O494" s="78" t="s">
        <v>883</v>
      </c>
      <c r="P494" s="41" t="s">
        <v>889</v>
      </c>
      <c r="Q494" s="79" t="str">
        <f t="shared" si="138"/>
        <v>M</v>
      </c>
      <c r="R494" s="75" t="s">
        <v>883</v>
      </c>
      <c r="S494" s="75" t="s">
        <v>883</v>
      </c>
      <c r="T494" s="75"/>
      <c r="U494" s="80"/>
      <c r="V494" s="81"/>
      <c r="W494" s="82"/>
      <c r="X494" s="82"/>
      <c r="Y494" s="83"/>
      <c r="Z494" s="84">
        <f t="shared" si="122"/>
        <v>0</v>
      </c>
      <c r="AA494" s="85">
        <f t="shared" si="123"/>
        <v>1</v>
      </c>
      <c r="AB494" s="85">
        <f t="shared" si="124"/>
        <v>0</v>
      </c>
      <c r="AC494" s="85">
        <f t="shared" si="125"/>
        <v>0</v>
      </c>
      <c r="AD494" s="75" t="str">
        <f t="shared" si="126"/>
        <v>-</v>
      </c>
      <c r="AE494" s="85">
        <f t="shared" si="127"/>
        <v>0</v>
      </c>
      <c r="AF494" s="85">
        <f t="shared" si="128"/>
        <v>0</v>
      </c>
      <c r="AG494" s="85">
        <f t="shared" si="129"/>
        <v>0</v>
      </c>
      <c r="AH494" s="85">
        <f t="shared" si="130"/>
        <v>0</v>
      </c>
      <c r="AI494" s="85">
        <f t="shared" si="131"/>
        <v>0</v>
      </c>
      <c r="AJ494" s="85">
        <f t="shared" si="132"/>
        <v>0</v>
      </c>
      <c r="AK494" s="85">
        <f t="shared" si="133"/>
        <v>0</v>
      </c>
      <c r="AL494" s="75" t="str">
        <f t="shared" si="134"/>
        <v>-</v>
      </c>
      <c r="AM494" s="85">
        <f t="shared" si="135"/>
        <v>0</v>
      </c>
      <c r="AN494" s="85">
        <f t="shared" si="136"/>
        <v>0</v>
      </c>
      <c r="AO494" s="85">
        <f t="shared" si="137"/>
        <v>0</v>
      </c>
    </row>
    <row r="495" spans="1:41" s="26" customFormat="1" ht="12.75">
      <c r="A495" s="71">
        <v>400079</v>
      </c>
      <c r="B495" s="38">
        <v>108660</v>
      </c>
      <c r="C495" s="39" t="s">
        <v>738</v>
      </c>
      <c r="D495" s="39" t="s">
        <v>739</v>
      </c>
      <c r="E495" s="39" t="s">
        <v>899</v>
      </c>
      <c r="F495" s="40">
        <v>85705</v>
      </c>
      <c r="G495" s="72" t="s">
        <v>882</v>
      </c>
      <c r="H495" s="73">
        <v>5206235843</v>
      </c>
      <c r="I495" s="74">
        <v>1</v>
      </c>
      <c r="J495" s="75" t="s">
        <v>883</v>
      </c>
      <c r="K495" s="39"/>
      <c r="L495" s="76" t="s">
        <v>883</v>
      </c>
      <c r="M495" s="77"/>
      <c r="N495" s="76" t="s">
        <v>883</v>
      </c>
      <c r="O495" s="78" t="s">
        <v>883</v>
      </c>
      <c r="P495" s="41" t="s">
        <v>889</v>
      </c>
      <c r="Q495" s="79" t="str">
        <f t="shared" si="138"/>
        <v>M</v>
      </c>
      <c r="R495" s="75" t="s">
        <v>883</v>
      </c>
      <c r="S495" s="75" t="s">
        <v>883</v>
      </c>
      <c r="T495" s="75"/>
      <c r="U495" s="80"/>
      <c r="V495" s="81"/>
      <c r="W495" s="82"/>
      <c r="X495" s="82"/>
      <c r="Y495" s="83"/>
      <c r="Z495" s="84">
        <f t="shared" si="122"/>
        <v>0</v>
      </c>
      <c r="AA495" s="85">
        <f t="shared" si="123"/>
        <v>0</v>
      </c>
      <c r="AB495" s="85">
        <f t="shared" si="124"/>
        <v>0</v>
      </c>
      <c r="AC495" s="85">
        <f t="shared" si="125"/>
        <v>0</v>
      </c>
      <c r="AD495" s="75" t="str">
        <f t="shared" si="126"/>
        <v>-</v>
      </c>
      <c r="AE495" s="85">
        <f t="shared" si="127"/>
        <v>0</v>
      </c>
      <c r="AF495" s="85">
        <f t="shared" si="128"/>
        <v>0</v>
      </c>
      <c r="AG495" s="85">
        <f t="shared" si="129"/>
        <v>0</v>
      </c>
      <c r="AH495" s="85">
        <f t="shared" si="130"/>
        <v>0</v>
      </c>
      <c r="AI495" s="85">
        <f t="shared" si="131"/>
        <v>0</v>
      </c>
      <c r="AJ495" s="85">
        <f t="shared" si="132"/>
        <v>0</v>
      </c>
      <c r="AK495" s="85">
        <f t="shared" si="133"/>
        <v>0</v>
      </c>
      <c r="AL495" s="75" t="str">
        <f t="shared" si="134"/>
        <v>-</v>
      </c>
      <c r="AM495" s="85">
        <f t="shared" si="135"/>
        <v>0</v>
      </c>
      <c r="AN495" s="85">
        <f t="shared" si="136"/>
        <v>0</v>
      </c>
      <c r="AO495" s="85">
        <f t="shared" si="137"/>
        <v>0</v>
      </c>
    </row>
    <row r="496" spans="1:41" s="26" customFormat="1" ht="12.75">
      <c r="A496" s="71">
        <v>400037</v>
      </c>
      <c r="B496" s="38">
        <v>78630</v>
      </c>
      <c r="C496" s="39" t="s">
        <v>740</v>
      </c>
      <c r="D496" s="39" t="s">
        <v>741</v>
      </c>
      <c r="E496" s="39" t="s">
        <v>892</v>
      </c>
      <c r="F496" s="40">
        <v>85017</v>
      </c>
      <c r="G496" s="72" t="s">
        <v>882</v>
      </c>
      <c r="H496" s="73">
        <v>6029431317</v>
      </c>
      <c r="I496" s="74">
        <v>1</v>
      </c>
      <c r="J496" s="75" t="s">
        <v>883</v>
      </c>
      <c r="K496" s="39"/>
      <c r="L496" s="76" t="s">
        <v>883</v>
      </c>
      <c r="M496" s="77">
        <v>118.8625</v>
      </c>
      <c r="N496" s="76" t="s">
        <v>883</v>
      </c>
      <c r="O496" s="78" t="s">
        <v>883</v>
      </c>
      <c r="P496" s="41" t="s">
        <v>889</v>
      </c>
      <c r="Q496" s="79" t="str">
        <f t="shared" si="138"/>
        <v>M</v>
      </c>
      <c r="R496" s="75" t="s">
        <v>883</v>
      </c>
      <c r="S496" s="75" t="s">
        <v>883</v>
      </c>
      <c r="T496" s="75"/>
      <c r="U496" s="80"/>
      <c r="V496" s="81"/>
      <c r="W496" s="82"/>
      <c r="X496" s="82"/>
      <c r="Y496" s="83"/>
      <c r="Z496" s="84">
        <f t="shared" si="122"/>
        <v>0</v>
      </c>
      <c r="AA496" s="85">
        <f t="shared" si="123"/>
        <v>1</v>
      </c>
      <c r="AB496" s="85">
        <f t="shared" si="124"/>
        <v>0</v>
      </c>
      <c r="AC496" s="85">
        <f t="shared" si="125"/>
        <v>0</v>
      </c>
      <c r="AD496" s="75" t="str">
        <f t="shared" si="126"/>
        <v>-</v>
      </c>
      <c r="AE496" s="85">
        <f t="shared" si="127"/>
        <v>0</v>
      </c>
      <c r="AF496" s="85">
        <f t="shared" si="128"/>
        <v>0</v>
      </c>
      <c r="AG496" s="85">
        <f t="shared" si="129"/>
        <v>0</v>
      </c>
      <c r="AH496" s="85">
        <f t="shared" si="130"/>
        <v>0</v>
      </c>
      <c r="AI496" s="85">
        <f t="shared" si="131"/>
        <v>0</v>
      </c>
      <c r="AJ496" s="85">
        <f t="shared" si="132"/>
        <v>0</v>
      </c>
      <c r="AK496" s="85">
        <f t="shared" si="133"/>
        <v>0</v>
      </c>
      <c r="AL496" s="75" t="str">
        <f t="shared" si="134"/>
        <v>-</v>
      </c>
      <c r="AM496" s="85">
        <f t="shared" si="135"/>
        <v>0</v>
      </c>
      <c r="AN496" s="85">
        <f t="shared" si="136"/>
        <v>0</v>
      </c>
      <c r="AO496" s="85">
        <f t="shared" si="137"/>
        <v>0</v>
      </c>
    </row>
    <row r="497" spans="1:41" s="26" customFormat="1" ht="12.75">
      <c r="A497" s="71">
        <v>408820</v>
      </c>
      <c r="B497" s="38">
        <v>70462</v>
      </c>
      <c r="C497" s="39" t="s">
        <v>742</v>
      </c>
      <c r="D497" s="39" t="s">
        <v>743</v>
      </c>
      <c r="E497" s="39" t="s">
        <v>710</v>
      </c>
      <c r="F497" s="40">
        <v>85353</v>
      </c>
      <c r="G497" s="72">
        <v>9394</v>
      </c>
      <c r="H497" s="73">
        <v>6239368711</v>
      </c>
      <c r="I497" s="74">
        <v>8</v>
      </c>
      <c r="J497" s="75" t="s">
        <v>884</v>
      </c>
      <c r="K497" s="39"/>
      <c r="L497" s="76" t="s">
        <v>883</v>
      </c>
      <c r="M497" s="77">
        <v>340.1875</v>
      </c>
      <c r="N497" s="76" t="s">
        <v>883</v>
      </c>
      <c r="O497" s="78" t="s">
        <v>884</v>
      </c>
      <c r="P497" s="41">
        <v>47.0873786407767</v>
      </c>
      <c r="Q497" s="79" t="str">
        <f t="shared" si="138"/>
        <v>YES</v>
      </c>
      <c r="R497" s="75" t="s">
        <v>883</v>
      </c>
      <c r="S497" s="75" t="s">
        <v>884</v>
      </c>
      <c r="T497" s="75"/>
      <c r="U497" s="80"/>
      <c r="V497" s="81">
        <v>6371</v>
      </c>
      <c r="W497" s="82">
        <v>771</v>
      </c>
      <c r="X497" s="82">
        <v>1289</v>
      </c>
      <c r="Y497" s="83">
        <v>572</v>
      </c>
      <c r="Z497" s="84">
        <f t="shared" si="122"/>
        <v>1</v>
      </c>
      <c r="AA497" s="85">
        <f t="shared" si="123"/>
        <v>1</v>
      </c>
      <c r="AB497" s="85">
        <f t="shared" si="124"/>
        <v>0</v>
      </c>
      <c r="AC497" s="85">
        <f t="shared" si="125"/>
        <v>0</v>
      </c>
      <c r="AD497" s="75" t="str">
        <f t="shared" si="126"/>
        <v>SRSA</v>
      </c>
      <c r="AE497" s="85">
        <f t="shared" si="127"/>
        <v>0</v>
      </c>
      <c r="AF497" s="85">
        <f t="shared" si="128"/>
        <v>0</v>
      </c>
      <c r="AG497" s="85">
        <f t="shared" si="129"/>
        <v>0</v>
      </c>
      <c r="AH497" s="85">
        <f t="shared" si="130"/>
        <v>0</v>
      </c>
      <c r="AI497" s="85">
        <f t="shared" si="131"/>
        <v>1</v>
      </c>
      <c r="AJ497" s="85">
        <f t="shared" si="132"/>
        <v>1</v>
      </c>
      <c r="AK497" s="85" t="str">
        <f t="shared" si="133"/>
        <v>Initial</v>
      </c>
      <c r="AL497" s="75" t="str">
        <f t="shared" si="134"/>
        <v>-</v>
      </c>
      <c r="AM497" s="85" t="str">
        <f t="shared" si="135"/>
        <v>SRSA</v>
      </c>
      <c r="AN497" s="85">
        <f t="shared" si="136"/>
        <v>0</v>
      </c>
      <c r="AO497" s="85">
        <f t="shared" si="137"/>
        <v>0</v>
      </c>
    </row>
    <row r="498" spans="1:41" s="26" customFormat="1" ht="12.75">
      <c r="A498" s="71">
        <v>408850</v>
      </c>
      <c r="B498" s="38">
        <v>100220</v>
      </c>
      <c r="C498" s="39" t="s">
        <v>744</v>
      </c>
      <c r="D498" s="39" t="s">
        <v>745</v>
      </c>
      <c r="E498" s="39" t="s">
        <v>370</v>
      </c>
      <c r="F498" s="40">
        <v>85641</v>
      </c>
      <c r="G498" s="72">
        <v>800</v>
      </c>
      <c r="H498" s="73">
        <v>5207622040</v>
      </c>
      <c r="I498" s="74" t="s">
        <v>45</v>
      </c>
      <c r="J498" s="75" t="s">
        <v>883</v>
      </c>
      <c r="K498" s="39"/>
      <c r="L498" s="76" t="s">
        <v>883</v>
      </c>
      <c r="M498" s="77">
        <v>4940.7189</v>
      </c>
      <c r="N498" s="76" t="s">
        <v>883</v>
      </c>
      <c r="O498" s="78" t="s">
        <v>883</v>
      </c>
      <c r="P498" s="41">
        <v>3.996703749484961</v>
      </c>
      <c r="Q498" s="79" t="str">
        <f t="shared" si="138"/>
        <v>NO</v>
      </c>
      <c r="R498" s="75" t="s">
        <v>883</v>
      </c>
      <c r="S498" s="75" t="s">
        <v>883</v>
      </c>
      <c r="T498" s="75"/>
      <c r="U498" s="80"/>
      <c r="V498" s="81"/>
      <c r="W498" s="82"/>
      <c r="X498" s="82"/>
      <c r="Y498" s="83"/>
      <c r="Z498" s="84">
        <f t="shared" si="122"/>
        <v>0</v>
      </c>
      <c r="AA498" s="85">
        <f t="shared" si="123"/>
        <v>0</v>
      </c>
      <c r="AB498" s="85">
        <f t="shared" si="124"/>
        <v>0</v>
      </c>
      <c r="AC498" s="85">
        <f t="shared" si="125"/>
        <v>0</v>
      </c>
      <c r="AD498" s="75" t="str">
        <f t="shared" si="126"/>
        <v>-</v>
      </c>
      <c r="AE498" s="85">
        <f t="shared" si="127"/>
        <v>0</v>
      </c>
      <c r="AF498" s="85">
        <f t="shared" si="128"/>
        <v>0</v>
      </c>
      <c r="AG498" s="85">
        <f t="shared" si="129"/>
        <v>0</v>
      </c>
      <c r="AH498" s="85">
        <f t="shared" si="130"/>
        <v>0</v>
      </c>
      <c r="AI498" s="85">
        <f t="shared" si="131"/>
        <v>0</v>
      </c>
      <c r="AJ498" s="85">
        <f t="shared" si="132"/>
        <v>0</v>
      </c>
      <c r="AK498" s="85">
        <f t="shared" si="133"/>
        <v>0</v>
      </c>
      <c r="AL498" s="75" t="str">
        <f t="shared" si="134"/>
        <v>-</v>
      </c>
      <c r="AM498" s="85">
        <f t="shared" si="135"/>
        <v>0</v>
      </c>
      <c r="AN498" s="85">
        <f t="shared" si="136"/>
        <v>0</v>
      </c>
      <c r="AO498" s="85">
        <f t="shared" si="137"/>
        <v>0</v>
      </c>
    </row>
    <row r="499" spans="1:41" s="26" customFormat="1" ht="12.75">
      <c r="A499" s="71">
        <v>408880</v>
      </c>
      <c r="B499" s="38">
        <v>80322</v>
      </c>
      <c r="C499" s="39" t="s">
        <v>746</v>
      </c>
      <c r="D499" s="39" t="s">
        <v>747</v>
      </c>
      <c r="E499" s="39" t="s">
        <v>455</v>
      </c>
      <c r="F499" s="40">
        <v>86434</v>
      </c>
      <c r="G499" s="72">
        <v>9650</v>
      </c>
      <c r="H499" s="73">
        <v>9287692310</v>
      </c>
      <c r="I499" s="74">
        <v>7</v>
      </c>
      <c r="J499" s="75" t="s">
        <v>884</v>
      </c>
      <c r="K499" s="39"/>
      <c r="L499" s="76" t="s">
        <v>884</v>
      </c>
      <c r="M499" s="77">
        <v>50.8312</v>
      </c>
      <c r="N499" s="76" t="s">
        <v>883</v>
      </c>
      <c r="O499" s="78" t="s">
        <v>884</v>
      </c>
      <c r="P499" s="41">
        <v>6.8181818181818175</v>
      </c>
      <c r="Q499" s="79" t="str">
        <f t="shared" si="138"/>
        <v>NO</v>
      </c>
      <c r="R499" s="75" t="s">
        <v>883</v>
      </c>
      <c r="S499" s="75" t="s">
        <v>884</v>
      </c>
      <c r="T499" s="75"/>
      <c r="U499" s="80"/>
      <c r="V499" s="81"/>
      <c r="W499" s="82"/>
      <c r="X499" s="82"/>
      <c r="Y499" s="83"/>
      <c r="Z499" s="84">
        <f t="shared" si="122"/>
        <v>1</v>
      </c>
      <c r="AA499" s="85">
        <f t="shared" si="123"/>
        <v>1</v>
      </c>
      <c r="AB499" s="85">
        <f t="shared" si="124"/>
        <v>0</v>
      </c>
      <c r="AC499" s="85">
        <f t="shared" si="125"/>
        <v>0</v>
      </c>
      <c r="AD499" s="75" t="str">
        <f t="shared" si="126"/>
        <v>SRSA</v>
      </c>
      <c r="AE499" s="85">
        <f t="shared" si="127"/>
        <v>0</v>
      </c>
      <c r="AF499" s="85">
        <f t="shared" si="128"/>
        <v>0</v>
      </c>
      <c r="AG499" s="85">
        <f t="shared" si="129"/>
        <v>0</v>
      </c>
      <c r="AH499" s="85">
        <f t="shared" si="130"/>
        <v>0</v>
      </c>
      <c r="AI499" s="85">
        <f t="shared" si="131"/>
        <v>1</v>
      </c>
      <c r="AJ499" s="85">
        <f t="shared" si="132"/>
        <v>0</v>
      </c>
      <c r="AK499" s="85">
        <f t="shared" si="133"/>
        <v>0</v>
      </c>
      <c r="AL499" s="75" t="str">
        <f t="shared" si="134"/>
        <v>-</v>
      </c>
      <c r="AM499" s="85">
        <f t="shared" si="135"/>
        <v>0</v>
      </c>
      <c r="AN499" s="85">
        <f t="shared" si="136"/>
        <v>0</v>
      </c>
      <c r="AO499" s="85">
        <f t="shared" si="137"/>
        <v>0</v>
      </c>
    </row>
    <row r="500" spans="1:41" s="26" customFormat="1" ht="12.75">
      <c r="A500" s="71">
        <v>400341</v>
      </c>
      <c r="B500" s="38">
        <v>130801</v>
      </c>
      <c r="C500" s="39" t="s">
        <v>748</v>
      </c>
      <c r="D500" s="39" t="s">
        <v>749</v>
      </c>
      <c r="E500" s="39" t="s">
        <v>910</v>
      </c>
      <c r="F500" s="40">
        <v>86326</v>
      </c>
      <c r="G500" s="72" t="s">
        <v>882</v>
      </c>
      <c r="H500" s="73">
        <v>9286347131</v>
      </c>
      <c r="I500" s="74">
        <v>4</v>
      </c>
      <c r="J500" s="75" t="s">
        <v>883</v>
      </c>
      <c r="K500" s="39"/>
      <c r="L500" s="76" t="s">
        <v>883</v>
      </c>
      <c r="M500" s="77">
        <v>348.8752</v>
      </c>
      <c r="N500" s="76" t="s">
        <v>883</v>
      </c>
      <c r="O500" s="78" t="s">
        <v>883</v>
      </c>
      <c r="P500" s="41" t="s">
        <v>889</v>
      </c>
      <c r="Q500" s="79" t="str">
        <f t="shared" si="138"/>
        <v>M</v>
      </c>
      <c r="R500" s="75" t="s">
        <v>885</v>
      </c>
      <c r="S500" s="75" t="s">
        <v>883</v>
      </c>
      <c r="T500" s="75"/>
      <c r="U500" s="80"/>
      <c r="V500" s="81"/>
      <c r="W500" s="82"/>
      <c r="X500" s="82"/>
      <c r="Y500" s="83"/>
      <c r="Z500" s="84">
        <f t="shared" si="122"/>
        <v>0</v>
      </c>
      <c r="AA500" s="85">
        <f t="shared" si="123"/>
        <v>1</v>
      </c>
      <c r="AB500" s="85">
        <f t="shared" si="124"/>
        <v>0</v>
      </c>
      <c r="AC500" s="85">
        <f t="shared" si="125"/>
        <v>0</v>
      </c>
      <c r="AD500" s="75" t="str">
        <f t="shared" si="126"/>
        <v>-</v>
      </c>
      <c r="AE500" s="85">
        <f t="shared" si="127"/>
        <v>0</v>
      </c>
      <c r="AF500" s="85">
        <f t="shared" si="128"/>
        <v>0</v>
      </c>
      <c r="AG500" s="85">
        <f t="shared" si="129"/>
        <v>0</v>
      </c>
      <c r="AH500" s="85">
        <f t="shared" si="130"/>
        <v>0</v>
      </c>
      <c r="AI500" s="85">
        <f t="shared" si="131"/>
        <v>0</v>
      </c>
      <c r="AJ500" s="85">
        <f t="shared" si="132"/>
        <v>0</v>
      </c>
      <c r="AK500" s="85">
        <f t="shared" si="133"/>
        <v>0</v>
      </c>
      <c r="AL500" s="75" t="str">
        <f t="shared" si="134"/>
        <v>-</v>
      </c>
      <c r="AM500" s="85">
        <f t="shared" si="135"/>
        <v>0</v>
      </c>
      <c r="AN500" s="85">
        <f t="shared" si="136"/>
        <v>0</v>
      </c>
      <c r="AO500" s="85">
        <f t="shared" si="137"/>
        <v>0</v>
      </c>
    </row>
    <row r="501" spans="1:41" s="26" customFormat="1" ht="12.75">
      <c r="A501" s="71">
        <v>400034</v>
      </c>
      <c r="B501" s="38">
        <v>78749</v>
      </c>
      <c r="C501" s="39" t="s">
        <v>750</v>
      </c>
      <c r="D501" s="39" t="s">
        <v>751</v>
      </c>
      <c r="E501" s="39" t="s">
        <v>892</v>
      </c>
      <c r="F501" s="40">
        <v>85027</v>
      </c>
      <c r="G501" s="72">
        <v>3529</v>
      </c>
      <c r="H501" s="73">
        <v>6235167747</v>
      </c>
      <c r="I501" s="74">
        <v>8</v>
      </c>
      <c r="J501" s="75" t="s">
        <v>884</v>
      </c>
      <c r="K501" s="39"/>
      <c r="L501" s="76" t="s">
        <v>883</v>
      </c>
      <c r="M501" s="77">
        <v>628.575</v>
      </c>
      <c r="N501" s="76" t="s">
        <v>883</v>
      </c>
      <c r="O501" s="78" t="s">
        <v>883</v>
      </c>
      <c r="P501" s="41" t="s">
        <v>889</v>
      </c>
      <c r="Q501" s="79" t="str">
        <f t="shared" si="138"/>
        <v>M</v>
      </c>
      <c r="R501" s="75" t="s">
        <v>883</v>
      </c>
      <c r="S501" s="75" t="s">
        <v>884</v>
      </c>
      <c r="T501" s="75"/>
      <c r="U501" s="80"/>
      <c r="V501" s="81"/>
      <c r="W501" s="82"/>
      <c r="X501" s="82"/>
      <c r="Y501" s="83"/>
      <c r="Z501" s="84">
        <f t="shared" si="122"/>
        <v>1</v>
      </c>
      <c r="AA501" s="85">
        <f t="shared" si="123"/>
        <v>0</v>
      </c>
      <c r="AB501" s="85">
        <f t="shared" si="124"/>
        <v>0</v>
      </c>
      <c r="AC501" s="85">
        <f t="shared" si="125"/>
        <v>0</v>
      </c>
      <c r="AD501" s="75" t="str">
        <f t="shared" si="126"/>
        <v>-</v>
      </c>
      <c r="AE501" s="85">
        <f t="shared" si="127"/>
        <v>0</v>
      </c>
      <c r="AF501" s="85">
        <f t="shared" si="128"/>
        <v>0</v>
      </c>
      <c r="AG501" s="85">
        <f t="shared" si="129"/>
        <v>0</v>
      </c>
      <c r="AH501" s="85">
        <f t="shared" si="130"/>
        <v>0</v>
      </c>
      <c r="AI501" s="85">
        <f t="shared" si="131"/>
        <v>1</v>
      </c>
      <c r="AJ501" s="85">
        <f t="shared" si="132"/>
        <v>0</v>
      </c>
      <c r="AK501" s="85">
        <f t="shared" si="133"/>
        <v>0</v>
      </c>
      <c r="AL501" s="75" t="str">
        <f t="shared" si="134"/>
        <v>-</v>
      </c>
      <c r="AM501" s="85">
        <f t="shared" si="135"/>
        <v>0</v>
      </c>
      <c r="AN501" s="85">
        <f t="shared" si="136"/>
        <v>0</v>
      </c>
      <c r="AO501" s="85">
        <f t="shared" si="137"/>
        <v>0</v>
      </c>
    </row>
    <row r="502" spans="1:41" s="26" customFormat="1" ht="12.75">
      <c r="A502" s="71">
        <v>400366</v>
      </c>
      <c r="B502" s="38">
        <v>78964</v>
      </c>
      <c r="C502" s="39" t="s">
        <v>752</v>
      </c>
      <c r="D502" s="39" t="s">
        <v>754</v>
      </c>
      <c r="E502" s="39" t="s">
        <v>892</v>
      </c>
      <c r="F502" s="40">
        <v>85042</v>
      </c>
      <c r="G502" s="72" t="s">
        <v>882</v>
      </c>
      <c r="H502" s="73">
        <v>6022436909</v>
      </c>
      <c r="I502" s="74">
        <v>1</v>
      </c>
      <c r="J502" s="75" t="s">
        <v>883</v>
      </c>
      <c r="K502" s="39"/>
      <c r="L502" s="76" t="s">
        <v>883</v>
      </c>
      <c r="M502" s="77">
        <v>138.4875</v>
      </c>
      <c r="N502" s="76" t="s">
        <v>883</v>
      </c>
      <c r="O502" s="78" t="s">
        <v>883</v>
      </c>
      <c r="P502" s="41" t="s">
        <v>889</v>
      </c>
      <c r="Q502" s="79" t="str">
        <f t="shared" si="138"/>
        <v>M</v>
      </c>
      <c r="R502" s="75" t="s">
        <v>885</v>
      </c>
      <c r="S502" s="75" t="s">
        <v>883</v>
      </c>
      <c r="T502" s="75"/>
      <c r="U502" s="80"/>
      <c r="V502" s="81"/>
      <c r="W502" s="82"/>
      <c r="X502" s="82"/>
      <c r="Y502" s="83"/>
      <c r="Z502" s="84">
        <f t="shared" si="122"/>
        <v>0</v>
      </c>
      <c r="AA502" s="85">
        <f t="shared" si="123"/>
        <v>1</v>
      </c>
      <c r="AB502" s="85">
        <f t="shared" si="124"/>
        <v>0</v>
      </c>
      <c r="AC502" s="85">
        <f t="shared" si="125"/>
        <v>0</v>
      </c>
      <c r="AD502" s="75" t="str">
        <f t="shared" si="126"/>
        <v>-</v>
      </c>
      <c r="AE502" s="85">
        <f t="shared" si="127"/>
        <v>0</v>
      </c>
      <c r="AF502" s="85">
        <f t="shared" si="128"/>
        <v>0</v>
      </c>
      <c r="AG502" s="85">
        <f t="shared" si="129"/>
        <v>0</v>
      </c>
      <c r="AH502" s="85">
        <f t="shared" si="130"/>
        <v>0</v>
      </c>
      <c r="AI502" s="85">
        <f t="shared" si="131"/>
        <v>0</v>
      </c>
      <c r="AJ502" s="85">
        <f t="shared" si="132"/>
        <v>0</v>
      </c>
      <c r="AK502" s="85">
        <f t="shared" si="133"/>
        <v>0</v>
      </c>
      <c r="AL502" s="75" t="str">
        <f t="shared" si="134"/>
        <v>-</v>
      </c>
      <c r="AM502" s="85">
        <f t="shared" si="135"/>
        <v>0</v>
      </c>
      <c r="AN502" s="85">
        <f t="shared" si="136"/>
        <v>0</v>
      </c>
      <c r="AO502" s="85">
        <f t="shared" si="137"/>
        <v>0</v>
      </c>
    </row>
    <row r="503" spans="1:41" s="26" customFormat="1" ht="12.75">
      <c r="A503" s="71">
        <v>408910</v>
      </c>
      <c r="B503" s="38">
        <v>20522</v>
      </c>
      <c r="C503" s="39" t="s">
        <v>755</v>
      </c>
      <c r="D503" s="39" t="s">
        <v>756</v>
      </c>
      <c r="E503" s="39" t="s">
        <v>1182</v>
      </c>
      <c r="F503" s="40">
        <v>85610</v>
      </c>
      <c r="G503" s="72">
        <v>158</v>
      </c>
      <c r="H503" s="73">
        <v>5206423492</v>
      </c>
      <c r="I503" s="74">
        <v>7</v>
      </c>
      <c r="J503" s="75" t="s">
        <v>884</v>
      </c>
      <c r="K503" s="39"/>
      <c r="L503" s="76" t="s">
        <v>884</v>
      </c>
      <c r="M503" s="77">
        <v>203.8</v>
      </c>
      <c r="N503" s="76" t="s">
        <v>883</v>
      </c>
      <c r="O503" s="78" t="s">
        <v>884</v>
      </c>
      <c r="P503" s="41">
        <v>14.457831325301203</v>
      </c>
      <c r="Q503" s="79" t="str">
        <f t="shared" si="138"/>
        <v>NO</v>
      </c>
      <c r="R503" s="75" t="s">
        <v>883</v>
      </c>
      <c r="S503" s="75" t="s">
        <v>884</v>
      </c>
      <c r="T503" s="75"/>
      <c r="U503" s="80"/>
      <c r="V503" s="81">
        <v>14117</v>
      </c>
      <c r="W503" s="82">
        <v>990</v>
      </c>
      <c r="X503" s="82">
        <v>2202</v>
      </c>
      <c r="Y503" s="83">
        <v>1716</v>
      </c>
      <c r="Z503" s="84">
        <f t="shared" si="122"/>
        <v>1</v>
      </c>
      <c r="AA503" s="85">
        <f t="shared" si="123"/>
        <v>1</v>
      </c>
      <c r="AB503" s="85">
        <f t="shared" si="124"/>
        <v>0</v>
      </c>
      <c r="AC503" s="85">
        <f t="shared" si="125"/>
        <v>0</v>
      </c>
      <c r="AD503" s="75" t="str">
        <f t="shared" si="126"/>
        <v>SRSA</v>
      </c>
      <c r="AE503" s="85">
        <f t="shared" si="127"/>
        <v>0</v>
      </c>
      <c r="AF503" s="85">
        <f t="shared" si="128"/>
        <v>0</v>
      </c>
      <c r="AG503" s="85">
        <f t="shared" si="129"/>
        <v>0</v>
      </c>
      <c r="AH503" s="85">
        <f t="shared" si="130"/>
        <v>0</v>
      </c>
      <c r="AI503" s="85">
        <f t="shared" si="131"/>
        <v>1</v>
      </c>
      <c r="AJ503" s="85">
        <f t="shared" si="132"/>
        <v>0</v>
      </c>
      <c r="AK503" s="85">
        <f t="shared" si="133"/>
        <v>0</v>
      </c>
      <c r="AL503" s="75" t="str">
        <f t="shared" si="134"/>
        <v>-</v>
      </c>
      <c r="AM503" s="85">
        <f t="shared" si="135"/>
        <v>0</v>
      </c>
      <c r="AN503" s="85">
        <f t="shared" si="136"/>
        <v>0</v>
      </c>
      <c r="AO503" s="85">
        <f t="shared" si="137"/>
        <v>0</v>
      </c>
    </row>
    <row r="504" spans="1:41" s="26" customFormat="1" ht="12.75">
      <c r="A504" s="71">
        <v>400220</v>
      </c>
      <c r="B504" s="38">
        <v>78674</v>
      </c>
      <c r="C504" s="39" t="s">
        <v>757</v>
      </c>
      <c r="D504" s="39" t="s">
        <v>758</v>
      </c>
      <c r="E504" s="39" t="s">
        <v>892</v>
      </c>
      <c r="F504" s="40">
        <v>85021</v>
      </c>
      <c r="G504" s="72" t="s">
        <v>882</v>
      </c>
      <c r="H504" s="73">
        <v>6029571234</v>
      </c>
      <c r="I504" s="74">
        <v>1</v>
      </c>
      <c r="J504" s="75" t="s">
        <v>883</v>
      </c>
      <c r="K504" s="39"/>
      <c r="L504" s="76" t="s">
        <v>883</v>
      </c>
      <c r="M504" s="77">
        <v>161.65</v>
      </c>
      <c r="N504" s="76" t="s">
        <v>883</v>
      </c>
      <c r="O504" s="78" t="s">
        <v>883</v>
      </c>
      <c r="P504" s="41" t="s">
        <v>889</v>
      </c>
      <c r="Q504" s="79" t="str">
        <f t="shared" si="138"/>
        <v>M</v>
      </c>
      <c r="R504" s="75" t="s">
        <v>883</v>
      </c>
      <c r="S504" s="75" t="s">
        <v>883</v>
      </c>
      <c r="T504" s="75"/>
      <c r="U504" s="80"/>
      <c r="V504" s="81"/>
      <c r="W504" s="82"/>
      <c r="X504" s="82"/>
      <c r="Y504" s="83"/>
      <c r="Z504" s="84">
        <f t="shared" si="122"/>
        <v>0</v>
      </c>
      <c r="AA504" s="85">
        <f t="shared" si="123"/>
        <v>1</v>
      </c>
      <c r="AB504" s="85">
        <f t="shared" si="124"/>
        <v>0</v>
      </c>
      <c r="AC504" s="85">
        <f t="shared" si="125"/>
        <v>0</v>
      </c>
      <c r="AD504" s="75" t="str">
        <f t="shared" si="126"/>
        <v>-</v>
      </c>
      <c r="AE504" s="85">
        <f t="shared" si="127"/>
        <v>0</v>
      </c>
      <c r="AF504" s="85">
        <f t="shared" si="128"/>
        <v>0</v>
      </c>
      <c r="AG504" s="85">
        <f t="shared" si="129"/>
        <v>0</v>
      </c>
      <c r="AH504" s="85">
        <f t="shared" si="130"/>
        <v>0</v>
      </c>
      <c r="AI504" s="85">
        <f t="shared" si="131"/>
        <v>0</v>
      </c>
      <c r="AJ504" s="85">
        <f t="shared" si="132"/>
        <v>0</v>
      </c>
      <c r="AK504" s="85">
        <f t="shared" si="133"/>
        <v>0</v>
      </c>
      <c r="AL504" s="75" t="str">
        <f t="shared" si="134"/>
        <v>-</v>
      </c>
      <c r="AM504" s="85">
        <f t="shared" si="135"/>
        <v>0</v>
      </c>
      <c r="AN504" s="85">
        <f t="shared" si="136"/>
        <v>0</v>
      </c>
      <c r="AO504" s="85">
        <f t="shared" si="137"/>
        <v>0</v>
      </c>
    </row>
    <row r="505" spans="1:41" s="26" customFormat="1" ht="12.75">
      <c r="A505" s="71">
        <v>400207</v>
      </c>
      <c r="B505" s="38">
        <v>118650</v>
      </c>
      <c r="C505" s="39" t="s">
        <v>759</v>
      </c>
      <c r="D505" s="39" t="s">
        <v>760</v>
      </c>
      <c r="E505" s="39" t="s">
        <v>559</v>
      </c>
      <c r="F505" s="40">
        <v>85247</v>
      </c>
      <c r="G505" s="72" t="s">
        <v>882</v>
      </c>
      <c r="H505" s="73">
        <v>5205623286</v>
      </c>
      <c r="I505" s="74">
        <v>8</v>
      </c>
      <c r="J505" s="75" t="s">
        <v>884</v>
      </c>
      <c r="K505" s="39"/>
      <c r="L505" s="76" t="s">
        <v>896</v>
      </c>
      <c r="M505" s="77">
        <v>47.525</v>
      </c>
      <c r="N505" s="76" t="s">
        <v>883</v>
      </c>
      <c r="O505" s="78" t="s">
        <v>884</v>
      </c>
      <c r="P505" s="41" t="s">
        <v>889</v>
      </c>
      <c r="Q505" s="79" t="str">
        <f t="shared" si="138"/>
        <v>M</v>
      </c>
      <c r="R505" s="75" t="s">
        <v>883</v>
      </c>
      <c r="S505" s="75" t="s">
        <v>884</v>
      </c>
      <c r="T505" s="75"/>
      <c r="U505" s="80"/>
      <c r="V505" s="81">
        <v>4450</v>
      </c>
      <c r="W505" s="82">
        <v>578</v>
      </c>
      <c r="X505" s="82">
        <v>587</v>
      </c>
      <c r="Y505" s="83">
        <v>315</v>
      </c>
      <c r="Z505" s="84">
        <f t="shared" si="122"/>
        <v>1</v>
      </c>
      <c r="AA505" s="85">
        <f t="shared" si="123"/>
        <v>1</v>
      </c>
      <c r="AB505" s="85">
        <f t="shared" si="124"/>
        <v>0</v>
      </c>
      <c r="AC505" s="85">
        <f t="shared" si="125"/>
        <v>0</v>
      </c>
      <c r="AD505" s="75" t="str">
        <f t="shared" si="126"/>
        <v>SRSA</v>
      </c>
      <c r="AE505" s="85">
        <f t="shared" si="127"/>
        <v>0</v>
      </c>
      <c r="AF505" s="85">
        <f t="shared" si="128"/>
        <v>0</v>
      </c>
      <c r="AG505" s="85">
        <f t="shared" si="129"/>
        <v>0</v>
      </c>
      <c r="AH505" s="85">
        <f t="shared" si="130"/>
        <v>0</v>
      </c>
      <c r="AI505" s="85">
        <f t="shared" si="131"/>
        <v>1</v>
      </c>
      <c r="AJ505" s="85">
        <f t="shared" si="132"/>
        <v>0</v>
      </c>
      <c r="AK505" s="85">
        <f t="shared" si="133"/>
        <v>0</v>
      </c>
      <c r="AL505" s="75" t="str">
        <f t="shared" si="134"/>
        <v>-</v>
      </c>
      <c r="AM505" s="85">
        <f t="shared" si="135"/>
        <v>0</v>
      </c>
      <c r="AN505" s="85">
        <f t="shared" si="136"/>
        <v>0</v>
      </c>
      <c r="AO505" s="85">
        <f t="shared" si="137"/>
        <v>0</v>
      </c>
    </row>
    <row r="506" spans="1:41" s="26" customFormat="1" ht="12.75">
      <c r="A506" s="71">
        <v>400031</v>
      </c>
      <c r="B506" s="38">
        <v>78609</v>
      </c>
      <c r="C506" s="39" t="s">
        <v>761</v>
      </c>
      <c r="D506" s="39" t="s">
        <v>762</v>
      </c>
      <c r="E506" s="39" t="s">
        <v>1129</v>
      </c>
      <c r="F506" s="40">
        <v>85327</v>
      </c>
      <c r="G506" s="72" t="s">
        <v>882</v>
      </c>
      <c r="H506" s="73">
        <v>4804889362</v>
      </c>
      <c r="I506" s="74">
        <v>3</v>
      </c>
      <c r="J506" s="75" t="s">
        <v>883</v>
      </c>
      <c r="K506" s="39"/>
      <c r="L506" s="76" t="s">
        <v>883</v>
      </c>
      <c r="M506" s="77">
        <v>70</v>
      </c>
      <c r="N506" s="76" t="s">
        <v>883</v>
      </c>
      <c r="O506" s="78" t="s">
        <v>883</v>
      </c>
      <c r="P506" s="41" t="s">
        <v>889</v>
      </c>
      <c r="Q506" s="79" t="str">
        <f t="shared" si="138"/>
        <v>M</v>
      </c>
      <c r="R506" s="75" t="s">
        <v>883</v>
      </c>
      <c r="S506" s="75" t="s">
        <v>883</v>
      </c>
      <c r="T506" s="75"/>
      <c r="U506" s="80"/>
      <c r="V506" s="81"/>
      <c r="W506" s="82"/>
      <c r="X506" s="82"/>
      <c r="Y506" s="83"/>
      <c r="Z506" s="84">
        <f t="shared" si="122"/>
        <v>0</v>
      </c>
      <c r="AA506" s="85">
        <f t="shared" si="123"/>
        <v>1</v>
      </c>
      <c r="AB506" s="85">
        <f t="shared" si="124"/>
        <v>0</v>
      </c>
      <c r="AC506" s="85">
        <f t="shared" si="125"/>
        <v>0</v>
      </c>
      <c r="AD506" s="75" t="str">
        <f t="shared" si="126"/>
        <v>-</v>
      </c>
      <c r="AE506" s="85">
        <f t="shared" si="127"/>
        <v>0</v>
      </c>
      <c r="AF506" s="85">
        <f t="shared" si="128"/>
        <v>0</v>
      </c>
      <c r="AG506" s="85">
        <f t="shared" si="129"/>
        <v>0</v>
      </c>
      <c r="AH506" s="85">
        <f t="shared" si="130"/>
        <v>0</v>
      </c>
      <c r="AI506" s="85">
        <f t="shared" si="131"/>
        <v>0</v>
      </c>
      <c r="AJ506" s="85">
        <f t="shared" si="132"/>
        <v>0</v>
      </c>
      <c r="AK506" s="85">
        <f t="shared" si="133"/>
        <v>0</v>
      </c>
      <c r="AL506" s="75" t="str">
        <f t="shared" si="134"/>
        <v>-</v>
      </c>
      <c r="AM506" s="85">
        <f t="shared" si="135"/>
        <v>0</v>
      </c>
      <c r="AN506" s="85">
        <f t="shared" si="136"/>
        <v>0</v>
      </c>
      <c r="AO506" s="85">
        <f t="shared" si="137"/>
        <v>0</v>
      </c>
    </row>
    <row r="507" spans="1:41" s="26" customFormat="1" ht="12.75">
      <c r="A507" s="71">
        <v>400022</v>
      </c>
      <c r="B507" s="38">
        <v>10309</v>
      </c>
      <c r="C507" s="39" t="s">
        <v>763</v>
      </c>
      <c r="D507" s="39" t="s">
        <v>1099</v>
      </c>
      <c r="E507" s="39" t="s">
        <v>764</v>
      </c>
      <c r="F507" s="40">
        <v>85940</v>
      </c>
      <c r="G507" s="72">
        <v>6</v>
      </c>
      <c r="H507" s="73">
        <v>9285375463</v>
      </c>
      <c r="I507" s="74">
        <v>7</v>
      </c>
      <c r="J507" s="75" t="s">
        <v>884</v>
      </c>
      <c r="K507" s="39"/>
      <c r="L507" s="76" t="s">
        <v>884</v>
      </c>
      <c r="M507" s="77">
        <v>95.275</v>
      </c>
      <c r="N507" s="76" t="s">
        <v>884</v>
      </c>
      <c r="O507" s="78" t="s">
        <v>884</v>
      </c>
      <c r="P507" s="41">
        <v>17.26618705035971</v>
      </c>
      <c r="Q507" s="79" t="str">
        <f t="shared" si="138"/>
        <v>NO</v>
      </c>
      <c r="R507" s="75" t="s">
        <v>883</v>
      </c>
      <c r="S507" s="75" t="s">
        <v>884</v>
      </c>
      <c r="T507" s="75"/>
      <c r="U507" s="80"/>
      <c r="V507" s="81">
        <v>4685</v>
      </c>
      <c r="W507" s="82">
        <v>437</v>
      </c>
      <c r="X507" s="82">
        <v>564</v>
      </c>
      <c r="Y507" s="83">
        <v>716</v>
      </c>
      <c r="Z507" s="84">
        <f t="shared" si="122"/>
        <v>1</v>
      </c>
      <c r="AA507" s="85">
        <f t="shared" si="123"/>
        <v>1</v>
      </c>
      <c r="AB507" s="85">
        <f t="shared" si="124"/>
        <v>0</v>
      </c>
      <c r="AC507" s="85">
        <f t="shared" si="125"/>
        <v>0</v>
      </c>
      <c r="AD507" s="75" t="str">
        <f t="shared" si="126"/>
        <v>SRSA</v>
      </c>
      <c r="AE507" s="85">
        <f t="shared" si="127"/>
        <v>0</v>
      </c>
      <c r="AF507" s="85">
        <f t="shared" si="128"/>
        <v>0</v>
      </c>
      <c r="AG507" s="85">
        <f t="shared" si="129"/>
        <v>0</v>
      </c>
      <c r="AH507" s="85">
        <f t="shared" si="130"/>
        <v>0</v>
      </c>
      <c r="AI507" s="85">
        <f t="shared" si="131"/>
        <v>1</v>
      </c>
      <c r="AJ507" s="85">
        <f t="shared" si="132"/>
        <v>0</v>
      </c>
      <c r="AK507" s="85">
        <f t="shared" si="133"/>
        <v>0</v>
      </c>
      <c r="AL507" s="75" t="str">
        <f t="shared" si="134"/>
        <v>-</v>
      </c>
      <c r="AM507" s="85">
        <f t="shared" si="135"/>
        <v>0</v>
      </c>
      <c r="AN507" s="85">
        <f t="shared" si="136"/>
        <v>0</v>
      </c>
      <c r="AO507" s="85">
        <f t="shared" si="137"/>
        <v>0</v>
      </c>
    </row>
    <row r="508" spans="1:41" s="26" customFormat="1" ht="12.75">
      <c r="A508" s="71">
        <v>400067</v>
      </c>
      <c r="B508" s="38">
        <v>78757</v>
      </c>
      <c r="C508" s="39" t="s">
        <v>765</v>
      </c>
      <c r="D508" s="39" t="s">
        <v>766</v>
      </c>
      <c r="E508" s="39" t="s">
        <v>892</v>
      </c>
      <c r="F508" s="40">
        <v>85066</v>
      </c>
      <c r="G508" s="72" t="s">
        <v>882</v>
      </c>
      <c r="H508" s="73">
        <v>6022437583</v>
      </c>
      <c r="I508" s="74">
        <v>1</v>
      </c>
      <c r="J508" s="75" t="s">
        <v>883</v>
      </c>
      <c r="K508" s="39"/>
      <c r="L508" s="76" t="s">
        <v>883</v>
      </c>
      <c r="M508" s="77">
        <v>46.5125</v>
      </c>
      <c r="N508" s="76" t="s">
        <v>883</v>
      </c>
      <c r="O508" s="78" t="s">
        <v>883</v>
      </c>
      <c r="P508" s="41" t="s">
        <v>889</v>
      </c>
      <c r="Q508" s="79" t="str">
        <f t="shared" si="138"/>
        <v>M</v>
      </c>
      <c r="R508" s="75" t="s">
        <v>883</v>
      </c>
      <c r="S508" s="75" t="s">
        <v>883</v>
      </c>
      <c r="T508" s="75"/>
      <c r="U508" s="80"/>
      <c r="V508" s="81"/>
      <c r="W508" s="82"/>
      <c r="X508" s="82"/>
      <c r="Y508" s="83"/>
      <c r="Z508" s="84">
        <f t="shared" si="122"/>
        <v>0</v>
      </c>
      <c r="AA508" s="85">
        <f t="shared" si="123"/>
        <v>1</v>
      </c>
      <c r="AB508" s="85">
        <f t="shared" si="124"/>
        <v>0</v>
      </c>
      <c r="AC508" s="85">
        <f t="shared" si="125"/>
        <v>0</v>
      </c>
      <c r="AD508" s="75" t="str">
        <f t="shared" si="126"/>
        <v>-</v>
      </c>
      <c r="AE508" s="85">
        <f t="shared" si="127"/>
        <v>0</v>
      </c>
      <c r="AF508" s="85">
        <f t="shared" si="128"/>
        <v>0</v>
      </c>
      <c r="AG508" s="85">
        <f t="shared" si="129"/>
        <v>0</v>
      </c>
      <c r="AH508" s="85">
        <f t="shared" si="130"/>
        <v>0</v>
      </c>
      <c r="AI508" s="85">
        <f t="shared" si="131"/>
        <v>0</v>
      </c>
      <c r="AJ508" s="85">
        <f t="shared" si="132"/>
        <v>0</v>
      </c>
      <c r="AK508" s="85">
        <f t="shared" si="133"/>
        <v>0</v>
      </c>
      <c r="AL508" s="75" t="str">
        <f t="shared" si="134"/>
        <v>-</v>
      </c>
      <c r="AM508" s="85">
        <f t="shared" si="135"/>
        <v>0</v>
      </c>
      <c r="AN508" s="85">
        <f t="shared" si="136"/>
        <v>0</v>
      </c>
      <c r="AO508" s="85">
        <f t="shared" si="137"/>
        <v>0</v>
      </c>
    </row>
    <row r="509" spans="1:41" s="26" customFormat="1" ht="12.75">
      <c r="A509" s="71">
        <v>400054</v>
      </c>
      <c r="B509" s="38">
        <v>78715</v>
      </c>
      <c r="C509" s="39" t="s">
        <v>767</v>
      </c>
      <c r="D509" s="39" t="s">
        <v>768</v>
      </c>
      <c r="E509" s="39" t="s">
        <v>892</v>
      </c>
      <c r="F509" s="40">
        <v>85016</v>
      </c>
      <c r="G509" s="72">
        <v>4930</v>
      </c>
      <c r="H509" s="73">
        <v>6029552210</v>
      </c>
      <c r="I509" s="74" t="s">
        <v>142</v>
      </c>
      <c r="J509" s="75" t="s">
        <v>883</v>
      </c>
      <c r="K509" s="39"/>
      <c r="L509" s="76" t="s">
        <v>883</v>
      </c>
      <c r="M509" s="77">
        <v>474.2375</v>
      </c>
      <c r="N509" s="76" t="s">
        <v>883</v>
      </c>
      <c r="O509" s="78" t="s">
        <v>883</v>
      </c>
      <c r="P509" s="41" t="s">
        <v>889</v>
      </c>
      <c r="Q509" s="79" t="str">
        <f t="shared" si="138"/>
        <v>M</v>
      </c>
      <c r="R509" s="75" t="s">
        <v>883</v>
      </c>
      <c r="S509" s="75" t="s">
        <v>883</v>
      </c>
      <c r="T509" s="75"/>
      <c r="U509" s="80"/>
      <c r="V509" s="81"/>
      <c r="W509" s="82"/>
      <c r="X509" s="82"/>
      <c r="Y509" s="83"/>
      <c r="Z509" s="84">
        <f t="shared" si="122"/>
        <v>0</v>
      </c>
      <c r="AA509" s="85">
        <f t="shared" si="123"/>
        <v>1</v>
      </c>
      <c r="AB509" s="85">
        <f t="shared" si="124"/>
        <v>0</v>
      </c>
      <c r="AC509" s="85">
        <f t="shared" si="125"/>
        <v>0</v>
      </c>
      <c r="AD509" s="75" t="str">
        <f t="shared" si="126"/>
        <v>-</v>
      </c>
      <c r="AE509" s="85">
        <f t="shared" si="127"/>
        <v>0</v>
      </c>
      <c r="AF509" s="85">
        <f t="shared" si="128"/>
        <v>0</v>
      </c>
      <c r="AG509" s="85">
        <f t="shared" si="129"/>
        <v>0</v>
      </c>
      <c r="AH509" s="85">
        <f t="shared" si="130"/>
        <v>0</v>
      </c>
      <c r="AI509" s="85">
        <f t="shared" si="131"/>
        <v>0</v>
      </c>
      <c r="AJ509" s="85">
        <f t="shared" si="132"/>
        <v>0</v>
      </c>
      <c r="AK509" s="85">
        <f t="shared" si="133"/>
        <v>0</v>
      </c>
      <c r="AL509" s="75" t="str">
        <f t="shared" si="134"/>
        <v>-</v>
      </c>
      <c r="AM509" s="85">
        <f t="shared" si="135"/>
        <v>0</v>
      </c>
      <c r="AN509" s="85">
        <f t="shared" si="136"/>
        <v>0</v>
      </c>
      <c r="AO509" s="85">
        <f t="shared" si="137"/>
        <v>0</v>
      </c>
    </row>
    <row r="510" spans="1:41" s="26" customFormat="1" ht="12.75">
      <c r="A510" s="71">
        <v>400160</v>
      </c>
      <c r="B510" s="38">
        <v>108705</v>
      </c>
      <c r="C510" s="39" t="s">
        <v>769</v>
      </c>
      <c r="D510" s="39" t="s">
        <v>770</v>
      </c>
      <c r="E510" s="39" t="s">
        <v>899</v>
      </c>
      <c r="F510" s="40">
        <v>85734</v>
      </c>
      <c r="G510" s="72" t="s">
        <v>882</v>
      </c>
      <c r="H510" s="73">
        <v>5204440241</v>
      </c>
      <c r="I510" s="74">
        <v>1</v>
      </c>
      <c r="J510" s="75" t="s">
        <v>883</v>
      </c>
      <c r="K510" s="39"/>
      <c r="L510" s="76" t="s">
        <v>883</v>
      </c>
      <c r="M510" s="77">
        <v>31.675</v>
      </c>
      <c r="N510" s="76" t="s">
        <v>883</v>
      </c>
      <c r="O510" s="78" t="s">
        <v>883</v>
      </c>
      <c r="P510" s="41" t="s">
        <v>889</v>
      </c>
      <c r="Q510" s="79" t="str">
        <f t="shared" si="138"/>
        <v>M</v>
      </c>
      <c r="R510" s="75" t="s">
        <v>883</v>
      </c>
      <c r="S510" s="75" t="s">
        <v>883</v>
      </c>
      <c r="T510" s="75"/>
      <c r="U510" s="80"/>
      <c r="V510" s="81"/>
      <c r="W510" s="82"/>
      <c r="X510" s="82"/>
      <c r="Y510" s="83"/>
      <c r="Z510" s="84">
        <f t="shared" si="122"/>
        <v>0</v>
      </c>
      <c r="AA510" s="85">
        <f t="shared" si="123"/>
        <v>1</v>
      </c>
      <c r="AB510" s="85">
        <f t="shared" si="124"/>
        <v>0</v>
      </c>
      <c r="AC510" s="85">
        <f t="shared" si="125"/>
        <v>0</v>
      </c>
      <c r="AD510" s="75" t="str">
        <f t="shared" si="126"/>
        <v>-</v>
      </c>
      <c r="AE510" s="85">
        <f t="shared" si="127"/>
        <v>0</v>
      </c>
      <c r="AF510" s="85">
        <f t="shared" si="128"/>
        <v>0</v>
      </c>
      <c r="AG510" s="85">
        <f t="shared" si="129"/>
        <v>0</v>
      </c>
      <c r="AH510" s="85">
        <f t="shared" si="130"/>
        <v>0</v>
      </c>
      <c r="AI510" s="85">
        <f t="shared" si="131"/>
        <v>0</v>
      </c>
      <c r="AJ510" s="85">
        <f t="shared" si="132"/>
        <v>0</v>
      </c>
      <c r="AK510" s="85">
        <f t="shared" si="133"/>
        <v>0</v>
      </c>
      <c r="AL510" s="75" t="str">
        <f t="shared" si="134"/>
        <v>-</v>
      </c>
      <c r="AM510" s="85">
        <f t="shared" si="135"/>
        <v>0</v>
      </c>
      <c r="AN510" s="85">
        <f t="shared" si="136"/>
        <v>0</v>
      </c>
      <c r="AO510" s="85">
        <f t="shared" si="137"/>
        <v>0</v>
      </c>
    </row>
    <row r="511" spans="1:41" s="26" customFormat="1" ht="12.75">
      <c r="A511" s="71">
        <v>400299</v>
      </c>
      <c r="B511" s="38">
        <v>38652</v>
      </c>
      <c r="C511" s="39" t="s">
        <v>771</v>
      </c>
      <c r="D511" s="39" t="s">
        <v>772</v>
      </c>
      <c r="E511" s="39" t="s">
        <v>1043</v>
      </c>
      <c r="F511" s="40">
        <v>85602</v>
      </c>
      <c r="G511" s="72" t="s">
        <v>882</v>
      </c>
      <c r="H511" s="73">
        <v>5205868691</v>
      </c>
      <c r="I511" s="74">
        <v>6</v>
      </c>
      <c r="J511" s="75" t="s">
        <v>883</v>
      </c>
      <c r="K511" s="39"/>
      <c r="L511" s="76" t="s">
        <v>883</v>
      </c>
      <c r="M511" s="77">
        <v>63.1</v>
      </c>
      <c r="N511" s="76" t="s">
        <v>884</v>
      </c>
      <c r="O511" s="78" t="s">
        <v>883</v>
      </c>
      <c r="P511" s="41">
        <v>28.19</v>
      </c>
      <c r="Q511" s="79" t="str">
        <f t="shared" si="138"/>
        <v>YES</v>
      </c>
      <c r="R511" s="75" t="s">
        <v>883</v>
      </c>
      <c r="S511" s="75" t="s">
        <v>884</v>
      </c>
      <c r="T511" s="75"/>
      <c r="U511" s="80"/>
      <c r="V511" s="81"/>
      <c r="W511" s="82"/>
      <c r="X511" s="82"/>
      <c r="Y511" s="83"/>
      <c r="Z511" s="84">
        <f t="shared" si="122"/>
        <v>0</v>
      </c>
      <c r="AA511" s="85">
        <f t="shared" si="123"/>
        <v>1</v>
      </c>
      <c r="AB511" s="85">
        <f t="shared" si="124"/>
        <v>0</v>
      </c>
      <c r="AC511" s="85">
        <f t="shared" si="125"/>
        <v>0</v>
      </c>
      <c r="AD511" s="75" t="str">
        <f t="shared" si="126"/>
        <v>-</v>
      </c>
      <c r="AE511" s="85">
        <f t="shared" si="127"/>
        <v>0</v>
      </c>
      <c r="AF511" s="85">
        <f t="shared" si="128"/>
        <v>0</v>
      </c>
      <c r="AG511" s="85">
        <f t="shared" si="129"/>
        <v>0</v>
      </c>
      <c r="AH511" s="85">
        <f t="shared" si="130"/>
        <v>0</v>
      </c>
      <c r="AI511" s="85">
        <f t="shared" si="131"/>
        <v>1</v>
      </c>
      <c r="AJ511" s="85">
        <f t="shared" si="132"/>
        <v>1</v>
      </c>
      <c r="AK511" s="85" t="str">
        <f t="shared" si="133"/>
        <v>Initial</v>
      </c>
      <c r="AL511" s="75" t="str">
        <f t="shared" si="134"/>
        <v>RLIS</v>
      </c>
      <c r="AM511" s="85">
        <f t="shared" si="135"/>
        <v>0</v>
      </c>
      <c r="AN511" s="85">
        <f t="shared" si="136"/>
        <v>0</v>
      </c>
      <c r="AO511" s="85" t="str">
        <f t="shared" si="137"/>
        <v>Trouble</v>
      </c>
    </row>
    <row r="512" spans="1:41" s="26" customFormat="1" ht="12.75">
      <c r="A512" s="71">
        <v>400391</v>
      </c>
      <c r="B512" s="38">
        <v>78960</v>
      </c>
      <c r="C512" s="39" t="s">
        <v>773</v>
      </c>
      <c r="D512" s="39" t="s">
        <v>774</v>
      </c>
      <c r="E512" s="39" t="s">
        <v>892</v>
      </c>
      <c r="F512" s="40">
        <v>85043</v>
      </c>
      <c r="G512" s="72" t="s">
        <v>882</v>
      </c>
      <c r="H512" s="73">
        <v>6239368682</v>
      </c>
      <c r="I512" s="74">
        <v>1</v>
      </c>
      <c r="J512" s="75" t="s">
        <v>883</v>
      </c>
      <c r="K512" s="39"/>
      <c r="L512" s="76" t="s">
        <v>883</v>
      </c>
      <c r="M512" s="77">
        <v>103.975</v>
      </c>
      <c r="N512" s="76" t="s">
        <v>883</v>
      </c>
      <c r="O512" s="78" t="s">
        <v>883</v>
      </c>
      <c r="P512" s="41" t="s">
        <v>889</v>
      </c>
      <c r="Q512" s="79" t="str">
        <f t="shared" si="138"/>
        <v>M</v>
      </c>
      <c r="R512" s="75" t="s">
        <v>885</v>
      </c>
      <c r="S512" s="75" t="s">
        <v>883</v>
      </c>
      <c r="T512" s="75"/>
      <c r="U512" s="80"/>
      <c r="V512" s="81"/>
      <c r="W512" s="82"/>
      <c r="X512" s="82"/>
      <c r="Y512" s="83"/>
      <c r="Z512" s="84">
        <f t="shared" si="122"/>
        <v>0</v>
      </c>
      <c r="AA512" s="85">
        <f t="shared" si="123"/>
        <v>1</v>
      </c>
      <c r="AB512" s="85">
        <f t="shared" si="124"/>
        <v>0</v>
      </c>
      <c r="AC512" s="85">
        <f t="shared" si="125"/>
        <v>0</v>
      </c>
      <c r="AD512" s="75" t="str">
        <f t="shared" si="126"/>
        <v>-</v>
      </c>
      <c r="AE512" s="85">
        <f t="shared" si="127"/>
        <v>0</v>
      </c>
      <c r="AF512" s="85">
        <f t="shared" si="128"/>
        <v>0</v>
      </c>
      <c r="AG512" s="85">
        <f t="shared" si="129"/>
        <v>0</v>
      </c>
      <c r="AH512" s="85">
        <f t="shared" si="130"/>
        <v>0</v>
      </c>
      <c r="AI512" s="85">
        <f t="shared" si="131"/>
        <v>0</v>
      </c>
      <c r="AJ512" s="85">
        <f t="shared" si="132"/>
        <v>0</v>
      </c>
      <c r="AK512" s="85">
        <f t="shared" si="133"/>
        <v>0</v>
      </c>
      <c r="AL512" s="75" t="str">
        <f t="shared" si="134"/>
        <v>-</v>
      </c>
      <c r="AM512" s="85">
        <f t="shared" si="135"/>
        <v>0</v>
      </c>
      <c r="AN512" s="85">
        <f t="shared" si="136"/>
        <v>0</v>
      </c>
      <c r="AO512" s="85">
        <f t="shared" si="137"/>
        <v>0</v>
      </c>
    </row>
    <row r="513" spans="1:41" s="26" customFormat="1" ht="12.75">
      <c r="A513" s="71">
        <v>409060</v>
      </c>
      <c r="B513" s="38">
        <v>70406</v>
      </c>
      <c r="C513" s="39" t="s">
        <v>775</v>
      </c>
      <c r="D513" s="39" t="s">
        <v>776</v>
      </c>
      <c r="E513" s="39" t="s">
        <v>892</v>
      </c>
      <c r="F513" s="40">
        <v>85021</v>
      </c>
      <c r="G513" s="72">
        <v>4294</v>
      </c>
      <c r="H513" s="73">
        <v>6023472615</v>
      </c>
      <c r="I513" s="74" t="s">
        <v>902</v>
      </c>
      <c r="J513" s="75" t="s">
        <v>883</v>
      </c>
      <c r="K513" s="39"/>
      <c r="L513" s="76" t="s">
        <v>883</v>
      </c>
      <c r="M513" s="77">
        <v>22829.4875</v>
      </c>
      <c r="N513" s="76" t="s">
        <v>883</v>
      </c>
      <c r="O513" s="78" t="s">
        <v>883</v>
      </c>
      <c r="P513" s="41">
        <v>14.248393489880486</v>
      </c>
      <c r="Q513" s="79" t="str">
        <f t="shared" si="138"/>
        <v>NO</v>
      </c>
      <c r="R513" s="75" t="s">
        <v>883</v>
      </c>
      <c r="S513" s="75" t="s">
        <v>883</v>
      </c>
      <c r="T513" s="75"/>
      <c r="U513" s="80"/>
      <c r="V513" s="81"/>
      <c r="W513" s="82"/>
      <c r="X513" s="82"/>
      <c r="Y513" s="83"/>
      <c r="Z513" s="84">
        <f t="shared" si="122"/>
        <v>0</v>
      </c>
      <c r="AA513" s="85">
        <f t="shared" si="123"/>
        <v>0</v>
      </c>
      <c r="AB513" s="85">
        <f t="shared" si="124"/>
        <v>0</v>
      </c>
      <c r="AC513" s="85">
        <f t="shared" si="125"/>
        <v>0</v>
      </c>
      <c r="AD513" s="75" t="str">
        <f t="shared" si="126"/>
        <v>-</v>
      </c>
      <c r="AE513" s="85">
        <f t="shared" si="127"/>
        <v>0</v>
      </c>
      <c r="AF513" s="85">
        <f t="shared" si="128"/>
        <v>0</v>
      </c>
      <c r="AG513" s="85">
        <f t="shared" si="129"/>
        <v>0</v>
      </c>
      <c r="AH513" s="85">
        <f t="shared" si="130"/>
        <v>0</v>
      </c>
      <c r="AI513" s="85">
        <f t="shared" si="131"/>
        <v>0</v>
      </c>
      <c r="AJ513" s="85">
        <f t="shared" si="132"/>
        <v>0</v>
      </c>
      <c r="AK513" s="85">
        <f t="shared" si="133"/>
        <v>0</v>
      </c>
      <c r="AL513" s="75" t="str">
        <f t="shared" si="134"/>
        <v>-</v>
      </c>
      <c r="AM513" s="85">
        <f t="shared" si="135"/>
        <v>0</v>
      </c>
      <c r="AN513" s="85">
        <f t="shared" si="136"/>
        <v>0</v>
      </c>
      <c r="AO513" s="85">
        <f t="shared" si="137"/>
        <v>0</v>
      </c>
    </row>
    <row r="514" spans="1:41" s="26" customFormat="1" ht="12.75">
      <c r="A514" s="71">
        <v>409090</v>
      </c>
      <c r="B514" s="38">
        <v>140424</v>
      </c>
      <c r="C514" s="39" t="s">
        <v>777</v>
      </c>
      <c r="D514" s="39" t="s">
        <v>778</v>
      </c>
      <c r="E514" s="39" t="s">
        <v>962</v>
      </c>
      <c r="F514" s="40">
        <v>85356</v>
      </c>
      <c r="G514" s="72">
        <v>517</v>
      </c>
      <c r="H514" s="73">
        <v>9287853311</v>
      </c>
      <c r="I514" s="74">
        <v>8</v>
      </c>
      <c r="J514" s="75" t="s">
        <v>884</v>
      </c>
      <c r="K514" s="39"/>
      <c r="L514" s="76" t="s">
        <v>883</v>
      </c>
      <c r="M514" s="77">
        <v>356.6375</v>
      </c>
      <c r="N514" s="76" t="s">
        <v>883</v>
      </c>
      <c r="O514" s="78" t="s">
        <v>884</v>
      </c>
      <c r="P514" s="41">
        <v>30.020703933747413</v>
      </c>
      <c r="Q514" s="79" t="str">
        <f t="shared" si="138"/>
        <v>YES</v>
      </c>
      <c r="R514" s="75" t="s">
        <v>883</v>
      </c>
      <c r="S514" s="75" t="s">
        <v>884</v>
      </c>
      <c r="T514" s="75"/>
      <c r="U514" s="80"/>
      <c r="V514" s="81">
        <v>25090</v>
      </c>
      <c r="W514" s="82">
        <v>2828</v>
      </c>
      <c r="X514" s="82">
        <v>3071</v>
      </c>
      <c r="Y514" s="83">
        <v>2810</v>
      </c>
      <c r="Z514" s="84">
        <f t="shared" si="122"/>
        <v>1</v>
      </c>
      <c r="AA514" s="85">
        <f t="shared" si="123"/>
        <v>1</v>
      </c>
      <c r="AB514" s="85">
        <f t="shared" si="124"/>
        <v>0</v>
      </c>
      <c r="AC514" s="85">
        <f t="shared" si="125"/>
        <v>0</v>
      </c>
      <c r="AD514" s="75" t="str">
        <f t="shared" si="126"/>
        <v>SRSA</v>
      </c>
      <c r="AE514" s="85">
        <f t="shared" si="127"/>
        <v>0</v>
      </c>
      <c r="AF514" s="85">
        <f t="shared" si="128"/>
        <v>0</v>
      </c>
      <c r="AG514" s="85">
        <f t="shared" si="129"/>
        <v>0</v>
      </c>
      <c r="AH514" s="85">
        <f t="shared" si="130"/>
        <v>0</v>
      </c>
      <c r="AI514" s="85">
        <f t="shared" si="131"/>
        <v>1</v>
      </c>
      <c r="AJ514" s="85">
        <f t="shared" si="132"/>
        <v>1</v>
      </c>
      <c r="AK514" s="85" t="str">
        <f t="shared" si="133"/>
        <v>Initial</v>
      </c>
      <c r="AL514" s="75" t="str">
        <f t="shared" si="134"/>
        <v>-</v>
      </c>
      <c r="AM514" s="85" t="str">
        <f t="shared" si="135"/>
        <v>SRSA</v>
      </c>
      <c r="AN514" s="85">
        <f t="shared" si="136"/>
        <v>0</v>
      </c>
      <c r="AO514" s="85">
        <f t="shared" si="137"/>
        <v>0</v>
      </c>
    </row>
    <row r="515" spans="1:41" s="26" customFormat="1" ht="12.75">
      <c r="A515" s="71">
        <v>409120</v>
      </c>
      <c r="B515" s="38">
        <v>150419</v>
      </c>
      <c r="C515" s="39" t="s">
        <v>779</v>
      </c>
      <c r="D515" s="39" t="s">
        <v>176</v>
      </c>
      <c r="E515" s="39" t="s">
        <v>780</v>
      </c>
      <c r="F515" s="40">
        <v>85357</v>
      </c>
      <c r="G515" s="72">
        <v>8</v>
      </c>
      <c r="H515" s="73">
        <v>9288593806</v>
      </c>
      <c r="I515" s="74">
        <v>7</v>
      </c>
      <c r="J515" s="75" t="s">
        <v>884</v>
      </c>
      <c r="K515" s="39"/>
      <c r="L515" s="76" t="s">
        <v>884</v>
      </c>
      <c r="M515" s="77">
        <v>85.575</v>
      </c>
      <c r="N515" s="76" t="s">
        <v>884</v>
      </c>
      <c r="O515" s="78" t="s">
        <v>884</v>
      </c>
      <c r="P515" s="41">
        <v>63.10679611650486</v>
      </c>
      <c r="Q515" s="79" t="str">
        <f t="shared" si="138"/>
        <v>YES</v>
      </c>
      <c r="R515" s="75" t="s">
        <v>883</v>
      </c>
      <c r="S515" s="75" t="s">
        <v>884</v>
      </c>
      <c r="T515" s="75"/>
      <c r="U515" s="80"/>
      <c r="V515" s="81">
        <v>9161</v>
      </c>
      <c r="W515" s="82">
        <v>1170</v>
      </c>
      <c r="X515" s="82">
        <v>1505</v>
      </c>
      <c r="Y515" s="83">
        <v>671</v>
      </c>
      <c r="Z515" s="84">
        <f t="shared" si="122"/>
        <v>1</v>
      </c>
      <c r="AA515" s="85">
        <f t="shared" si="123"/>
        <v>1</v>
      </c>
      <c r="AB515" s="85">
        <f t="shared" si="124"/>
        <v>0</v>
      </c>
      <c r="AC515" s="85">
        <f t="shared" si="125"/>
        <v>0</v>
      </c>
      <c r="AD515" s="75" t="str">
        <f t="shared" si="126"/>
        <v>SRSA</v>
      </c>
      <c r="AE515" s="85">
        <f t="shared" si="127"/>
        <v>0</v>
      </c>
      <c r="AF515" s="85">
        <f t="shared" si="128"/>
        <v>0</v>
      </c>
      <c r="AG515" s="85">
        <f t="shared" si="129"/>
        <v>0</v>
      </c>
      <c r="AH515" s="85">
        <f t="shared" si="130"/>
        <v>0</v>
      </c>
      <c r="AI515" s="85">
        <f t="shared" si="131"/>
        <v>1</v>
      </c>
      <c r="AJ515" s="85">
        <f t="shared" si="132"/>
        <v>1</v>
      </c>
      <c r="AK515" s="85" t="str">
        <f t="shared" si="133"/>
        <v>Initial</v>
      </c>
      <c r="AL515" s="75" t="str">
        <f t="shared" si="134"/>
        <v>-</v>
      </c>
      <c r="AM515" s="85" t="str">
        <f t="shared" si="135"/>
        <v>SRSA</v>
      </c>
      <c r="AN515" s="85">
        <f t="shared" si="136"/>
        <v>0</v>
      </c>
      <c r="AO515" s="85">
        <f t="shared" si="137"/>
        <v>0</v>
      </c>
    </row>
    <row r="516" spans="1:41" s="26" customFormat="1" ht="12.75">
      <c r="A516" s="71">
        <v>400279</v>
      </c>
      <c r="B516" s="38">
        <v>78935</v>
      </c>
      <c r="C516" s="39" t="s">
        <v>781</v>
      </c>
      <c r="D516" s="39" t="s">
        <v>447</v>
      </c>
      <c r="E516" s="39" t="s">
        <v>892</v>
      </c>
      <c r="F516" s="40">
        <v>85053</v>
      </c>
      <c r="G516" s="72" t="s">
        <v>882</v>
      </c>
      <c r="H516" s="73">
        <v>6025477960</v>
      </c>
      <c r="I516" s="74">
        <v>3</v>
      </c>
      <c r="J516" s="75" t="s">
        <v>883</v>
      </c>
      <c r="K516" s="39"/>
      <c r="L516" s="76" t="s">
        <v>883</v>
      </c>
      <c r="M516" s="77">
        <v>408.325</v>
      </c>
      <c r="N516" s="76" t="s">
        <v>883</v>
      </c>
      <c r="O516" s="78" t="s">
        <v>883</v>
      </c>
      <c r="P516" s="41" t="s">
        <v>889</v>
      </c>
      <c r="Q516" s="79" t="str">
        <f t="shared" si="138"/>
        <v>M</v>
      </c>
      <c r="R516" s="75" t="s">
        <v>883</v>
      </c>
      <c r="S516" s="75" t="s">
        <v>883</v>
      </c>
      <c r="T516" s="75"/>
      <c r="U516" s="80"/>
      <c r="V516" s="81"/>
      <c r="W516" s="82"/>
      <c r="X516" s="82"/>
      <c r="Y516" s="83"/>
      <c r="Z516" s="84">
        <f t="shared" si="122"/>
        <v>0</v>
      </c>
      <c r="AA516" s="85">
        <f t="shared" si="123"/>
        <v>1</v>
      </c>
      <c r="AB516" s="85">
        <f t="shared" si="124"/>
        <v>0</v>
      </c>
      <c r="AC516" s="85">
        <f t="shared" si="125"/>
        <v>0</v>
      </c>
      <c r="AD516" s="75" t="str">
        <f t="shared" si="126"/>
        <v>-</v>
      </c>
      <c r="AE516" s="85">
        <f t="shared" si="127"/>
        <v>0</v>
      </c>
      <c r="AF516" s="85">
        <f t="shared" si="128"/>
        <v>0</v>
      </c>
      <c r="AG516" s="85">
        <f t="shared" si="129"/>
        <v>0</v>
      </c>
      <c r="AH516" s="85">
        <f t="shared" si="130"/>
        <v>0</v>
      </c>
      <c r="AI516" s="85">
        <f t="shared" si="131"/>
        <v>0</v>
      </c>
      <c r="AJ516" s="85">
        <f t="shared" si="132"/>
        <v>0</v>
      </c>
      <c r="AK516" s="85">
        <f t="shared" si="133"/>
        <v>0</v>
      </c>
      <c r="AL516" s="75" t="str">
        <f t="shared" si="134"/>
        <v>-</v>
      </c>
      <c r="AM516" s="85">
        <f t="shared" si="135"/>
        <v>0</v>
      </c>
      <c r="AN516" s="85">
        <f t="shared" si="136"/>
        <v>0</v>
      </c>
      <c r="AO516" s="85">
        <f t="shared" si="137"/>
        <v>0</v>
      </c>
    </row>
    <row r="517" spans="1:41" s="26" customFormat="1" ht="12.75">
      <c r="A517" s="71">
        <v>400377</v>
      </c>
      <c r="B517" s="38">
        <v>78974</v>
      </c>
      <c r="C517" s="39" t="s">
        <v>782</v>
      </c>
      <c r="D517" s="39" t="s">
        <v>1035</v>
      </c>
      <c r="E517" s="39" t="s">
        <v>892</v>
      </c>
      <c r="F517" s="40">
        <v>85053</v>
      </c>
      <c r="G517" s="72" t="s">
        <v>882</v>
      </c>
      <c r="H517" s="73">
        <v>6025477961</v>
      </c>
      <c r="I517" s="74">
        <v>3</v>
      </c>
      <c r="J517" s="75" t="s">
        <v>883</v>
      </c>
      <c r="K517" s="39"/>
      <c r="L517" s="76" t="s">
        <v>883</v>
      </c>
      <c r="M517" s="77">
        <v>74.55</v>
      </c>
      <c r="N517" s="76" t="s">
        <v>883</v>
      </c>
      <c r="O517" s="78" t="s">
        <v>883</v>
      </c>
      <c r="P517" s="41" t="s">
        <v>889</v>
      </c>
      <c r="Q517" s="79" t="str">
        <f t="shared" si="138"/>
        <v>M</v>
      </c>
      <c r="R517" s="75" t="s">
        <v>885</v>
      </c>
      <c r="S517" s="75" t="s">
        <v>883</v>
      </c>
      <c r="T517" s="75"/>
      <c r="U517" s="80"/>
      <c r="V517" s="81"/>
      <c r="W517" s="82"/>
      <c r="X517" s="82"/>
      <c r="Y517" s="83"/>
      <c r="Z517" s="84">
        <f t="shared" si="122"/>
        <v>0</v>
      </c>
      <c r="AA517" s="85">
        <f t="shared" si="123"/>
        <v>1</v>
      </c>
      <c r="AB517" s="85">
        <f t="shared" si="124"/>
        <v>0</v>
      </c>
      <c r="AC517" s="85">
        <f t="shared" si="125"/>
        <v>0</v>
      </c>
      <c r="AD517" s="75" t="str">
        <f t="shared" si="126"/>
        <v>-</v>
      </c>
      <c r="AE517" s="85">
        <f t="shared" si="127"/>
        <v>0</v>
      </c>
      <c r="AF517" s="85">
        <f t="shared" si="128"/>
        <v>0</v>
      </c>
      <c r="AG517" s="85">
        <f t="shared" si="129"/>
        <v>0</v>
      </c>
      <c r="AH517" s="85">
        <f t="shared" si="130"/>
        <v>0</v>
      </c>
      <c r="AI517" s="85">
        <f t="shared" si="131"/>
        <v>0</v>
      </c>
      <c r="AJ517" s="85">
        <f t="shared" si="132"/>
        <v>0</v>
      </c>
      <c r="AK517" s="85">
        <f t="shared" si="133"/>
        <v>0</v>
      </c>
      <c r="AL517" s="75" t="str">
        <f t="shared" si="134"/>
        <v>-</v>
      </c>
      <c r="AM517" s="85">
        <f t="shared" si="135"/>
        <v>0</v>
      </c>
      <c r="AN517" s="85">
        <f t="shared" si="136"/>
        <v>0</v>
      </c>
      <c r="AO517" s="85">
        <f t="shared" si="137"/>
        <v>0</v>
      </c>
    </row>
    <row r="518" spans="1:41" s="26" customFormat="1" ht="12.75">
      <c r="A518" s="71">
        <v>400355</v>
      </c>
      <c r="B518" s="38">
        <v>78956</v>
      </c>
      <c r="C518" s="39" t="s">
        <v>783</v>
      </c>
      <c r="D518" s="39" t="s">
        <v>970</v>
      </c>
      <c r="E518" s="39" t="s">
        <v>892</v>
      </c>
      <c r="F518" s="40">
        <v>85014</v>
      </c>
      <c r="G518" s="72" t="s">
        <v>882</v>
      </c>
      <c r="H518" s="73">
        <v>6029532933</v>
      </c>
      <c r="I518" s="74">
        <v>1</v>
      </c>
      <c r="J518" s="75" t="s">
        <v>883</v>
      </c>
      <c r="K518" s="39"/>
      <c r="L518" s="76" t="s">
        <v>883</v>
      </c>
      <c r="M518" s="77">
        <v>782.6563</v>
      </c>
      <c r="N518" s="76" t="s">
        <v>883</v>
      </c>
      <c r="O518" s="78" t="s">
        <v>883</v>
      </c>
      <c r="P518" s="41" t="s">
        <v>889</v>
      </c>
      <c r="Q518" s="79" t="str">
        <f t="shared" si="138"/>
        <v>M</v>
      </c>
      <c r="R518" s="75" t="s">
        <v>885</v>
      </c>
      <c r="S518" s="75" t="s">
        <v>883</v>
      </c>
      <c r="T518" s="75"/>
      <c r="U518" s="80"/>
      <c r="V518" s="81"/>
      <c r="W518" s="82"/>
      <c r="X518" s="82"/>
      <c r="Y518" s="83"/>
      <c r="Z518" s="84">
        <f aca="true" t="shared" si="139" ref="Z518:Z540">IF(OR(J518="YES",L518="YES"),1,0)</f>
        <v>0</v>
      </c>
      <c r="AA518" s="85">
        <f aca="true" t="shared" si="140" ref="AA518:AA540">IF(OR(AND(ISNUMBER(M518),AND(M518&gt;0,M518&lt;600)),AND(M518&gt;0,N518="YES")),1,0)</f>
        <v>0</v>
      </c>
      <c r="AB518" s="85">
        <f aca="true" t="shared" si="141" ref="AB518:AB540">IF(AND(OR(J518="YES",L518="YES"),(Z518=0)),"Trouble",0)</f>
        <v>0</v>
      </c>
      <c r="AC518" s="85">
        <f aca="true" t="shared" si="142" ref="AC518:AC540">IF(AND(OR(AND(ISNUMBER(M518),AND(M518&gt;0,M518&lt;600)),AND(M518&gt;0,N518="YES")),(AA518=0)),"Trouble",0)</f>
        <v>0</v>
      </c>
      <c r="AD518" s="75" t="str">
        <f aca="true" t="shared" si="143" ref="AD518:AD540">IF(AND(Z518=1,AA518=1),"SRSA","-")</f>
        <v>-</v>
      </c>
      <c r="AE518" s="85">
        <f aca="true" t="shared" si="144" ref="AE518:AE540">IF(AND(AD518="-",O518="YES"),"Trouble",0)</f>
        <v>0</v>
      </c>
      <c r="AF518" s="85">
        <f aca="true" t="shared" si="145" ref="AF518:AF540">IF(AND(AND(J518="NO",L518&lt;&gt;"YES"),(O518="YES")),"Trouble",0)</f>
        <v>0</v>
      </c>
      <c r="AG518" s="85">
        <f aca="true" t="shared" si="146" ref="AG518:AG540">IF(OR(AND(OR(AND(ISNUMBER(M518),AND(M518&gt;0,M518&lt;600)),AND(AND(M518&gt;0,N518="YES"),ISNUMBER(M518))),(O518="YES")),O518&lt;&gt;"YES"),0,"Trouble")</f>
        <v>0</v>
      </c>
      <c r="AH518" s="85">
        <f aca="true" t="shared" si="147" ref="AH518:AH540">IF(AND(AD518="SRSA",O518&lt;&gt;"YES"),"Trouble",0)</f>
        <v>0</v>
      </c>
      <c r="AI518" s="85">
        <f aca="true" t="shared" si="148" ref="AI518:AI540">IF(S518="YES",1,0)</f>
        <v>0</v>
      </c>
      <c r="AJ518" s="85">
        <f aca="true" t="shared" si="149" ref="AJ518:AJ540">IF(AND(ISNUMBER(P518),P518&gt;=20),1,0)</f>
        <v>0</v>
      </c>
      <c r="AK518" s="85">
        <f aca="true" t="shared" si="150" ref="AK518:AK540">IF(AND(AI518=1,AJ518=1),"Initial",0)</f>
        <v>0</v>
      </c>
      <c r="AL518" s="75" t="str">
        <f aca="true" t="shared" si="151" ref="AL518:AL540">IF(AND(AND(AK518="Initial",AM518=0),ISNUMBER(M518)),"RLIS","-")</f>
        <v>-</v>
      </c>
      <c r="AM518" s="85">
        <f aca="true" t="shared" si="152" ref="AM518:AM540">IF(AND(AD518="SRSA",AK518="Initial"),"SRSA",0)</f>
        <v>0</v>
      </c>
      <c r="AN518" s="85">
        <f aca="true" t="shared" si="153" ref="AN518:AN540">IF(AND(AL518="-",U518="YES"),"Trouble",0)</f>
        <v>0</v>
      </c>
      <c r="AO518" s="85">
        <f aca="true" t="shared" si="154" ref="AO518:AO540">IF(AND(U518&lt;&gt;"YES",AL518="RLIS"),"Trouble",0)</f>
        <v>0</v>
      </c>
    </row>
    <row r="519" spans="1:41" s="26" customFormat="1" ht="12.75">
      <c r="A519" s="71">
        <v>400161</v>
      </c>
      <c r="B519" s="38">
        <v>78773</v>
      </c>
      <c r="C519" s="39" t="s">
        <v>784</v>
      </c>
      <c r="D519" s="39" t="s">
        <v>785</v>
      </c>
      <c r="E519" s="39" t="s">
        <v>892</v>
      </c>
      <c r="F519" s="40">
        <v>85021</v>
      </c>
      <c r="G519" s="72" t="s">
        <v>882</v>
      </c>
      <c r="H519" s="73">
        <v>6028647731</v>
      </c>
      <c r="I519" s="74">
        <v>1</v>
      </c>
      <c r="J519" s="75" t="s">
        <v>883</v>
      </c>
      <c r="K519" s="39"/>
      <c r="L519" s="76" t="s">
        <v>883</v>
      </c>
      <c r="M519" s="77">
        <v>243.4437</v>
      </c>
      <c r="N519" s="76" t="s">
        <v>883</v>
      </c>
      <c r="O519" s="78" t="s">
        <v>883</v>
      </c>
      <c r="P519" s="41" t="s">
        <v>889</v>
      </c>
      <c r="Q519" s="79" t="str">
        <f t="shared" si="138"/>
        <v>M</v>
      </c>
      <c r="R519" s="75" t="s">
        <v>883</v>
      </c>
      <c r="S519" s="75" t="s">
        <v>883</v>
      </c>
      <c r="T519" s="75"/>
      <c r="U519" s="80"/>
      <c r="V519" s="81"/>
      <c r="W519" s="82"/>
      <c r="X519" s="82"/>
      <c r="Y519" s="83"/>
      <c r="Z519" s="84">
        <f t="shared" si="139"/>
        <v>0</v>
      </c>
      <c r="AA519" s="85">
        <f t="shared" si="140"/>
        <v>1</v>
      </c>
      <c r="AB519" s="85">
        <f t="shared" si="141"/>
        <v>0</v>
      </c>
      <c r="AC519" s="85">
        <f t="shared" si="142"/>
        <v>0</v>
      </c>
      <c r="AD519" s="75" t="str">
        <f t="shared" si="143"/>
        <v>-</v>
      </c>
      <c r="AE519" s="85">
        <f t="shared" si="144"/>
        <v>0</v>
      </c>
      <c r="AF519" s="85">
        <f t="shared" si="145"/>
        <v>0</v>
      </c>
      <c r="AG519" s="85">
        <f t="shared" si="146"/>
        <v>0</v>
      </c>
      <c r="AH519" s="85">
        <f t="shared" si="147"/>
        <v>0</v>
      </c>
      <c r="AI519" s="85">
        <f t="shared" si="148"/>
        <v>0</v>
      </c>
      <c r="AJ519" s="85">
        <f t="shared" si="149"/>
        <v>0</v>
      </c>
      <c r="AK519" s="85">
        <f t="shared" si="150"/>
        <v>0</v>
      </c>
      <c r="AL519" s="75" t="str">
        <f t="shared" si="151"/>
        <v>-</v>
      </c>
      <c r="AM519" s="85">
        <f t="shared" si="152"/>
        <v>0</v>
      </c>
      <c r="AN519" s="85">
        <f t="shared" si="153"/>
        <v>0</v>
      </c>
      <c r="AO519" s="85">
        <f t="shared" si="154"/>
        <v>0</v>
      </c>
    </row>
    <row r="520" spans="1:41" s="26" customFormat="1" ht="12.75">
      <c r="A520" s="71">
        <v>400334</v>
      </c>
      <c r="B520" s="38">
        <v>78931</v>
      </c>
      <c r="C520" s="39" t="s">
        <v>786</v>
      </c>
      <c r="D520" s="39" t="s">
        <v>785</v>
      </c>
      <c r="E520" s="39" t="s">
        <v>892</v>
      </c>
      <c r="F520" s="40">
        <v>85021</v>
      </c>
      <c r="G520" s="72" t="s">
        <v>882</v>
      </c>
      <c r="H520" s="73">
        <v>6028647731</v>
      </c>
      <c r="I520" s="74">
        <v>1</v>
      </c>
      <c r="J520" s="75" t="s">
        <v>883</v>
      </c>
      <c r="K520" s="39"/>
      <c r="L520" s="76" t="s">
        <v>883</v>
      </c>
      <c r="M520" s="77">
        <v>71.775</v>
      </c>
      <c r="N520" s="76" t="s">
        <v>883</v>
      </c>
      <c r="O520" s="78" t="s">
        <v>883</v>
      </c>
      <c r="P520" s="41" t="s">
        <v>889</v>
      </c>
      <c r="Q520" s="79" t="str">
        <f t="shared" si="138"/>
        <v>M</v>
      </c>
      <c r="R520" s="75" t="s">
        <v>883</v>
      </c>
      <c r="S520" s="75" t="s">
        <v>883</v>
      </c>
      <c r="T520" s="75"/>
      <c r="U520" s="80"/>
      <c r="V520" s="81"/>
      <c r="W520" s="82"/>
      <c r="X520" s="82"/>
      <c r="Y520" s="83"/>
      <c r="Z520" s="84">
        <f t="shared" si="139"/>
        <v>0</v>
      </c>
      <c r="AA520" s="85">
        <f t="shared" si="140"/>
        <v>1</v>
      </c>
      <c r="AB520" s="85">
        <f t="shared" si="141"/>
        <v>0</v>
      </c>
      <c r="AC520" s="85">
        <f t="shared" si="142"/>
        <v>0</v>
      </c>
      <c r="AD520" s="75" t="str">
        <f t="shared" si="143"/>
        <v>-</v>
      </c>
      <c r="AE520" s="85">
        <f t="shared" si="144"/>
        <v>0</v>
      </c>
      <c r="AF520" s="85">
        <f t="shared" si="145"/>
        <v>0</v>
      </c>
      <c r="AG520" s="85">
        <f t="shared" si="146"/>
        <v>0</v>
      </c>
      <c r="AH520" s="85">
        <f t="shared" si="147"/>
        <v>0</v>
      </c>
      <c r="AI520" s="85">
        <f t="shared" si="148"/>
        <v>0</v>
      </c>
      <c r="AJ520" s="85">
        <f t="shared" si="149"/>
        <v>0</v>
      </c>
      <c r="AK520" s="85">
        <f t="shared" si="150"/>
        <v>0</v>
      </c>
      <c r="AL520" s="75" t="str">
        <f t="shared" si="151"/>
        <v>-</v>
      </c>
      <c r="AM520" s="85">
        <f t="shared" si="152"/>
        <v>0</v>
      </c>
      <c r="AN520" s="85">
        <f t="shared" si="153"/>
        <v>0</v>
      </c>
      <c r="AO520" s="85">
        <f t="shared" si="154"/>
        <v>0</v>
      </c>
    </row>
    <row r="521" spans="1:41" s="26" customFormat="1" ht="12.75">
      <c r="A521" s="71">
        <v>409160</v>
      </c>
      <c r="B521" s="38">
        <v>90220</v>
      </c>
      <c r="C521" s="39" t="s">
        <v>787</v>
      </c>
      <c r="D521" s="39" t="s">
        <v>1032</v>
      </c>
      <c r="E521" s="39" t="s">
        <v>788</v>
      </c>
      <c r="F521" s="40">
        <v>85941</v>
      </c>
      <c r="G521" s="72">
        <v>190</v>
      </c>
      <c r="H521" s="73">
        <v>9283384842</v>
      </c>
      <c r="I521" s="74">
        <v>6</v>
      </c>
      <c r="J521" s="75" t="s">
        <v>883</v>
      </c>
      <c r="K521" s="39"/>
      <c r="L521" s="76" t="s">
        <v>884</v>
      </c>
      <c r="M521" s="77">
        <v>1990.1561</v>
      </c>
      <c r="N521" s="76" t="s">
        <v>884</v>
      </c>
      <c r="O521" s="78" t="s">
        <v>884</v>
      </c>
      <c r="P521" s="41">
        <v>45.043772945495625</v>
      </c>
      <c r="Q521" s="79" t="str">
        <f t="shared" si="138"/>
        <v>YES</v>
      </c>
      <c r="R521" s="75" t="s">
        <v>883</v>
      </c>
      <c r="S521" s="75" t="s">
        <v>884</v>
      </c>
      <c r="T521" s="75"/>
      <c r="U521" s="80"/>
      <c r="V521" s="81">
        <v>210409</v>
      </c>
      <c r="W521" s="82">
        <v>36146</v>
      </c>
      <c r="X521" s="82">
        <v>42312</v>
      </c>
      <c r="Y521" s="83">
        <v>20985</v>
      </c>
      <c r="Z521" s="84">
        <f t="shared" si="139"/>
        <v>1</v>
      </c>
      <c r="AA521" s="85">
        <f t="shared" si="140"/>
        <v>1</v>
      </c>
      <c r="AB521" s="85">
        <f t="shared" si="141"/>
        <v>0</v>
      </c>
      <c r="AC521" s="85">
        <f t="shared" si="142"/>
        <v>0</v>
      </c>
      <c r="AD521" s="75" t="str">
        <f t="shared" si="143"/>
        <v>SRSA</v>
      </c>
      <c r="AE521" s="85">
        <f t="shared" si="144"/>
        <v>0</v>
      </c>
      <c r="AF521" s="85">
        <f t="shared" si="145"/>
        <v>0</v>
      </c>
      <c r="AG521" s="85">
        <f t="shared" si="146"/>
        <v>0</v>
      </c>
      <c r="AH521" s="85">
        <f t="shared" si="147"/>
        <v>0</v>
      </c>
      <c r="AI521" s="85">
        <f t="shared" si="148"/>
        <v>1</v>
      </c>
      <c r="AJ521" s="85">
        <f t="shared" si="149"/>
        <v>1</v>
      </c>
      <c r="AK521" s="85" t="str">
        <f t="shared" si="150"/>
        <v>Initial</v>
      </c>
      <c r="AL521" s="75" t="str">
        <f t="shared" si="151"/>
        <v>-</v>
      </c>
      <c r="AM521" s="85" t="str">
        <f t="shared" si="152"/>
        <v>SRSA</v>
      </c>
      <c r="AN521" s="85">
        <f t="shared" si="153"/>
        <v>0</v>
      </c>
      <c r="AO521" s="85">
        <f t="shared" si="154"/>
        <v>0</v>
      </c>
    </row>
    <row r="522" spans="1:41" s="26" customFormat="1" ht="12.75">
      <c r="A522" s="71">
        <v>409190</v>
      </c>
      <c r="B522" s="38">
        <v>70209</v>
      </c>
      <c r="C522" s="39" t="s">
        <v>789</v>
      </c>
      <c r="D522" s="39" t="s">
        <v>790</v>
      </c>
      <c r="E522" s="39" t="s">
        <v>791</v>
      </c>
      <c r="F522" s="40">
        <v>85390</v>
      </c>
      <c r="G522" s="72">
        <v>9999</v>
      </c>
      <c r="H522" s="73">
        <v>9286685350</v>
      </c>
      <c r="I522" s="74" t="s">
        <v>925</v>
      </c>
      <c r="J522" s="75" t="s">
        <v>883</v>
      </c>
      <c r="K522" s="39"/>
      <c r="L522" s="76" t="s">
        <v>883</v>
      </c>
      <c r="M522" s="77">
        <v>1113.0625</v>
      </c>
      <c r="N522" s="76" t="s">
        <v>883</v>
      </c>
      <c r="O522" s="78" t="s">
        <v>883</v>
      </c>
      <c r="P522" s="41">
        <v>12.693726937269373</v>
      </c>
      <c r="Q522" s="79" t="str">
        <f t="shared" si="138"/>
        <v>NO</v>
      </c>
      <c r="R522" s="75" t="s">
        <v>883</v>
      </c>
      <c r="S522" s="75" t="s">
        <v>883</v>
      </c>
      <c r="T522" s="75"/>
      <c r="U522" s="80"/>
      <c r="V522" s="81"/>
      <c r="W522" s="82"/>
      <c r="X522" s="82"/>
      <c r="Y522" s="83"/>
      <c r="Z522" s="84">
        <f t="shared" si="139"/>
        <v>0</v>
      </c>
      <c r="AA522" s="85">
        <f t="shared" si="140"/>
        <v>0</v>
      </c>
      <c r="AB522" s="85">
        <f t="shared" si="141"/>
        <v>0</v>
      </c>
      <c r="AC522" s="85">
        <f t="shared" si="142"/>
        <v>0</v>
      </c>
      <c r="AD522" s="75" t="str">
        <f t="shared" si="143"/>
        <v>-</v>
      </c>
      <c r="AE522" s="85">
        <f t="shared" si="144"/>
        <v>0</v>
      </c>
      <c r="AF522" s="85">
        <f t="shared" si="145"/>
        <v>0</v>
      </c>
      <c r="AG522" s="85">
        <f t="shared" si="146"/>
        <v>0</v>
      </c>
      <c r="AH522" s="85">
        <f t="shared" si="147"/>
        <v>0</v>
      </c>
      <c r="AI522" s="85">
        <f t="shared" si="148"/>
        <v>0</v>
      </c>
      <c r="AJ522" s="85">
        <f t="shared" si="149"/>
        <v>0</v>
      </c>
      <c r="AK522" s="85">
        <f t="shared" si="150"/>
        <v>0</v>
      </c>
      <c r="AL522" s="75" t="str">
        <f t="shared" si="151"/>
        <v>-</v>
      </c>
      <c r="AM522" s="85">
        <f t="shared" si="152"/>
        <v>0</v>
      </c>
      <c r="AN522" s="85">
        <f t="shared" si="153"/>
        <v>0</v>
      </c>
      <c r="AO522" s="85">
        <f t="shared" si="154"/>
        <v>0</v>
      </c>
    </row>
    <row r="523" spans="1:41" s="26" customFormat="1" ht="12.75">
      <c r="A523" s="71">
        <v>400177</v>
      </c>
      <c r="B523" s="38">
        <v>18757</v>
      </c>
      <c r="C523" s="39" t="s">
        <v>792</v>
      </c>
      <c r="D523" s="39" t="s">
        <v>1188</v>
      </c>
      <c r="E523" s="39" t="s">
        <v>793</v>
      </c>
      <c r="F523" s="40">
        <v>86502</v>
      </c>
      <c r="G523" s="72" t="s">
        <v>882</v>
      </c>
      <c r="H523" s="73">
        <v>9286523251</v>
      </c>
      <c r="I523" s="74">
        <v>7</v>
      </c>
      <c r="J523" s="75" t="s">
        <v>884</v>
      </c>
      <c r="K523" s="39"/>
      <c r="L523" s="76" t="s">
        <v>896</v>
      </c>
      <c r="M523" s="77">
        <v>49.5</v>
      </c>
      <c r="N523" s="76" t="s">
        <v>884</v>
      </c>
      <c r="O523" s="78" t="s">
        <v>884</v>
      </c>
      <c r="P523" s="41" t="s">
        <v>889</v>
      </c>
      <c r="Q523" s="79" t="str">
        <f t="shared" si="138"/>
        <v>M</v>
      </c>
      <c r="R523" s="75" t="s">
        <v>883</v>
      </c>
      <c r="S523" s="75" t="s">
        <v>884</v>
      </c>
      <c r="T523" s="75"/>
      <c r="U523" s="80"/>
      <c r="V523" s="81">
        <v>2852</v>
      </c>
      <c r="W523" s="82">
        <v>347</v>
      </c>
      <c r="X523" s="82">
        <v>439</v>
      </c>
      <c r="Y523" s="83">
        <v>448</v>
      </c>
      <c r="Z523" s="84">
        <f t="shared" si="139"/>
        <v>1</v>
      </c>
      <c r="AA523" s="85">
        <f t="shared" si="140"/>
        <v>1</v>
      </c>
      <c r="AB523" s="85">
        <f t="shared" si="141"/>
        <v>0</v>
      </c>
      <c r="AC523" s="85">
        <f t="shared" si="142"/>
        <v>0</v>
      </c>
      <c r="AD523" s="75" t="str">
        <f t="shared" si="143"/>
        <v>SRSA</v>
      </c>
      <c r="AE523" s="85">
        <f t="shared" si="144"/>
        <v>0</v>
      </c>
      <c r="AF523" s="85">
        <f t="shared" si="145"/>
        <v>0</v>
      </c>
      <c r="AG523" s="85">
        <f t="shared" si="146"/>
        <v>0</v>
      </c>
      <c r="AH523" s="85">
        <f t="shared" si="147"/>
        <v>0</v>
      </c>
      <c r="AI523" s="85">
        <f t="shared" si="148"/>
        <v>1</v>
      </c>
      <c r="AJ523" s="85">
        <f t="shared" si="149"/>
        <v>0</v>
      </c>
      <c r="AK523" s="85">
        <f t="shared" si="150"/>
        <v>0</v>
      </c>
      <c r="AL523" s="75" t="str">
        <f t="shared" si="151"/>
        <v>-</v>
      </c>
      <c r="AM523" s="85">
        <f t="shared" si="152"/>
        <v>0</v>
      </c>
      <c r="AN523" s="85">
        <f t="shared" si="153"/>
        <v>0</v>
      </c>
      <c r="AO523" s="85">
        <f t="shared" si="154"/>
        <v>0</v>
      </c>
    </row>
    <row r="524" spans="1:41" s="26" customFormat="1" ht="12.75">
      <c r="A524" s="71">
        <v>409250</v>
      </c>
      <c r="B524" s="38">
        <v>20213</v>
      </c>
      <c r="C524" s="39" t="s">
        <v>794</v>
      </c>
      <c r="D524" s="39" t="s">
        <v>795</v>
      </c>
      <c r="E524" s="39" t="s">
        <v>796</v>
      </c>
      <c r="F524" s="40">
        <v>85643</v>
      </c>
      <c r="G524" s="72">
        <v>1509</v>
      </c>
      <c r="H524" s="73">
        <v>5203844211</v>
      </c>
      <c r="I524" s="74" t="s">
        <v>1050</v>
      </c>
      <c r="J524" s="75" t="s">
        <v>883</v>
      </c>
      <c r="K524" s="39"/>
      <c r="L524" s="76" t="s">
        <v>883</v>
      </c>
      <c r="M524" s="77">
        <v>1337.9313</v>
      </c>
      <c r="N524" s="76" t="s">
        <v>883</v>
      </c>
      <c r="O524" s="78" t="s">
        <v>883</v>
      </c>
      <c r="P524" s="41">
        <v>26.955074875207984</v>
      </c>
      <c r="Q524" s="79" t="str">
        <f t="shared" si="138"/>
        <v>YES</v>
      </c>
      <c r="R524" s="75" t="s">
        <v>883</v>
      </c>
      <c r="S524" s="75" t="s">
        <v>884</v>
      </c>
      <c r="T524" s="75"/>
      <c r="U524" s="80" t="s">
        <v>884</v>
      </c>
      <c r="V524" s="81"/>
      <c r="W524" s="82"/>
      <c r="X524" s="82"/>
      <c r="Y524" s="83"/>
      <c r="Z524" s="84">
        <f t="shared" si="139"/>
        <v>0</v>
      </c>
      <c r="AA524" s="85">
        <f t="shared" si="140"/>
        <v>0</v>
      </c>
      <c r="AB524" s="85">
        <f t="shared" si="141"/>
        <v>0</v>
      </c>
      <c r="AC524" s="85">
        <f t="shared" si="142"/>
        <v>0</v>
      </c>
      <c r="AD524" s="75" t="str">
        <f t="shared" si="143"/>
        <v>-</v>
      </c>
      <c r="AE524" s="85">
        <f t="shared" si="144"/>
        <v>0</v>
      </c>
      <c r="AF524" s="85">
        <f t="shared" si="145"/>
        <v>0</v>
      </c>
      <c r="AG524" s="85">
        <f t="shared" si="146"/>
        <v>0</v>
      </c>
      <c r="AH524" s="85">
        <f t="shared" si="147"/>
        <v>0</v>
      </c>
      <c r="AI524" s="85">
        <f t="shared" si="148"/>
        <v>1</v>
      </c>
      <c r="AJ524" s="85">
        <f t="shared" si="149"/>
        <v>1</v>
      </c>
      <c r="AK524" s="85" t="str">
        <f t="shared" si="150"/>
        <v>Initial</v>
      </c>
      <c r="AL524" s="75" t="str">
        <f t="shared" si="151"/>
        <v>RLIS</v>
      </c>
      <c r="AM524" s="85">
        <f t="shared" si="152"/>
        <v>0</v>
      </c>
      <c r="AN524" s="85">
        <f t="shared" si="153"/>
        <v>0</v>
      </c>
      <c r="AO524" s="85">
        <f t="shared" si="154"/>
        <v>0</v>
      </c>
    </row>
    <row r="525" spans="1:41" s="26" customFormat="1" ht="12.75">
      <c r="A525" s="71">
        <v>409310</v>
      </c>
      <c r="B525" s="38">
        <v>30202</v>
      </c>
      <c r="C525" s="39" t="s">
        <v>797</v>
      </c>
      <c r="D525" s="39" t="s">
        <v>1021</v>
      </c>
      <c r="E525" s="39" t="s">
        <v>798</v>
      </c>
      <c r="F525" s="40">
        <v>86046</v>
      </c>
      <c r="G525" s="72">
        <v>427</v>
      </c>
      <c r="H525" s="73">
        <v>9286354473</v>
      </c>
      <c r="I525" s="74">
        <v>8</v>
      </c>
      <c r="J525" s="75" t="s">
        <v>884</v>
      </c>
      <c r="K525" s="39"/>
      <c r="L525" s="76" t="s">
        <v>884</v>
      </c>
      <c r="M525" s="77">
        <v>705.1874</v>
      </c>
      <c r="N525" s="76" t="s">
        <v>884</v>
      </c>
      <c r="O525" s="78" t="s">
        <v>884</v>
      </c>
      <c r="P525" s="41">
        <v>16.033755274261605</v>
      </c>
      <c r="Q525" s="79" t="str">
        <f t="shared" si="138"/>
        <v>NO</v>
      </c>
      <c r="R525" s="75" t="s">
        <v>883</v>
      </c>
      <c r="S525" s="75" t="s">
        <v>884</v>
      </c>
      <c r="T525" s="75"/>
      <c r="U525" s="80"/>
      <c r="V525" s="81">
        <v>34447</v>
      </c>
      <c r="W525" s="82">
        <v>3689</v>
      </c>
      <c r="X525" s="82">
        <v>5936</v>
      </c>
      <c r="Y525" s="83">
        <v>5964</v>
      </c>
      <c r="Z525" s="84">
        <f t="shared" si="139"/>
        <v>1</v>
      </c>
      <c r="AA525" s="85">
        <f t="shared" si="140"/>
        <v>1</v>
      </c>
      <c r="AB525" s="85">
        <f t="shared" si="141"/>
        <v>0</v>
      </c>
      <c r="AC525" s="85">
        <f t="shared" si="142"/>
        <v>0</v>
      </c>
      <c r="AD525" s="75" t="str">
        <f t="shared" si="143"/>
        <v>SRSA</v>
      </c>
      <c r="AE525" s="85">
        <f t="shared" si="144"/>
        <v>0</v>
      </c>
      <c r="AF525" s="85">
        <f t="shared" si="145"/>
        <v>0</v>
      </c>
      <c r="AG525" s="85">
        <f t="shared" si="146"/>
        <v>0</v>
      </c>
      <c r="AH525" s="85">
        <f t="shared" si="147"/>
        <v>0</v>
      </c>
      <c r="AI525" s="85">
        <f t="shared" si="148"/>
        <v>1</v>
      </c>
      <c r="AJ525" s="85">
        <f t="shared" si="149"/>
        <v>0</v>
      </c>
      <c r="AK525" s="85">
        <f t="shared" si="150"/>
        <v>0</v>
      </c>
      <c r="AL525" s="75" t="str">
        <f t="shared" si="151"/>
        <v>-</v>
      </c>
      <c r="AM525" s="85">
        <f t="shared" si="152"/>
        <v>0</v>
      </c>
      <c r="AN525" s="85">
        <f t="shared" si="153"/>
        <v>0</v>
      </c>
      <c r="AO525" s="85">
        <f t="shared" si="154"/>
        <v>0</v>
      </c>
    </row>
    <row r="526" spans="1:41" s="26" customFormat="1" ht="12.75">
      <c r="A526" s="71">
        <v>400162</v>
      </c>
      <c r="B526" s="38">
        <v>78775</v>
      </c>
      <c r="C526" s="39" t="s">
        <v>799</v>
      </c>
      <c r="D526" s="39" t="s">
        <v>800</v>
      </c>
      <c r="E526" s="39" t="s">
        <v>892</v>
      </c>
      <c r="F526" s="40">
        <v>85008</v>
      </c>
      <c r="G526" s="72" t="s">
        <v>882</v>
      </c>
      <c r="H526" s="73">
        <v>6028502600</v>
      </c>
      <c r="I526" s="74">
        <v>1</v>
      </c>
      <c r="J526" s="75" t="s">
        <v>883</v>
      </c>
      <c r="K526" s="39"/>
      <c r="L526" s="76" t="s">
        <v>883</v>
      </c>
      <c r="M526" s="77">
        <v>363.2624</v>
      </c>
      <c r="N526" s="76" t="s">
        <v>883</v>
      </c>
      <c r="O526" s="78" t="s">
        <v>883</v>
      </c>
      <c r="P526" s="41" t="s">
        <v>889</v>
      </c>
      <c r="Q526" s="79" t="str">
        <f t="shared" si="138"/>
        <v>M</v>
      </c>
      <c r="R526" s="75" t="s">
        <v>883</v>
      </c>
      <c r="S526" s="75" t="s">
        <v>883</v>
      </c>
      <c r="T526" s="75"/>
      <c r="U526" s="80"/>
      <c r="V526" s="81"/>
      <c r="W526" s="82"/>
      <c r="X526" s="82"/>
      <c r="Y526" s="83"/>
      <c r="Z526" s="84">
        <f t="shared" si="139"/>
        <v>0</v>
      </c>
      <c r="AA526" s="85">
        <f t="shared" si="140"/>
        <v>1</v>
      </c>
      <c r="AB526" s="85">
        <f t="shared" si="141"/>
        <v>0</v>
      </c>
      <c r="AC526" s="85">
        <f t="shared" si="142"/>
        <v>0</v>
      </c>
      <c r="AD526" s="75" t="str">
        <f t="shared" si="143"/>
        <v>-</v>
      </c>
      <c r="AE526" s="85">
        <f t="shared" si="144"/>
        <v>0</v>
      </c>
      <c r="AF526" s="85">
        <f t="shared" si="145"/>
        <v>0</v>
      </c>
      <c r="AG526" s="85">
        <f t="shared" si="146"/>
        <v>0</v>
      </c>
      <c r="AH526" s="85">
        <f t="shared" si="147"/>
        <v>0</v>
      </c>
      <c r="AI526" s="85">
        <f t="shared" si="148"/>
        <v>0</v>
      </c>
      <c r="AJ526" s="85">
        <f t="shared" si="149"/>
        <v>0</v>
      </c>
      <c r="AK526" s="85">
        <f t="shared" si="150"/>
        <v>0</v>
      </c>
      <c r="AL526" s="75" t="str">
        <f t="shared" si="151"/>
        <v>-</v>
      </c>
      <c r="AM526" s="85">
        <f t="shared" si="152"/>
        <v>0</v>
      </c>
      <c r="AN526" s="85">
        <f t="shared" si="153"/>
        <v>0</v>
      </c>
      <c r="AO526" s="85">
        <f t="shared" si="154"/>
        <v>0</v>
      </c>
    </row>
    <row r="527" spans="1:41" s="26" customFormat="1" ht="12.75">
      <c r="A527" s="71">
        <v>409390</v>
      </c>
      <c r="B527" s="38">
        <v>70407</v>
      </c>
      <c r="C527" s="39" t="s">
        <v>801</v>
      </c>
      <c r="D527" s="39" t="s">
        <v>802</v>
      </c>
      <c r="E527" s="39" t="s">
        <v>892</v>
      </c>
      <c r="F527" s="40">
        <v>85008</v>
      </c>
      <c r="G527" s="72">
        <v>6120</v>
      </c>
      <c r="H527" s="73">
        <v>6026812200</v>
      </c>
      <c r="I527" s="74">
        <v>1</v>
      </c>
      <c r="J527" s="75" t="s">
        <v>883</v>
      </c>
      <c r="K527" s="39"/>
      <c r="L527" s="76" t="s">
        <v>883</v>
      </c>
      <c r="M527" s="77">
        <v>1308.675</v>
      </c>
      <c r="N527" s="76" t="s">
        <v>883</v>
      </c>
      <c r="O527" s="78" t="s">
        <v>883</v>
      </c>
      <c r="P527" s="41">
        <v>63.237139272271015</v>
      </c>
      <c r="Q527" s="79" t="str">
        <f t="shared" si="138"/>
        <v>YES</v>
      </c>
      <c r="R527" s="75" t="s">
        <v>883</v>
      </c>
      <c r="S527" s="75" t="s">
        <v>883</v>
      </c>
      <c r="T527" s="75"/>
      <c r="U527" s="80"/>
      <c r="V527" s="81"/>
      <c r="W527" s="82"/>
      <c r="X527" s="82"/>
      <c r="Y527" s="83"/>
      <c r="Z527" s="84">
        <f t="shared" si="139"/>
        <v>0</v>
      </c>
      <c r="AA527" s="85">
        <f t="shared" si="140"/>
        <v>0</v>
      </c>
      <c r="AB527" s="85">
        <f t="shared" si="141"/>
        <v>0</v>
      </c>
      <c r="AC527" s="85">
        <f t="shared" si="142"/>
        <v>0</v>
      </c>
      <c r="AD527" s="75" t="str">
        <f t="shared" si="143"/>
        <v>-</v>
      </c>
      <c r="AE527" s="85">
        <f t="shared" si="144"/>
        <v>0</v>
      </c>
      <c r="AF527" s="85">
        <f t="shared" si="145"/>
        <v>0</v>
      </c>
      <c r="AG527" s="85">
        <f t="shared" si="146"/>
        <v>0</v>
      </c>
      <c r="AH527" s="85">
        <f t="shared" si="147"/>
        <v>0</v>
      </c>
      <c r="AI527" s="85">
        <f t="shared" si="148"/>
        <v>0</v>
      </c>
      <c r="AJ527" s="85">
        <f t="shared" si="149"/>
        <v>1</v>
      </c>
      <c r="AK527" s="85">
        <f t="shared" si="150"/>
        <v>0</v>
      </c>
      <c r="AL527" s="75" t="str">
        <f t="shared" si="151"/>
        <v>-</v>
      </c>
      <c r="AM527" s="85">
        <f t="shared" si="152"/>
        <v>0</v>
      </c>
      <c r="AN527" s="85">
        <f t="shared" si="153"/>
        <v>0</v>
      </c>
      <c r="AO527" s="85">
        <f t="shared" si="154"/>
        <v>0</v>
      </c>
    </row>
    <row r="528" spans="1:41" s="26" customFormat="1" ht="12.75">
      <c r="A528" s="71">
        <v>409430</v>
      </c>
      <c r="B528" s="38">
        <v>10208</v>
      </c>
      <c r="C528" s="39" t="s">
        <v>803</v>
      </c>
      <c r="D528" s="39" t="s">
        <v>804</v>
      </c>
      <c r="E528" s="39" t="s">
        <v>805</v>
      </c>
      <c r="F528" s="40">
        <v>86504</v>
      </c>
      <c r="G528" s="72">
        <v>559</v>
      </c>
      <c r="H528" s="73">
        <v>9287297505</v>
      </c>
      <c r="I528" s="74">
        <v>6</v>
      </c>
      <c r="J528" s="75" t="s">
        <v>883</v>
      </c>
      <c r="K528" s="39"/>
      <c r="L528" s="76" t="s">
        <v>884</v>
      </c>
      <c r="M528" s="77">
        <v>2581.9</v>
      </c>
      <c r="N528" s="76" t="s">
        <v>884</v>
      </c>
      <c r="O528" s="78" t="s">
        <v>884</v>
      </c>
      <c r="P528" s="41">
        <v>25.05109489051095</v>
      </c>
      <c r="Q528" s="79" t="str">
        <f t="shared" si="138"/>
        <v>YES</v>
      </c>
      <c r="R528" s="75" t="s">
        <v>883</v>
      </c>
      <c r="S528" s="75" t="s">
        <v>884</v>
      </c>
      <c r="T528" s="75"/>
      <c r="U528" s="80"/>
      <c r="V528" s="81">
        <v>266389</v>
      </c>
      <c r="W528" s="82">
        <v>35863</v>
      </c>
      <c r="X528" s="82">
        <v>39755</v>
      </c>
      <c r="Y528" s="83">
        <v>24118</v>
      </c>
      <c r="Z528" s="84">
        <f t="shared" si="139"/>
        <v>1</v>
      </c>
      <c r="AA528" s="85">
        <f t="shared" si="140"/>
        <v>1</v>
      </c>
      <c r="AB528" s="85">
        <f t="shared" si="141"/>
        <v>0</v>
      </c>
      <c r="AC528" s="85">
        <f t="shared" si="142"/>
        <v>0</v>
      </c>
      <c r="AD528" s="75" t="str">
        <f t="shared" si="143"/>
        <v>SRSA</v>
      </c>
      <c r="AE528" s="85">
        <f t="shared" si="144"/>
        <v>0</v>
      </c>
      <c r="AF528" s="85">
        <f t="shared" si="145"/>
        <v>0</v>
      </c>
      <c r="AG528" s="85">
        <f t="shared" si="146"/>
        <v>0</v>
      </c>
      <c r="AH528" s="85">
        <f t="shared" si="147"/>
        <v>0</v>
      </c>
      <c r="AI528" s="85">
        <f t="shared" si="148"/>
        <v>1</v>
      </c>
      <c r="AJ528" s="85">
        <f t="shared" si="149"/>
        <v>1</v>
      </c>
      <c r="AK528" s="85" t="str">
        <f t="shared" si="150"/>
        <v>Initial</v>
      </c>
      <c r="AL528" s="75" t="str">
        <f t="shared" si="151"/>
        <v>-</v>
      </c>
      <c r="AM528" s="85" t="str">
        <f t="shared" si="152"/>
        <v>SRSA</v>
      </c>
      <c r="AN528" s="85">
        <f t="shared" si="153"/>
        <v>0</v>
      </c>
      <c r="AO528" s="85">
        <f t="shared" si="154"/>
        <v>0</v>
      </c>
    </row>
    <row r="529" spans="1:41" s="26" customFormat="1" ht="12.75">
      <c r="A529" s="71">
        <v>409460</v>
      </c>
      <c r="B529" s="38">
        <v>90201</v>
      </c>
      <c r="C529" s="39" t="s">
        <v>806</v>
      </c>
      <c r="D529" s="39" t="s">
        <v>807</v>
      </c>
      <c r="E529" s="39" t="s">
        <v>1242</v>
      </c>
      <c r="F529" s="40">
        <v>86047</v>
      </c>
      <c r="G529" s="72">
        <v>580</v>
      </c>
      <c r="H529" s="73">
        <v>9282893375</v>
      </c>
      <c r="I529" s="74">
        <v>6</v>
      </c>
      <c r="J529" s="75" t="s">
        <v>883</v>
      </c>
      <c r="K529" s="39"/>
      <c r="L529" s="76" t="s">
        <v>884</v>
      </c>
      <c r="M529" s="77">
        <v>2342.8999</v>
      </c>
      <c r="N529" s="76" t="s">
        <v>884</v>
      </c>
      <c r="O529" s="78" t="s">
        <v>884</v>
      </c>
      <c r="P529" s="41">
        <v>20.409711684370258</v>
      </c>
      <c r="Q529" s="79" t="str">
        <f t="shared" si="138"/>
        <v>YES</v>
      </c>
      <c r="R529" s="75" t="s">
        <v>884</v>
      </c>
      <c r="S529" s="75" t="s">
        <v>884</v>
      </c>
      <c r="T529" s="75"/>
      <c r="U529" s="80"/>
      <c r="V529" s="81">
        <v>149836</v>
      </c>
      <c r="W529" s="82">
        <v>15811</v>
      </c>
      <c r="X529" s="82">
        <v>21157</v>
      </c>
      <c r="Y529" s="83">
        <v>19156</v>
      </c>
      <c r="Z529" s="84">
        <f t="shared" si="139"/>
        <v>1</v>
      </c>
      <c r="AA529" s="85">
        <f t="shared" si="140"/>
        <v>1</v>
      </c>
      <c r="AB529" s="85">
        <f t="shared" si="141"/>
        <v>0</v>
      </c>
      <c r="AC529" s="85">
        <f t="shared" si="142"/>
        <v>0</v>
      </c>
      <c r="AD529" s="75" t="str">
        <f t="shared" si="143"/>
        <v>SRSA</v>
      </c>
      <c r="AE529" s="85">
        <f t="shared" si="144"/>
        <v>0</v>
      </c>
      <c r="AF529" s="85">
        <f t="shared" si="145"/>
        <v>0</v>
      </c>
      <c r="AG529" s="85">
        <f t="shared" si="146"/>
        <v>0</v>
      </c>
      <c r="AH529" s="85">
        <f t="shared" si="147"/>
        <v>0</v>
      </c>
      <c r="AI529" s="85">
        <f t="shared" si="148"/>
        <v>1</v>
      </c>
      <c r="AJ529" s="85">
        <f t="shared" si="149"/>
        <v>1</v>
      </c>
      <c r="AK529" s="85" t="str">
        <f t="shared" si="150"/>
        <v>Initial</v>
      </c>
      <c r="AL529" s="75" t="str">
        <f t="shared" si="151"/>
        <v>-</v>
      </c>
      <c r="AM529" s="85" t="str">
        <f t="shared" si="152"/>
        <v>SRSA</v>
      </c>
      <c r="AN529" s="85">
        <f t="shared" si="153"/>
        <v>0</v>
      </c>
      <c r="AO529" s="85">
        <f t="shared" si="154"/>
        <v>0</v>
      </c>
    </row>
    <row r="530" spans="1:41" s="26" customFormat="1" ht="12.75">
      <c r="A530" s="71">
        <v>400373</v>
      </c>
      <c r="B530" s="38">
        <v>108714</v>
      </c>
      <c r="C530" s="39" t="s">
        <v>808</v>
      </c>
      <c r="D530" s="39" t="s">
        <v>809</v>
      </c>
      <c r="E530" s="39" t="s">
        <v>899</v>
      </c>
      <c r="F530" s="40">
        <v>85745</v>
      </c>
      <c r="G530" s="72" t="s">
        <v>882</v>
      </c>
      <c r="H530" s="73">
        <v>5207923255</v>
      </c>
      <c r="I530" s="74">
        <v>1</v>
      </c>
      <c r="J530" s="75" t="s">
        <v>883</v>
      </c>
      <c r="K530" s="39"/>
      <c r="L530" s="76" t="s">
        <v>883</v>
      </c>
      <c r="M530" s="77"/>
      <c r="N530" s="76" t="s">
        <v>883</v>
      </c>
      <c r="O530" s="78" t="s">
        <v>883</v>
      </c>
      <c r="P530" s="41" t="s">
        <v>889</v>
      </c>
      <c r="Q530" s="79" t="str">
        <f t="shared" si="138"/>
        <v>M</v>
      </c>
      <c r="R530" s="75" t="s">
        <v>885</v>
      </c>
      <c r="S530" s="75" t="s">
        <v>883</v>
      </c>
      <c r="T530" s="75"/>
      <c r="U530" s="80"/>
      <c r="V530" s="81"/>
      <c r="W530" s="82"/>
      <c r="X530" s="82"/>
      <c r="Y530" s="83"/>
      <c r="Z530" s="84">
        <f t="shared" si="139"/>
        <v>0</v>
      </c>
      <c r="AA530" s="85">
        <f t="shared" si="140"/>
        <v>0</v>
      </c>
      <c r="AB530" s="85">
        <f t="shared" si="141"/>
        <v>0</v>
      </c>
      <c r="AC530" s="85">
        <f t="shared" si="142"/>
        <v>0</v>
      </c>
      <c r="AD530" s="75" t="str">
        <f t="shared" si="143"/>
        <v>-</v>
      </c>
      <c r="AE530" s="85">
        <f t="shared" si="144"/>
        <v>0</v>
      </c>
      <c r="AF530" s="85">
        <f t="shared" si="145"/>
        <v>0</v>
      </c>
      <c r="AG530" s="85">
        <f t="shared" si="146"/>
        <v>0</v>
      </c>
      <c r="AH530" s="85">
        <f t="shared" si="147"/>
        <v>0</v>
      </c>
      <c r="AI530" s="85">
        <f t="shared" si="148"/>
        <v>0</v>
      </c>
      <c r="AJ530" s="85">
        <f t="shared" si="149"/>
        <v>0</v>
      </c>
      <c r="AK530" s="85">
        <f t="shared" si="150"/>
        <v>0</v>
      </c>
      <c r="AL530" s="75" t="str">
        <f t="shared" si="151"/>
        <v>-</v>
      </c>
      <c r="AM530" s="85">
        <f t="shared" si="152"/>
        <v>0</v>
      </c>
      <c r="AN530" s="85">
        <f t="shared" si="153"/>
        <v>0</v>
      </c>
      <c r="AO530" s="85">
        <f t="shared" si="154"/>
        <v>0</v>
      </c>
    </row>
    <row r="531" spans="1:41" s="26" customFormat="1" ht="12.75">
      <c r="A531" s="71">
        <v>409510</v>
      </c>
      <c r="B531" s="38">
        <v>130352</v>
      </c>
      <c r="C531" s="39" t="s">
        <v>810</v>
      </c>
      <c r="D531" s="39" t="s">
        <v>811</v>
      </c>
      <c r="E531" s="39" t="s">
        <v>812</v>
      </c>
      <c r="F531" s="40">
        <v>85362</v>
      </c>
      <c r="G531" s="72">
        <v>575</v>
      </c>
      <c r="H531" s="73">
        <v>9284273347</v>
      </c>
      <c r="I531" s="74">
        <v>4</v>
      </c>
      <c r="J531" s="75" t="s">
        <v>883</v>
      </c>
      <c r="K531" s="39"/>
      <c r="L531" s="76" t="s">
        <v>883</v>
      </c>
      <c r="M531" s="77">
        <v>90.7313</v>
      </c>
      <c r="N531" s="76" t="s">
        <v>883</v>
      </c>
      <c r="O531" s="78" t="s">
        <v>883</v>
      </c>
      <c r="P531" s="41">
        <v>14.925373134328357</v>
      </c>
      <c r="Q531" s="79" t="str">
        <f t="shared" si="138"/>
        <v>NO</v>
      </c>
      <c r="R531" s="75" t="s">
        <v>883</v>
      </c>
      <c r="S531" s="75" t="s">
        <v>883</v>
      </c>
      <c r="T531" s="75"/>
      <c r="U531" s="80"/>
      <c r="V531" s="81"/>
      <c r="W531" s="82"/>
      <c r="X531" s="82"/>
      <c r="Y531" s="83"/>
      <c r="Z531" s="84">
        <f t="shared" si="139"/>
        <v>0</v>
      </c>
      <c r="AA531" s="85">
        <f t="shared" si="140"/>
        <v>1</v>
      </c>
      <c r="AB531" s="85">
        <f t="shared" si="141"/>
        <v>0</v>
      </c>
      <c r="AC531" s="85">
        <f t="shared" si="142"/>
        <v>0</v>
      </c>
      <c r="AD531" s="75" t="str">
        <f t="shared" si="143"/>
        <v>-</v>
      </c>
      <c r="AE531" s="85">
        <f t="shared" si="144"/>
        <v>0</v>
      </c>
      <c r="AF531" s="85">
        <f t="shared" si="145"/>
        <v>0</v>
      </c>
      <c r="AG531" s="85">
        <f t="shared" si="146"/>
        <v>0</v>
      </c>
      <c r="AH531" s="85">
        <f t="shared" si="147"/>
        <v>0</v>
      </c>
      <c r="AI531" s="85">
        <f t="shared" si="148"/>
        <v>0</v>
      </c>
      <c r="AJ531" s="85">
        <f t="shared" si="149"/>
        <v>0</v>
      </c>
      <c r="AK531" s="85">
        <f t="shared" si="150"/>
        <v>0</v>
      </c>
      <c r="AL531" s="75" t="str">
        <f t="shared" si="151"/>
        <v>-</v>
      </c>
      <c r="AM531" s="85">
        <f t="shared" si="152"/>
        <v>0</v>
      </c>
      <c r="AN531" s="85">
        <f t="shared" si="153"/>
        <v>0</v>
      </c>
      <c r="AO531" s="85">
        <f t="shared" si="154"/>
        <v>0</v>
      </c>
    </row>
    <row r="532" spans="1:41" s="26" customFormat="1" ht="12.75">
      <c r="A532" s="71">
        <v>400315</v>
      </c>
      <c r="B532" s="38">
        <v>130199</v>
      </c>
      <c r="C532" s="39" t="s">
        <v>813</v>
      </c>
      <c r="D532" s="39" t="s">
        <v>814</v>
      </c>
      <c r="E532" s="39" t="s">
        <v>917</v>
      </c>
      <c r="F532" s="40">
        <v>86312</v>
      </c>
      <c r="G532" s="72" t="s">
        <v>882</v>
      </c>
      <c r="H532" s="73">
        <v>9287713568</v>
      </c>
      <c r="I532" s="74">
        <v>4</v>
      </c>
      <c r="J532" s="75" t="s">
        <v>883</v>
      </c>
      <c r="K532" s="39"/>
      <c r="L532" s="76" t="s">
        <v>883</v>
      </c>
      <c r="M532" s="77">
        <v>28.75</v>
      </c>
      <c r="N532" s="76" t="s">
        <v>883</v>
      </c>
      <c r="O532" s="78" t="s">
        <v>883</v>
      </c>
      <c r="P532" s="41" t="s">
        <v>889</v>
      </c>
      <c r="Q532" s="79" t="str">
        <f t="shared" si="138"/>
        <v>M</v>
      </c>
      <c r="R532" s="75" t="s">
        <v>883</v>
      </c>
      <c r="S532" s="75" t="s">
        <v>883</v>
      </c>
      <c r="T532" s="75"/>
      <c r="U532" s="80"/>
      <c r="V532" s="81"/>
      <c r="W532" s="82"/>
      <c r="X532" s="82"/>
      <c r="Y532" s="83"/>
      <c r="Z532" s="84">
        <f t="shared" si="139"/>
        <v>0</v>
      </c>
      <c r="AA532" s="85">
        <f t="shared" si="140"/>
        <v>1</v>
      </c>
      <c r="AB532" s="85">
        <f t="shared" si="141"/>
        <v>0</v>
      </c>
      <c r="AC532" s="85">
        <f t="shared" si="142"/>
        <v>0</v>
      </c>
      <c r="AD532" s="75" t="str">
        <f t="shared" si="143"/>
        <v>-</v>
      </c>
      <c r="AE532" s="85">
        <f t="shared" si="144"/>
        <v>0</v>
      </c>
      <c r="AF532" s="85">
        <f t="shared" si="145"/>
        <v>0</v>
      </c>
      <c r="AG532" s="85">
        <f t="shared" si="146"/>
        <v>0</v>
      </c>
      <c r="AH532" s="85">
        <f t="shared" si="147"/>
        <v>0</v>
      </c>
      <c r="AI532" s="85">
        <f t="shared" si="148"/>
        <v>0</v>
      </c>
      <c r="AJ532" s="85">
        <f t="shared" si="149"/>
        <v>0</v>
      </c>
      <c r="AK532" s="85">
        <f t="shared" si="150"/>
        <v>0</v>
      </c>
      <c r="AL532" s="75" t="str">
        <f t="shared" si="151"/>
        <v>-</v>
      </c>
      <c r="AM532" s="85">
        <f t="shared" si="152"/>
        <v>0</v>
      </c>
      <c r="AN532" s="85">
        <f t="shared" si="153"/>
        <v>0</v>
      </c>
      <c r="AO532" s="85">
        <f t="shared" si="154"/>
        <v>0</v>
      </c>
    </row>
    <row r="533" spans="1:41" s="26" customFormat="1" ht="12.75">
      <c r="A533" s="71">
        <v>400365</v>
      </c>
      <c r="B533" s="38">
        <v>138703</v>
      </c>
      <c r="C533" s="39" t="s">
        <v>815</v>
      </c>
      <c r="D533" s="39" t="s">
        <v>816</v>
      </c>
      <c r="E533" s="39" t="s">
        <v>917</v>
      </c>
      <c r="F533" s="40">
        <v>86314</v>
      </c>
      <c r="G533" s="72" t="s">
        <v>882</v>
      </c>
      <c r="H533" s="73">
        <v>9287758000</v>
      </c>
      <c r="I533" s="74">
        <v>4</v>
      </c>
      <c r="J533" s="75" t="s">
        <v>883</v>
      </c>
      <c r="K533" s="39"/>
      <c r="L533" s="76" t="s">
        <v>883</v>
      </c>
      <c r="M533" s="77">
        <v>320.3375</v>
      </c>
      <c r="N533" s="76" t="s">
        <v>883</v>
      </c>
      <c r="O533" s="78" t="s">
        <v>883</v>
      </c>
      <c r="P533" s="41" t="s">
        <v>889</v>
      </c>
      <c r="Q533" s="79" t="str">
        <f aca="true" t="shared" si="155" ref="Q533:Q540">IF(ISNUMBER(P533),IF(P533&gt;=20,"YES","NO"),"M")</f>
        <v>M</v>
      </c>
      <c r="R533" s="75" t="s">
        <v>885</v>
      </c>
      <c r="S533" s="75" t="s">
        <v>883</v>
      </c>
      <c r="T533" s="75"/>
      <c r="U533" s="80"/>
      <c r="V533" s="81"/>
      <c r="W533" s="82"/>
      <c r="X533" s="82"/>
      <c r="Y533" s="83"/>
      <c r="Z533" s="84">
        <f t="shared" si="139"/>
        <v>0</v>
      </c>
      <c r="AA533" s="85">
        <f t="shared" si="140"/>
        <v>1</v>
      </c>
      <c r="AB533" s="85">
        <f t="shared" si="141"/>
        <v>0</v>
      </c>
      <c r="AC533" s="85">
        <f t="shared" si="142"/>
        <v>0</v>
      </c>
      <c r="AD533" s="75" t="str">
        <f t="shared" si="143"/>
        <v>-</v>
      </c>
      <c r="AE533" s="85">
        <f t="shared" si="144"/>
        <v>0</v>
      </c>
      <c r="AF533" s="85">
        <f t="shared" si="145"/>
        <v>0</v>
      </c>
      <c r="AG533" s="85">
        <f t="shared" si="146"/>
        <v>0</v>
      </c>
      <c r="AH533" s="85">
        <f t="shared" si="147"/>
        <v>0</v>
      </c>
      <c r="AI533" s="85">
        <f t="shared" si="148"/>
        <v>0</v>
      </c>
      <c r="AJ533" s="85">
        <f t="shared" si="149"/>
        <v>0</v>
      </c>
      <c r="AK533" s="85">
        <f t="shared" si="150"/>
        <v>0</v>
      </c>
      <c r="AL533" s="75" t="str">
        <f t="shared" si="151"/>
        <v>-</v>
      </c>
      <c r="AM533" s="85">
        <f t="shared" si="152"/>
        <v>0</v>
      </c>
      <c r="AN533" s="85">
        <f t="shared" si="153"/>
        <v>0</v>
      </c>
      <c r="AO533" s="85">
        <f t="shared" si="154"/>
        <v>0</v>
      </c>
    </row>
    <row r="534" spans="1:41" s="26" customFormat="1" ht="12.75">
      <c r="A534" s="71">
        <v>409540</v>
      </c>
      <c r="B534" s="38">
        <v>40305</v>
      </c>
      <c r="C534" s="39" t="s">
        <v>817</v>
      </c>
      <c r="D534" s="39" t="s">
        <v>818</v>
      </c>
      <c r="E534" s="39" t="s">
        <v>819</v>
      </c>
      <c r="F534" s="40">
        <v>85554</v>
      </c>
      <c r="G534" s="72">
        <v>390</v>
      </c>
      <c r="H534" s="73">
        <v>9284623244</v>
      </c>
      <c r="I534" s="74">
        <v>7</v>
      </c>
      <c r="J534" s="75" t="s">
        <v>884</v>
      </c>
      <c r="K534" s="39"/>
      <c r="L534" s="76" t="s">
        <v>884</v>
      </c>
      <c r="M534" s="77">
        <v>54.7001</v>
      </c>
      <c r="N534" s="76" t="s">
        <v>883</v>
      </c>
      <c r="O534" s="78" t="s">
        <v>884</v>
      </c>
      <c r="P534" s="41">
        <v>26.923076923076923</v>
      </c>
      <c r="Q534" s="79" t="str">
        <f t="shared" si="155"/>
        <v>YES</v>
      </c>
      <c r="R534" s="75" t="s">
        <v>883</v>
      </c>
      <c r="S534" s="75" t="s">
        <v>884</v>
      </c>
      <c r="T534" s="75"/>
      <c r="U534" s="80"/>
      <c r="V534" s="81">
        <v>4405</v>
      </c>
      <c r="W534" s="82">
        <v>668</v>
      </c>
      <c r="X534" s="82">
        <v>628</v>
      </c>
      <c r="Y534" s="83">
        <v>530</v>
      </c>
      <c r="Z534" s="84">
        <f t="shared" si="139"/>
        <v>1</v>
      </c>
      <c r="AA534" s="85">
        <f t="shared" si="140"/>
        <v>1</v>
      </c>
      <c r="AB534" s="85">
        <f t="shared" si="141"/>
        <v>0</v>
      </c>
      <c r="AC534" s="85">
        <f t="shared" si="142"/>
        <v>0</v>
      </c>
      <c r="AD534" s="75" t="str">
        <f t="shared" si="143"/>
        <v>SRSA</v>
      </c>
      <c r="AE534" s="85">
        <f t="shared" si="144"/>
        <v>0</v>
      </c>
      <c r="AF534" s="85">
        <f t="shared" si="145"/>
        <v>0</v>
      </c>
      <c r="AG534" s="85">
        <f t="shared" si="146"/>
        <v>0</v>
      </c>
      <c r="AH534" s="85">
        <f t="shared" si="147"/>
        <v>0</v>
      </c>
      <c r="AI534" s="85">
        <f t="shared" si="148"/>
        <v>1</v>
      </c>
      <c r="AJ534" s="85">
        <f t="shared" si="149"/>
        <v>1</v>
      </c>
      <c r="AK534" s="85" t="str">
        <f t="shared" si="150"/>
        <v>Initial</v>
      </c>
      <c r="AL534" s="75" t="str">
        <f t="shared" si="151"/>
        <v>-</v>
      </c>
      <c r="AM534" s="85" t="str">
        <f t="shared" si="152"/>
        <v>SRSA</v>
      </c>
      <c r="AN534" s="85">
        <f t="shared" si="153"/>
        <v>0</v>
      </c>
      <c r="AO534" s="85">
        <f t="shared" si="154"/>
        <v>0</v>
      </c>
    </row>
    <row r="535" spans="1:41" s="26" customFormat="1" ht="12.75">
      <c r="A535" s="71">
        <v>400075</v>
      </c>
      <c r="B535" s="38">
        <v>88755</v>
      </c>
      <c r="C535" s="39" t="s">
        <v>820</v>
      </c>
      <c r="D535" s="39" t="s">
        <v>821</v>
      </c>
      <c r="E535" s="39" t="s">
        <v>1077</v>
      </c>
      <c r="F535" s="40">
        <v>86426</v>
      </c>
      <c r="G535" s="72">
        <v>9112</v>
      </c>
      <c r="H535" s="73">
        <v>9287041100</v>
      </c>
      <c r="I535" s="74">
        <v>6</v>
      </c>
      <c r="J535" s="75" t="s">
        <v>883</v>
      </c>
      <c r="K535" s="39"/>
      <c r="L535" s="76" t="s">
        <v>883</v>
      </c>
      <c r="M535" s="77">
        <v>372.8</v>
      </c>
      <c r="N535" s="76" t="s">
        <v>883</v>
      </c>
      <c r="O535" s="78" t="s">
        <v>883</v>
      </c>
      <c r="P535" s="41" t="s">
        <v>889</v>
      </c>
      <c r="Q535" s="79" t="str">
        <f t="shared" si="155"/>
        <v>M</v>
      </c>
      <c r="R535" s="75" t="s">
        <v>883</v>
      </c>
      <c r="S535" s="75" t="s">
        <v>884</v>
      </c>
      <c r="T535" s="75"/>
      <c r="U535" s="80"/>
      <c r="V535" s="81"/>
      <c r="W535" s="82"/>
      <c r="X535" s="82"/>
      <c r="Y535" s="83"/>
      <c r="Z535" s="84">
        <f t="shared" si="139"/>
        <v>0</v>
      </c>
      <c r="AA535" s="85">
        <f t="shared" si="140"/>
        <v>1</v>
      </c>
      <c r="AB535" s="85">
        <f t="shared" si="141"/>
        <v>0</v>
      </c>
      <c r="AC535" s="85">
        <f t="shared" si="142"/>
        <v>0</v>
      </c>
      <c r="AD535" s="75" t="str">
        <f t="shared" si="143"/>
        <v>-</v>
      </c>
      <c r="AE535" s="85">
        <f t="shared" si="144"/>
        <v>0</v>
      </c>
      <c r="AF535" s="85">
        <f t="shared" si="145"/>
        <v>0</v>
      </c>
      <c r="AG535" s="85">
        <f t="shared" si="146"/>
        <v>0</v>
      </c>
      <c r="AH535" s="85">
        <f t="shared" si="147"/>
        <v>0</v>
      </c>
      <c r="AI535" s="85">
        <f t="shared" si="148"/>
        <v>1</v>
      </c>
      <c r="AJ535" s="85">
        <f t="shared" si="149"/>
        <v>0</v>
      </c>
      <c r="AK535" s="85">
        <f t="shared" si="150"/>
        <v>0</v>
      </c>
      <c r="AL535" s="75" t="str">
        <f t="shared" si="151"/>
        <v>-</v>
      </c>
      <c r="AM535" s="85">
        <f t="shared" si="152"/>
        <v>0</v>
      </c>
      <c r="AN535" s="85">
        <f t="shared" si="153"/>
        <v>0</v>
      </c>
      <c r="AO535" s="85">
        <f t="shared" si="154"/>
        <v>0</v>
      </c>
    </row>
    <row r="536" spans="1:41" s="26" customFormat="1" ht="12.75">
      <c r="A536" s="71">
        <v>409570</v>
      </c>
      <c r="B536" s="38">
        <v>80313</v>
      </c>
      <c r="C536" s="39" t="s">
        <v>822</v>
      </c>
      <c r="D536" s="39" t="s">
        <v>823</v>
      </c>
      <c r="E536" s="39" t="s">
        <v>824</v>
      </c>
      <c r="F536" s="40">
        <v>86438</v>
      </c>
      <c r="G536" s="72">
        <v>128</v>
      </c>
      <c r="H536" s="73">
        <v>9287662581</v>
      </c>
      <c r="I536" s="74">
        <v>7</v>
      </c>
      <c r="J536" s="75" t="s">
        <v>884</v>
      </c>
      <c r="K536" s="39"/>
      <c r="L536" s="76" t="s">
        <v>884</v>
      </c>
      <c r="M536" s="77">
        <v>26.05</v>
      </c>
      <c r="N536" s="76" t="s">
        <v>883</v>
      </c>
      <c r="O536" s="78" t="s">
        <v>884</v>
      </c>
      <c r="P536" s="41">
        <v>51.21951219512195</v>
      </c>
      <c r="Q536" s="79" t="str">
        <f t="shared" si="155"/>
        <v>YES</v>
      </c>
      <c r="R536" s="75" t="s">
        <v>883</v>
      </c>
      <c r="S536" s="75" t="s">
        <v>884</v>
      </c>
      <c r="T536" s="75"/>
      <c r="U536" s="80"/>
      <c r="V536" s="81">
        <v>2249</v>
      </c>
      <c r="W536" s="82">
        <v>231</v>
      </c>
      <c r="X536" s="82">
        <v>241</v>
      </c>
      <c r="Y536" s="83">
        <v>211</v>
      </c>
      <c r="Z536" s="84">
        <f t="shared" si="139"/>
        <v>1</v>
      </c>
      <c r="AA536" s="85">
        <f t="shared" si="140"/>
        <v>1</v>
      </c>
      <c r="AB536" s="85">
        <f t="shared" si="141"/>
        <v>0</v>
      </c>
      <c r="AC536" s="85">
        <f t="shared" si="142"/>
        <v>0</v>
      </c>
      <c r="AD536" s="75" t="str">
        <f t="shared" si="143"/>
        <v>SRSA</v>
      </c>
      <c r="AE536" s="85">
        <f t="shared" si="144"/>
        <v>0</v>
      </c>
      <c r="AF536" s="85">
        <f t="shared" si="145"/>
        <v>0</v>
      </c>
      <c r="AG536" s="85">
        <f t="shared" si="146"/>
        <v>0</v>
      </c>
      <c r="AH536" s="85">
        <f t="shared" si="147"/>
        <v>0</v>
      </c>
      <c r="AI536" s="85">
        <f t="shared" si="148"/>
        <v>1</v>
      </c>
      <c r="AJ536" s="85">
        <f t="shared" si="149"/>
        <v>1</v>
      </c>
      <c r="AK536" s="85" t="str">
        <f t="shared" si="150"/>
        <v>Initial</v>
      </c>
      <c r="AL536" s="75" t="str">
        <f t="shared" si="151"/>
        <v>-</v>
      </c>
      <c r="AM536" s="85" t="str">
        <f t="shared" si="152"/>
        <v>SRSA</v>
      </c>
      <c r="AN536" s="85">
        <f t="shared" si="153"/>
        <v>0</v>
      </c>
      <c r="AO536" s="85">
        <f t="shared" si="154"/>
        <v>0</v>
      </c>
    </row>
    <row r="537" spans="1:41" s="26" customFormat="1" ht="12.75">
      <c r="A537" s="71">
        <v>400119</v>
      </c>
      <c r="B537" s="38">
        <v>140199</v>
      </c>
      <c r="C537" s="39" t="s">
        <v>825</v>
      </c>
      <c r="D537" s="39" t="s">
        <v>826</v>
      </c>
      <c r="E537" s="39" t="s">
        <v>1017</v>
      </c>
      <c r="F537" s="40">
        <v>85364</v>
      </c>
      <c r="G537" s="72">
        <v>2206</v>
      </c>
      <c r="H537" s="73">
        <v>9283292243</v>
      </c>
      <c r="I537" s="74" t="s">
        <v>827</v>
      </c>
      <c r="J537" s="75" t="s">
        <v>883</v>
      </c>
      <c r="K537" s="39"/>
      <c r="L537" s="76" t="s">
        <v>883</v>
      </c>
      <c r="M537" s="77"/>
      <c r="N537" s="76" t="s">
        <v>883</v>
      </c>
      <c r="O537" s="78" t="s">
        <v>883</v>
      </c>
      <c r="P537" s="41" t="s">
        <v>889</v>
      </c>
      <c r="Q537" s="79" t="str">
        <f t="shared" si="155"/>
        <v>M</v>
      </c>
      <c r="R537" s="75" t="s">
        <v>883</v>
      </c>
      <c r="S537" s="75" t="s">
        <v>883</v>
      </c>
      <c r="T537" s="75"/>
      <c r="U537" s="80"/>
      <c r="V537" s="81"/>
      <c r="W537" s="82"/>
      <c r="X537" s="82"/>
      <c r="Y537" s="83"/>
      <c r="Z537" s="84">
        <f t="shared" si="139"/>
        <v>0</v>
      </c>
      <c r="AA537" s="85">
        <f t="shared" si="140"/>
        <v>0</v>
      </c>
      <c r="AB537" s="85">
        <f t="shared" si="141"/>
        <v>0</v>
      </c>
      <c r="AC537" s="85">
        <f t="shared" si="142"/>
        <v>0</v>
      </c>
      <c r="AD537" s="75" t="str">
        <f t="shared" si="143"/>
        <v>-</v>
      </c>
      <c r="AE537" s="85">
        <f t="shared" si="144"/>
        <v>0</v>
      </c>
      <c r="AF537" s="85">
        <f t="shared" si="145"/>
        <v>0</v>
      </c>
      <c r="AG537" s="85">
        <f t="shared" si="146"/>
        <v>0</v>
      </c>
      <c r="AH537" s="85">
        <f t="shared" si="147"/>
        <v>0</v>
      </c>
      <c r="AI537" s="85">
        <f t="shared" si="148"/>
        <v>0</v>
      </c>
      <c r="AJ537" s="85">
        <f t="shared" si="149"/>
        <v>0</v>
      </c>
      <c r="AK537" s="85">
        <f t="shared" si="150"/>
        <v>0</v>
      </c>
      <c r="AL537" s="75" t="str">
        <f t="shared" si="151"/>
        <v>-</v>
      </c>
      <c r="AM537" s="85">
        <f t="shared" si="152"/>
        <v>0</v>
      </c>
      <c r="AN537" s="85">
        <f t="shared" si="153"/>
        <v>0</v>
      </c>
      <c r="AO537" s="85">
        <f t="shared" si="154"/>
        <v>0</v>
      </c>
    </row>
    <row r="538" spans="1:41" s="26" customFormat="1" ht="12.75">
      <c r="A538" s="71">
        <v>409600</v>
      </c>
      <c r="B538" s="38">
        <v>140401</v>
      </c>
      <c r="C538" s="39" t="s">
        <v>828</v>
      </c>
      <c r="D538" s="39" t="s">
        <v>829</v>
      </c>
      <c r="E538" s="39" t="s">
        <v>1017</v>
      </c>
      <c r="F538" s="40">
        <v>85364</v>
      </c>
      <c r="G538" s="72">
        <v>2973</v>
      </c>
      <c r="H538" s="73">
        <v>9287826581</v>
      </c>
      <c r="I538" s="74">
        <v>2</v>
      </c>
      <c r="J538" s="75" t="s">
        <v>883</v>
      </c>
      <c r="K538" s="39"/>
      <c r="L538" s="76" t="s">
        <v>883</v>
      </c>
      <c r="M538" s="77">
        <v>9843.4436</v>
      </c>
      <c r="N538" s="76" t="s">
        <v>883</v>
      </c>
      <c r="O538" s="78" t="s">
        <v>883</v>
      </c>
      <c r="P538" s="41">
        <v>31.952521309647096</v>
      </c>
      <c r="Q538" s="79" t="str">
        <f t="shared" si="155"/>
        <v>YES</v>
      </c>
      <c r="R538" s="75" t="s">
        <v>883</v>
      </c>
      <c r="S538" s="75" t="s">
        <v>883</v>
      </c>
      <c r="T538" s="75"/>
      <c r="U538" s="80"/>
      <c r="V538" s="81"/>
      <c r="W538" s="82"/>
      <c r="X538" s="82"/>
      <c r="Y538" s="83"/>
      <c r="Z538" s="84">
        <f t="shared" si="139"/>
        <v>0</v>
      </c>
      <c r="AA538" s="85">
        <f t="shared" si="140"/>
        <v>0</v>
      </c>
      <c r="AB538" s="85">
        <f t="shared" si="141"/>
        <v>0</v>
      </c>
      <c r="AC538" s="85">
        <f t="shared" si="142"/>
        <v>0</v>
      </c>
      <c r="AD538" s="75" t="str">
        <f t="shared" si="143"/>
        <v>-</v>
      </c>
      <c r="AE538" s="85">
        <f t="shared" si="144"/>
        <v>0</v>
      </c>
      <c r="AF538" s="85">
        <f t="shared" si="145"/>
        <v>0</v>
      </c>
      <c r="AG538" s="85">
        <f t="shared" si="146"/>
        <v>0</v>
      </c>
      <c r="AH538" s="85">
        <f t="shared" si="147"/>
        <v>0</v>
      </c>
      <c r="AI538" s="85">
        <f t="shared" si="148"/>
        <v>0</v>
      </c>
      <c r="AJ538" s="85">
        <f t="shared" si="149"/>
        <v>1</v>
      </c>
      <c r="AK538" s="85">
        <f t="shared" si="150"/>
        <v>0</v>
      </c>
      <c r="AL538" s="75" t="str">
        <f t="shared" si="151"/>
        <v>-</v>
      </c>
      <c r="AM538" s="85">
        <f t="shared" si="152"/>
        <v>0</v>
      </c>
      <c r="AN538" s="85">
        <f t="shared" si="153"/>
        <v>0</v>
      </c>
      <c r="AO538" s="85">
        <f t="shared" si="154"/>
        <v>0</v>
      </c>
    </row>
    <row r="539" spans="1:41" s="26" customFormat="1" ht="12.75">
      <c r="A539" s="71">
        <v>400095</v>
      </c>
      <c r="B539" s="38">
        <v>148758</v>
      </c>
      <c r="C539" s="39" t="s">
        <v>830</v>
      </c>
      <c r="D539" s="39" t="s">
        <v>831</v>
      </c>
      <c r="E539" s="39" t="s">
        <v>1017</v>
      </c>
      <c r="F539" s="40">
        <v>85364</v>
      </c>
      <c r="G539" s="72">
        <v>4107</v>
      </c>
      <c r="H539" s="73">
        <v>9283290990</v>
      </c>
      <c r="I539" s="74">
        <v>2</v>
      </c>
      <c r="J539" s="75" t="s">
        <v>883</v>
      </c>
      <c r="K539" s="39"/>
      <c r="L539" s="76" t="s">
        <v>883</v>
      </c>
      <c r="M539" s="77">
        <v>97.325</v>
      </c>
      <c r="N539" s="76" t="s">
        <v>883</v>
      </c>
      <c r="O539" s="78" t="s">
        <v>883</v>
      </c>
      <c r="P539" s="41" t="s">
        <v>889</v>
      </c>
      <c r="Q539" s="79" t="str">
        <f t="shared" si="155"/>
        <v>M</v>
      </c>
      <c r="R539" s="75" t="s">
        <v>883</v>
      </c>
      <c r="S539" s="75" t="s">
        <v>883</v>
      </c>
      <c r="T539" s="75"/>
      <c r="U539" s="80"/>
      <c r="V539" s="81"/>
      <c r="W539" s="82"/>
      <c r="X539" s="82"/>
      <c r="Y539" s="83"/>
      <c r="Z539" s="84">
        <f t="shared" si="139"/>
        <v>0</v>
      </c>
      <c r="AA539" s="85">
        <f t="shared" si="140"/>
        <v>1</v>
      </c>
      <c r="AB539" s="85">
        <f t="shared" si="141"/>
        <v>0</v>
      </c>
      <c r="AC539" s="85">
        <f t="shared" si="142"/>
        <v>0</v>
      </c>
      <c r="AD539" s="75" t="str">
        <f t="shared" si="143"/>
        <v>-</v>
      </c>
      <c r="AE539" s="85">
        <f t="shared" si="144"/>
        <v>0</v>
      </c>
      <c r="AF539" s="85">
        <f t="shared" si="145"/>
        <v>0</v>
      </c>
      <c r="AG539" s="85">
        <f t="shared" si="146"/>
        <v>0</v>
      </c>
      <c r="AH539" s="85">
        <f t="shared" si="147"/>
        <v>0</v>
      </c>
      <c r="AI539" s="85">
        <f t="shared" si="148"/>
        <v>0</v>
      </c>
      <c r="AJ539" s="85">
        <f t="shared" si="149"/>
        <v>0</v>
      </c>
      <c r="AK539" s="85">
        <f t="shared" si="150"/>
        <v>0</v>
      </c>
      <c r="AL539" s="75" t="str">
        <f t="shared" si="151"/>
        <v>-</v>
      </c>
      <c r="AM539" s="85">
        <f t="shared" si="152"/>
        <v>0</v>
      </c>
      <c r="AN539" s="85">
        <f t="shared" si="153"/>
        <v>0</v>
      </c>
      <c r="AO539" s="85">
        <f t="shared" si="154"/>
        <v>0</v>
      </c>
    </row>
    <row r="540" spans="1:41" s="26" customFormat="1" ht="12.75">
      <c r="A540" s="71">
        <v>409630</v>
      </c>
      <c r="B540" s="38">
        <v>140570</v>
      </c>
      <c r="C540" s="39" t="s">
        <v>832</v>
      </c>
      <c r="D540" s="39" t="s">
        <v>833</v>
      </c>
      <c r="E540" s="39" t="s">
        <v>1017</v>
      </c>
      <c r="F540" s="40">
        <v>85364</v>
      </c>
      <c r="G540" s="72">
        <v>7998</v>
      </c>
      <c r="H540" s="73">
        <v>9287261731</v>
      </c>
      <c r="I540" s="74">
        <v>2</v>
      </c>
      <c r="J540" s="75" t="s">
        <v>883</v>
      </c>
      <c r="K540" s="39"/>
      <c r="L540" s="76" t="s">
        <v>883</v>
      </c>
      <c r="M540" s="77">
        <v>8673.0191</v>
      </c>
      <c r="N540" s="76" t="s">
        <v>883</v>
      </c>
      <c r="O540" s="78" t="s">
        <v>883</v>
      </c>
      <c r="P540" s="41">
        <v>25.453898184407265</v>
      </c>
      <c r="Q540" s="79" t="str">
        <f t="shared" si="155"/>
        <v>YES</v>
      </c>
      <c r="R540" s="75" t="s">
        <v>883</v>
      </c>
      <c r="S540" s="75" t="s">
        <v>883</v>
      </c>
      <c r="T540" s="75"/>
      <c r="U540" s="80"/>
      <c r="V540" s="81"/>
      <c r="W540" s="82"/>
      <c r="X540" s="82"/>
      <c r="Y540" s="83"/>
      <c r="Z540" s="84">
        <f t="shared" si="139"/>
        <v>0</v>
      </c>
      <c r="AA540" s="85">
        <f t="shared" si="140"/>
        <v>0</v>
      </c>
      <c r="AB540" s="85">
        <f t="shared" si="141"/>
        <v>0</v>
      </c>
      <c r="AC540" s="85">
        <f t="shared" si="142"/>
        <v>0</v>
      </c>
      <c r="AD540" s="75" t="str">
        <f t="shared" si="143"/>
        <v>-</v>
      </c>
      <c r="AE540" s="85">
        <f t="shared" si="144"/>
        <v>0</v>
      </c>
      <c r="AF540" s="85">
        <f t="shared" si="145"/>
        <v>0</v>
      </c>
      <c r="AG540" s="85">
        <f t="shared" si="146"/>
        <v>0</v>
      </c>
      <c r="AH540" s="85">
        <f t="shared" si="147"/>
        <v>0</v>
      </c>
      <c r="AI540" s="85">
        <f t="shared" si="148"/>
        <v>0</v>
      </c>
      <c r="AJ540" s="85">
        <f t="shared" si="149"/>
        <v>1</v>
      </c>
      <c r="AK540" s="85">
        <f t="shared" si="150"/>
        <v>0</v>
      </c>
      <c r="AL540" s="75" t="str">
        <f t="shared" si="151"/>
        <v>-</v>
      </c>
      <c r="AM540" s="85">
        <f t="shared" si="152"/>
        <v>0</v>
      </c>
      <c r="AN540" s="85">
        <f t="shared" si="153"/>
        <v>0</v>
      </c>
      <c r="AO540" s="85">
        <f t="shared" si="154"/>
        <v>0</v>
      </c>
    </row>
    <row r="541" spans="6:16" ht="12.75">
      <c r="F541" s="23"/>
      <c r="I541" s="28"/>
      <c r="J541" s="28"/>
      <c r="P541" s="29"/>
    </row>
    <row r="542" spans="6:16" ht="12.75">
      <c r="F542" s="23"/>
      <c r="I542" s="28"/>
      <c r="J542" s="28"/>
      <c r="P542" s="29"/>
    </row>
    <row r="543" spans="6:16" ht="12.75">
      <c r="F543" s="23"/>
      <c r="I543" s="28"/>
      <c r="J543" s="28"/>
      <c r="P543" s="29"/>
    </row>
    <row r="544" spans="6:16" ht="12.75">
      <c r="F544" s="23"/>
      <c r="I544" s="28"/>
      <c r="J544" s="28"/>
      <c r="P544" s="29"/>
    </row>
    <row r="545" spans="6:16" ht="12.75">
      <c r="F545" s="23"/>
      <c r="I545" s="28"/>
      <c r="J545" s="28"/>
      <c r="P545" s="29"/>
    </row>
    <row r="546" spans="6:16" ht="12.75">
      <c r="F546" s="23"/>
      <c r="I546" s="28"/>
      <c r="J546" s="28"/>
      <c r="P546" s="29"/>
    </row>
    <row r="547" spans="6:16" ht="12.75">
      <c r="F547" s="23"/>
      <c r="I547" s="28"/>
      <c r="J547" s="28"/>
      <c r="P547" s="29"/>
    </row>
    <row r="548" spans="6:16" ht="12.75">
      <c r="F548" s="23"/>
      <c r="I548" s="28"/>
      <c r="J548" s="28"/>
      <c r="P548" s="29"/>
    </row>
    <row r="549" spans="6:16" ht="12.75">
      <c r="F549" s="23"/>
      <c r="I549" s="28"/>
      <c r="J549" s="28"/>
      <c r="P549" s="29"/>
    </row>
    <row r="550" spans="6:16" ht="12.75">
      <c r="F550" s="23"/>
      <c r="I550" s="28"/>
      <c r="J550" s="28"/>
      <c r="P550" s="29"/>
    </row>
    <row r="551" spans="6:16" ht="12.75">
      <c r="F551" s="23"/>
      <c r="I551" s="28"/>
      <c r="J551" s="28"/>
      <c r="P551" s="29"/>
    </row>
    <row r="552" spans="6:16" ht="12.75">
      <c r="F552" s="23"/>
      <c r="I552" s="28"/>
      <c r="J552" s="28"/>
      <c r="P552" s="29"/>
    </row>
    <row r="553" spans="6:16" ht="12.75">
      <c r="F553" s="23"/>
      <c r="I553" s="28"/>
      <c r="J553" s="28"/>
      <c r="P553" s="29"/>
    </row>
    <row r="554" spans="6:16" ht="12.75">
      <c r="F554" s="23"/>
      <c r="I554" s="28"/>
      <c r="J554" s="28"/>
      <c r="P554" s="29"/>
    </row>
    <row r="555" spans="6:16" ht="12.75">
      <c r="F555" s="23"/>
      <c r="I555" s="28"/>
      <c r="J555" s="28"/>
      <c r="P555" s="29"/>
    </row>
    <row r="556" spans="6:16" ht="12.75">
      <c r="F556" s="23"/>
      <c r="I556" s="28"/>
      <c r="J556" s="28"/>
      <c r="P556" s="29"/>
    </row>
    <row r="557" spans="6:16" ht="12.75">
      <c r="F557" s="23"/>
      <c r="I557" s="28"/>
      <c r="J557" s="28"/>
      <c r="P557" s="29"/>
    </row>
    <row r="558" spans="6:16" ht="12.75">
      <c r="F558" s="23"/>
      <c r="I558" s="28"/>
      <c r="J558" s="28"/>
      <c r="P558" s="29"/>
    </row>
    <row r="559" spans="6:16" ht="12.75">
      <c r="F559" s="23"/>
      <c r="I559" s="28"/>
      <c r="J559" s="28"/>
      <c r="P559" s="29"/>
    </row>
    <row r="560" spans="6:16" ht="12.75">
      <c r="F560" s="23"/>
      <c r="I560" s="28"/>
      <c r="J560" s="28"/>
      <c r="P560" s="29"/>
    </row>
    <row r="561" spans="6:16" ht="12.75">
      <c r="F561" s="23"/>
      <c r="I561" s="28"/>
      <c r="J561" s="28"/>
      <c r="P561" s="29"/>
    </row>
    <row r="562" spans="6:16" ht="12.75">
      <c r="F562" s="23"/>
      <c r="I562" s="28"/>
      <c r="J562" s="28"/>
      <c r="P562" s="29"/>
    </row>
    <row r="563" spans="6:16" ht="12.75">
      <c r="F563" s="23"/>
      <c r="I563" s="28"/>
      <c r="J563" s="28"/>
      <c r="P563" s="29"/>
    </row>
    <row r="564" spans="6:16" ht="12.75">
      <c r="F564" s="23"/>
      <c r="I564" s="28"/>
      <c r="J564" s="28"/>
      <c r="P564" s="29"/>
    </row>
    <row r="565" spans="6:16" ht="12.75">
      <c r="F565" s="23"/>
      <c r="I565" s="28"/>
      <c r="J565" s="28"/>
      <c r="P565" s="29"/>
    </row>
    <row r="566" spans="6:16" ht="12.75">
      <c r="F566" s="23"/>
      <c r="I566" s="28"/>
      <c r="J566" s="28"/>
      <c r="P566" s="29"/>
    </row>
    <row r="567" spans="6:16" ht="12.75">
      <c r="F567" s="23"/>
      <c r="I567" s="28"/>
      <c r="J567" s="28"/>
      <c r="P567" s="29"/>
    </row>
    <row r="568" spans="6:16" ht="12.75">
      <c r="F568" s="23"/>
      <c r="I568" s="28"/>
      <c r="J568" s="28"/>
      <c r="P568" s="29"/>
    </row>
    <row r="569" spans="6:16" ht="12.75">
      <c r="F569" s="23"/>
      <c r="I569" s="28"/>
      <c r="J569" s="28"/>
      <c r="P569" s="29"/>
    </row>
    <row r="570" spans="6:16" ht="12.75">
      <c r="F570" s="23"/>
      <c r="I570" s="28"/>
      <c r="J570" s="28"/>
      <c r="P570" s="29"/>
    </row>
    <row r="571" spans="6:16" ht="12.75">
      <c r="F571" s="23"/>
      <c r="I571" s="28"/>
      <c r="J571" s="28"/>
      <c r="P571" s="29"/>
    </row>
    <row r="572" spans="6:16" ht="12.75">
      <c r="F572" s="23"/>
      <c r="I572" s="28"/>
      <c r="J572" s="28"/>
      <c r="P572" s="29"/>
    </row>
    <row r="573" spans="6:16" ht="12.75">
      <c r="F573" s="23"/>
      <c r="I573" s="28"/>
      <c r="J573" s="28"/>
      <c r="P573" s="29"/>
    </row>
    <row r="574" spans="6:16" ht="12.75">
      <c r="F574" s="23"/>
      <c r="I574" s="28"/>
      <c r="J574" s="28"/>
      <c r="P574" s="29"/>
    </row>
    <row r="575" spans="6:16" ht="12.75">
      <c r="F575" s="23"/>
      <c r="I575" s="28"/>
      <c r="J575" s="28"/>
      <c r="P575" s="29"/>
    </row>
    <row r="576" spans="6:16" ht="12.75">
      <c r="F576" s="23"/>
      <c r="I576" s="28"/>
      <c r="J576" s="28"/>
      <c r="P576" s="29"/>
    </row>
    <row r="577" spans="6:16" ht="12.75">
      <c r="F577" s="23"/>
      <c r="I577" s="28"/>
      <c r="J577" s="28"/>
      <c r="P577" s="29"/>
    </row>
    <row r="578" spans="6:16" ht="12.75">
      <c r="F578" s="23"/>
      <c r="I578" s="28"/>
      <c r="J578" s="28"/>
      <c r="P578" s="29"/>
    </row>
    <row r="579" spans="6:16" ht="12.75">
      <c r="F579" s="23"/>
      <c r="I579" s="28"/>
      <c r="J579" s="28"/>
      <c r="P579" s="29"/>
    </row>
    <row r="580" spans="6:16" ht="12.75">
      <c r="F580" s="23"/>
      <c r="I580" s="28"/>
      <c r="J580" s="28"/>
      <c r="P580" s="29"/>
    </row>
    <row r="581" spans="6:16" ht="12.75">
      <c r="F581" s="23"/>
      <c r="I581" s="28"/>
      <c r="J581" s="28"/>
      <c r="P581" s="29"/>
    </row>
    <row r="582" spans="6:16" ht="12.75">
      <c r="F582" s="23"/>
      <c r="I582" s="28"/>
      <c r="J582" s="28"/>
      <c r="P582" s="29"/>
    </row>
    <row r="583" spans="6:16" ht="12.75">
      <c r="F583" s="23"/>
      <c r="I583" s="28"/>
      <c r="J583" s="28"/>
      <c r="P583" s="29"/>
    </row>
    <row r="584" spans="6:16" ht="12.75">
      <c r="F584" s="23"/>
      <c r="I584" s="28"/>
      <c r="J584" s="28"/>
      <c r="P584" s="29"/>
    </row>
    <row r="585" spans="6:16" ht="12.75">
      <c r="F585" s="23"/>
      <c r="I585" s="28"/>
      <c r="J585" s="28"/>
      <c r="P585" s="29"/>
    </row>
    <row r="586" spans="6:16" ht="12.75">
      <c r="F586" s="23"/>
      <c r="I586" s="28"/>
      <c r="J586" s="28"/>
      <c r="P586" s="29"/>
    </row>
    <row r="587" spans="6:16" ht="12.75">
      <c r="F587" s="23"/>
      <c r="I587" s="28"/>
      <c r="J587" s="28"/>
      <c r="P587" s="29"/>
    </row>
    <row r="588" spans="6:16" ht="12.75">
      <c r="F588" s="23"/>
      <c r="I588" s="28"/>
      <c r="J588" s="28"/>
      <c r="P588" s="29"/>
    </row>
    <row r="589" spans="6:16" ht="12.75">
      <c r="F589" s="23"/>
      <c r="I589" s="28"/>
      <c r="J589" s="28"/>
      <c r="P589" s="29"/>
    </row>
    <row r="590" spans="6:16" ht="12.75">
      <c r="F590" s="23"/>
      <c r="I590" s="28"/>
      <c r="J590" s="28"/>
      <c r="P590" s="29"/>
    </row>
    <row r="591" spans="6:16" ht="12.75">
      <c r="F591" s="23"/>
      <c r="I591" s="28"/>
      <c r="J591" s="28"/>
      <c r="P591" s="29"/>
    </row>
    <row r="592" spans="6:16" ht="12.75">
      <c r="F592" s="23"/>
      <c r="I592" s="28"/>
      <c r="J592" s="28"/>
      <c r="P592" s="29"/>
    </row>
    <row r="593" spans="6:16" ht="12.75">
      <c r="F593" s="23"/>
      <c r="I593" s="28"/>
      <c r="J593" s="28"/>
      <c r="P593" s="29"/>
    </row>
    <row r="594" spans="6:16" ht="12.75">
      <c r="F594" s="23"/>
      <c r="I594" s="28"/>
      <c r="J594" s="28"/>
      <c r="P594" s="29"/>
    </row>
    <row r="595" spans="6:16" ht="12.75">
      <c r="F595" s="23"/>
      <c r="I595" s="28"/>
      <c r="J595" s="28"/>
      <c r="P595" s="29"/>
    </row>
    <row r="596" spans="6:16" ht="12.75">
      <c r="F596" s="23"/>
      <c r="I596" s="28"/>
      <c r="J596" s="28"/>
      <c r="P596" s="29"/>
    </row>
    <row r="597" spans="6:16" ht="12.75">
      <c r="F597" s="23"/>
      <c r="I597" s="28"/>
      <c r="J597" s="28"/>
      <c r="P597" s="29"/>
    </row>
    <row r="598" spans="6:16" ht="12.75">
      <c r="F598" s="23"/>
      <c r="I598" s="28"/>
      <c r="J598" s="28"/>
      <c r="P598" s="29"/>
    </row>
    <row r="599" spans="6:16" ht="12.75">
      <c r="F599" s="23"/>
      <c r="I599" s="28"/>
      <c r="J599" s="28"/>
      <c r="P599" s="29"/>
    </row>
    <row r="600" spans="6:16" ht="12.75">
      <c r="F600" s="23"/>
      <c r="I600" s="28"/>
      <c r="J600" s="28"/>
      <c r="P600" s="29"/>
    </row>
    <row r="601" spans="6:16" ht="12.75">
      <c r="F601" s="23"/>
      <c r="I601" s="28"/>
      <c r="J601" s="28"/>
      <c r="P601" s="29"/>
    </row>
    <row r="602" spans="6:16" ht="12.75">
      <c r="F602" s="23"/>
      <c r="I602" s="28"/>
      <c r="J602" s="28"/>
      <c r="P602" s="29"/>
    </row>
    <row r="603" spans="6:16" ht="12.75">
      <c r="F603" s="23"/>
      <c r="I603" s="28"/>
      <c r="J603" s="28"/>
      <c r="P603" s="29"/>
    </row>
    <row r="604" spans="6:16" ht="12.75">
      <c r="F604" s="23"/>
      <c r="I604" s="28"/>
      <c r="J604" s="28"/>
      <c r="P604" s="29"/>
    </row>
    <row r="605" spans="6:16" ht="12.75">
      <c r="F605" s="23"/>
      <c r="I605" s="28"/>
      <c r="J605" s="28"/>
      <c r="P605" s="29"/>
    </row>
    <row r="606" spans="6:16" ht="12.75">
      <c r="F606" s="23"/>
      <c r="I606" s="28"/>
      <c r="J606" s="28"/>
      <c r="P606" s="29"/>
    </row>
    <row r="607" spans="6:16" ht="12.75">
      <c r="F607" s="23"/>
      <c r="I607" s="28"/>
      <c r="J607" s="28"/>
      <c r="P607" s="29"/>
    </row>
    <row r="608" spans="6:16" ht="12.75">
      <c r="F608" s="23"/>
      <c r="I608" s="28"/>
      <c r="J608" s="28"/>
      <c r="P608" s="29"/>
    </row>
    <row r="609" spans="6:16" ht="12.75">
      <c r="F609" s="23"/>
      <c r="I609" s="28"/>
      <c r="J609" s="28"/>
      <c r="P609" s="29"/>
    </row>
    <row r="610" spans="6:16" ht="12.75">
      <c r="F610" s="23"/>
      <c r="I610" s="28"/>
      <c r="J610" s="28"/>
      <c r="P610" s="29"/>
    </row>
    <row r="611" spans="6:16" ht="12.75">
      <c r="F611" s="23"/>
      <c r="I611" s="28"/>
      <c r="J611" s="28"/>
      <c r="P611" s="29"/>
    </row>
    <row r="612" spans="6:16" ht="12.75">
      <c r="F612" s="23"/>
      <c r="I612" s="28"/>
      <c r="J612" s="28"/>
      <c r="P612" s="29"/>
    </row>
    <row r="613" spans="6:16" ht="12.75">
      <c r="F613" s="23"/>
      <c r="I613" s="28"/>
      <c r="J613" s="28"/>
      <c r="P613" s="29"/>
    </row>
    <row r="614" spans="6:16" ht="12.75">
      <c r="F614" s="23"/>
      <c r="I614" s="28"/>
      <c r="J614" s="28"/>
      <c r="P614" s="29"/>
    </row>
    <row r="615" spans="6:16" ht="12.75">
      <c r="F615" s="23"/>
      <c r="I615" s="28"/>
      <c r="J615" s="28"/>
      <c r="P615" s="29"/>
    </row>
    <row r="616" spans="6:16" ht="12.75">
      <c r="F616" s="23"/>
      <c r="I616" s="28"/>
      <c r="J616" s="28"/>
      <c r="P616" s="29"/>
    </row>
    <row r="617" spans="6:16" ht="12.75">
      <c r="F617" s="23"/>
      <c r="I617" s="28"/>
      <c r="J617" s="28"/>
      <c r="P617" s="29"/>
    </row>
    <row r="618" spans="6:16" ht="12.75">
      <c r="F618" s="23"/>
      <c r="I618" s="28"/>
      <c r="J618" s="28"/>
      <c r="P618" s="29"/>
    </row>
    <row r="619" spans="6:16" ht="12.75">
      <c r="F619" s="23"/>
      <c r="I619" s="28"/>
      <c r="J619" s="28"/>
      <c r="P619" s="29"/>
    </row>
    <row r="620" spans="6:16" ht="12.75">
      <c r="F620" s="23"/>
      <c r="I620" s="28"/>
      <c r="J620" s="28"/>
      <c r="P620" s="29"/>
    </row>
    <row r="621" spans="6:16" ht="12.75">
      <c r="F621" s="23"/>
      <c r="I621" s="28"/>
      <c r="J621" s="28"/>
      <c r="P621" s="29"/>
    </row>
    <row r="622" spans="6:16" ht="12.75">
      <c r="F622" s="23"/>
      <c r="I622" s="28"/>
      <c r="J622" s="28"/>
      <c r="P622" s="29"/>
    </row>
    <row r="623" spans="6:16" ht="12.75">
      <c r="F623" s="23"/>
      <c r="I623" s="28"/>
      <c r="J623" s="28"/>
      <c r="P623" s="29"/>
    </row>
    <row r="624" spans="6:16" ht="12.75">
      <c r="F624" s="23"/>
      <c r="I624" s="28"/>
      <c r="J624" s="28"/>
      <c r="P624" s="29"/>
    </row>
    <row r="625" spans="6:16" ht="12.75">
      <c r="F625" s="23"/>
      <c r="I625" s="28"/>
      <c r="J625" s="28"/>
      <c r="P625" s="29"/>
    </row>
    <row r="626" spans="6:16" ht="12.75">
      <c r="F626" s="23"/>
      <c r="I626" s="28"/>
      <c r="J626" s="28"/>
      <c r="P626" s="29"/>
    </row>
    <row r="627" spans="6:16" ht="12.75">
      <c r="F627" s="23"/>
      <c r="I627" s="28"/>
      <c r="J627" s="28"/>
      <c r="P627" s="29"/>
    </row>
    <row r="628" spans="6:16" ht="12.75">
      <c r="F628" s="23"/>
      <c r="I628" s="28"/>
      <c r="J628" s="28"/>
      <c r="P628" s="29"/>
    </row>
    <row r="629" spans="6:16" ht="12.75">
      <c r="F629" s="23"/>
      <c r="I629" s="28"/>
      <c r="J629" s="28"/>
      <c r="P629" s="29"/>
    </row>
    <row r="630" spans="6:16" ht="12.75">
      <c r="F630" s="23"/>
      <c r="I630" s="28"/>
      <c r="J630" s="28"/>
      <c r="P630" s="29"/>
    </row>
    <row r="631" spans="6:16" ht="12.75">
      <c r="F631" s="23"/>
      <c r="I631" s="28"/>
      <c r="J631" s="28"/>
      <c r="P631" s="29"/>
    </row>
    <row r="632" spans="6:16" ht="12.75">
      <c r="F632" s="23"/>
      <c r="I632" s="28"/>
      <c r="J632" s="28"/>
      <c r="P632" s="29"/>
    </row>
    <row r="633" spans="6:16" ht="12.75">
      <c r="F633" s="23"/>
      <c r="I633" s="28"/>
      <c r="J633" s="28"/>
      <c r="P633" s="29"/>
    </row>
    <row r="634" spans="6:16" ht="12.75">
      <c r="F634" s="23"/>
      <c r="I634" s="28"/>
      <c r="J634" s="28"/>
      <c r="P634" s="29"/>
    </row>
    <row r="635" spans="6:16" ht="12.75">
      <c r="F635" s="23"/>
      <c r="I635" s="28"/>
      <c r="J635" s="28"/>
      <c r="P635" s="29"/>
    </row>
    <row r="636" spans="6:16" ht="12.75">
      <c r="F636" s="23"/>
      <c r="I636" s="28"/>
      <c r="J636" s="28"/>
      <c r="P636" s="29"/>
    </row>
    <row r="637" spans="6:16" ht="12.75">
      <c r="F637" s="23"/>
      <c r="I637" s="28"/>
      <c r="J637" s="28"/>
      <c r="P637" s="29"/>
    </row>
    <row r="638" spans="6:16" ht="12.75">
      <c r="F638" s="23"/>
      <c r="I638" s="28"/>
      <c r="J638" s="28"/>
      <c r="P638" s="29"/>
    </row>
    <row r="639" spans="6:16" ht="12.75">
      <c r="F639" s="23"/>
      <c r="I639" s="28"/>
      <c r="J639" s="28"/>
      <c r="P639" s="29"/>
    </row>
    <row r="640" spans="6:16" ht="12.75">
      <c r="F640" s="23"/>
      <c r="I640" s="28"/>
      <c r="J640" s="28"/>
      <c r="P640" s="29"/>
    </row>
    <row r="641" spans="6:16" ht="12.75">
      <c r="F641" s="23"/>
      <c r="I641" s="28"/>
      <c r="J641" s="28"/>
      <c r="P641" s="29"/>
    </row>
    <row r="642" spans="6:16" ht="12.75">
      <c r="F642" s="23"/>
      <c r="I642" s="28"/>
      <c r="J642" s="28"/>
      <c r="P642" s="29"/>
    </row>
    <row r="643" spans="6:16" ht="12.75">
      <c r="F643" s="23"/>
      <c r="I643" s="28"/>
      <c r="J643" s="28"/>
      <c r="P643" s="29"/>
    </row>
    <row r="644" spans="6:16" ht="12.75">
      <c r="F644" s="23"/>
      <c r="I644" s="28"/>
      <c r="J644" s="28"/>
      <c r="P644" s="29"/>
    </row>
    <row r="645" spans="6:16" ht="12.75">
      <c r="F645" s="23"/>
      <c r="I645" s="28"/>
      <c r="J645" s="28"/>
      <c r="P645" s="29"/>
    </row>
    <row r="646" spans="6:16" ht="12.75">
      <c r="F646" s="23"/>
      <c r="I646" s="28"/>
      <c r="J646" s="28"/>
      <c r="P646" s="29"/>
    </row>
    <row r="647" spans="6:16" ht="12.75">
      <c r="F647" s="23"/>
      <c r="I647" s="28"/>
      <c r="J647" s="28"/>
      <c r="P647" s="29"/>
    </row>
    <row r="648" spans="6:16" ht="12.75">
      <c r="F648" s="23"/>
      <c r="I648" s="28"/>
      <c r="J648" s="28"/>
      <c r="P648" s="29"/>
    </row>
    <row r="649" spans="6:16" ht="12.75">
      <c r="F649" s="23"/>
      <c r="I649" s="28"/>
      <c r="J649" s="28"/>
      <c r="P649" s="29"/>
    </row>
    <row r="650" spans="6:16" ht="12.75">
      <c r="F650" s="23"/>
      <c r="I650" s="28"/>
      <c r="J650" s="28"/>
      <c r="P650" s="29"/>
    </row>
    <row r="651" spans="6:16" ht="12.75">
      <c r="F651" s="23"/>
      <c r="I651" s="28"/>
      <c r="J651" s="28"/>
      <c r="P651" s="29"/>
    </row>
    <row r="652" spans="6:16" ht="12.75">
      <c r="F652" s="23"/>
      <c r="I652" s="28"/>
      <c r="J652" s="28"/>
      <c r="P652" s="29"/>
    </row>
    <row r="653" spans="6:16" ht="12.75">
      <c r="F653" s="23"/>
      <c r="I653" s="28"/>
      <c r="J653" s="28"/>
      <c r="P653" s="29"/>
    </row>
    <row r="654" spans="6:16" ht="12.75">
      <c r="F654" s="23"/>
      <c r="I654" s="28"/>
      <c r="J654" s="28"/>
      <c r="P654" s="29"/>
    </row>
    <row r="655" spans="6:16" ht="12.75">
      <c r="F655" s="23"/>
      <c r="I655" s="28"/>
      <c r="J655" s="28"/>
      <c r="P655" s="29"/>
    </row>
    <row r="656" spans="6:16" ht="12.75">
      <c r="F656" s="23"/>
      <c r="I656" s="28"/>
      <c r="J656" s="28"/>
      <c r="P656" s="29"/>
    </row>
    <row r="657" spans="6:16" ht="12.75">
      <c r="F657" s="23"/>
      <c r="I657" s="28"/>
      <c r="J657" s="28"/>
      <c r="P657" s="29"/>
    </row>
    <row r="658" spans="6:16" ht="12.75">
      <c r="F658" s="23"/>
      <c r="I658" s="28"/>
      <c r="J658" s="28"/>
      <c r="P658" s="29"/>
    </row>
    <row r="659" spans="6:16" ht="12.75">
      <c r="F659" s="23"/>
      <c r="I659" s="28"/>
      <c r="J659" s="28"/>
      <c r="P659" s="29"/>
    </row>
    <row r="660" spans="6:16" ht="12.75">
      <c r="F660" s="23"/>
      <c r="I660" s="28"/>
      <c r="J660" s="28"/>
      <c r="P660" s="29"/>
    </row>
    <row r="661" spans="6:16" ht="12.75">
      <c r="F661" s="23"/>
      <c r="I661" s="28"/>
      <c r="J661" s="28"/>
      <c r="P661" s="29"/>
    </row>
    <row r="662" spans="6:16" ht="12.75">
      <c r="F662" s="23"/>
      <c r="I662" s="28"/>
      <c r="J662" s="28"/>
      <c r="P662" s="29"/>
    </row>
    <row r="663" spans="6:16" ht="12.75">
      <c r="F663" s="23"/>
      <c r="I663" s="28"/>
      <c r="J663" s="28"/>
      <c r="P663" s="29"/>
    </row>
    <row r="664" spans="6:16" ht="12.75">
      <c r="F664" s="23"/>
      <c r="I664" s="28"/>
      <c r="J664" s="28"/>
      <c r="P664" s="29"/>
    </row>
    <row r="665" spans="6:16" ht="12.75">
      <c r="F665" s="23"/>
      <c r="I665" s="28"/>
      <c r="J665" s="28"/>
      <c r="P665" s="29"/>
    </row>
    <row r="666" spans="6:16" ht="12.75">
      <c r="F666" s="23"/>
      <c r="I666" s="28"/>
      <c r="J666" s="28"/>
      <c r="P666" s="29"/>
    </row>
    <row r="667" spans="6:16" ht="12.75">
      <c r="F667" s="23"/>
      <c r="I667" s="28"/>
      <c r="J667" s="28"/>
      <c r="P667" s="29"/>
    </row>
    <row r="668" spans="6:16" ht="12.75">
      <c r="F668" s="23"/>
      <c r="I668" s="28"/>
      <c r="J668" s="28"/>
      <c r="P668" s="29"/>
    </row>
    <row r="669" spans="6:16" ht="12.75">
      <c r="F669" s="23"/>
      <c r="I669" s="28"/>
      <c r="J669" s="28"/>
      <c r="P669" s="29"/>
    </row>
    <row r="670" spans="6:16" ht="12.75">
      <c r="F670" s="23"/>
      <c r="I670" s="28"/>
      <c r="J670" s="28"/>
      <c r="P670" s="29"/>
    </row>
    <row r="671" spans="6:16" ht="12.75">
      <c r="F671" s="23"/>
      <c r="I671" s="28"/>
      <c r="J671" s="28"/>
      <c r="P671" s="29"/>
    </row>
    <row r="672" spans="6:16" ht="12.75">
      <c r="F672" s="23"/>
      <c r="I672" s="28"/>
      <c r="J672" s="28"/>
      <c r="P672" s="29"/>
    </row>
    <row r="673" spans="6:16" ht="12.75">
      <c r="F673" s="23"/>
      <c r="I673" s="28"/>
      <c r="J673" s="28"/>
      <c r="P673" s="29"/>
    </row>
    <row r="674" spans="6:16" ht="12.75">
      <c r="F674" s="23"/>
      <c r="I674" s="28"/>
      <c r="J674" s="28"/>
      <c r="P674" s="29"/>
    </row>
    <row r="675" spans="6:16" ht="12.75">
      <c r="F675" s="23"/>
      <c r="I675" s="28"/>
      <c r="J675" s="28"/>
      <c r="P675" s="29"/>
    </row>
    <row r="676" spans="6:16" ht="12.75">
      <c r="F676" s="23"/>
      <c r="I676" s="28"/>
      <c r="J676" s="28"/>
      <c r="P676" s="29"/>
    </row>
    <row r="677" spans="6:16" ht="12.75">
      <c r="F677" s="23"/>
      <c r="I677" s="28"/>
      <c r="J677" s="28"/>
      <c r="P677" s="29"/>
    </row>
    <row r="678" spans="6:16" ht="12.75">
      <c r="F678" s="23"/>
      <c r="I678" s="28"/>
      <c r="J678" s="28"/>
      <c r="P678" s="29"/>
    </row>
    <row r="679" spans="6:16" ht="12.75">
      <c r="F679" s="23"/>
      <c r="I679" s="28"/>
      <c r="J679" s="28"/>
      <c r="P679" s="29"/>
    </row>
    <row r="680" spans="6:16" ht="12.75">
      <c r="F680" s="23"/>
      <c r="I680" s="28"/>
      <c r="J680" s="28"/>
      <c r="P680" s="29"/>
    </row>
    <row r="681" spans="6:16" ht="12.75">
      <c r="F681" s="23"/>
      <c r="I681" s="28"/>
      <c r="J681" s="28"/>
      <c r="P681" s="29"/>
    </row>
    <row r="682" spans="6:16" ht="12.75">
      <c r="F682" s="23"/>
      <c r="I682" s="28"/>
      <c r="J682" s="28"/>
      <c r="P682" s="29"/>
    </row>
    <row r="683" spans="6:16" ht="12.75">
      <c r="F683" s="23"/>
      <c r="I683" s="28"/>
      <c r="J683" s="28"/>
      <c r="P683" s="29"/>
    </row>
    <row r="684" spans="6:16" ht="12.75">
      <c r="F684" s="23"/>
      <c r="I684" s="28"/>
      <c r="J684" s="28"/>
      <c r="P684" s="29"/>
    </row>
    <row r="685" spans="6:16" ht="12.75">
      <c r="F685" s="23"/>
      <c r="I685" s="28"/>
      <c r="J685" s="28"/>
      <c r="P685" s="29"/>
    </row>
    <row r="686" spans="6:16" ht="12.75">
      <c r="F686" s="23"/>
      <c r="I686" s="28"/>
      <c r="J686" s="28"/>
      <c r="P686" s="29"/>
    </row>
    <row r="687" spans="6:16" ht="12.75">
      <c r="F687" s="23"/>
      <c r="I687" s="28"/>
      <c r="J687" s="28"/>
      <c r="P687" s="29"/>
    </row>
    <row r="688" spans="6:16" ht="12.75">
      <c r="F688" s="23"/>
      <c r="I688" s="28"/>
      <c r="J688" s="28"/>
      <c r="P688" s="29"/>
    </row>
    <row r="689" spans="6:16" ht="12.75">
      <c r="F689" s="23"/>
      <c r="I689" s="28"/>
      <c r="J689" s="28"/>
      <c r="P689" s="29"/>
    </row>
    <row r="690" spans="6:16" ht="12.75">
      <c r="F690" s="23"/>
      <c r="I690" s="28"/>
      <c r="J690" s="28"/>
      <c r="P690" s="29"/>
    </row>
    <row r="691" spans="6:16" ht="12.75">
      <c r="F691" s="23"/>
      <c r="I691" s="28"/>
      <c r="J691" s="28"/>
      <c r="P691" s="29"/>
    </row>
    <row r="692" spans="6:16" ht="12.75">
      <c r="F692" s="23"/>
      <c r="I692" s="28"/>
      <c r="J692" s="28"/>
      <c r="P692" s="29"/>
    </row>
    <row r="693" spans="6:16" ht="12.75">
      <c r="F693" s="23"/>
      <c r="I693" s="28"/>
      <c r="J693" s="28"/>
      <c r="P693" s="29"/>
    </row>
    <row r="694" spans="6:16" ht="12.75">
      <c r="F694" s="23"/>
      <c r="I694" s="28"/>
      <c r="J694" s="28"/>
      <c r="P694" s="29"/>
    </row>
    <row r="695" spans="6:16" ht="12.75">
      <c r="F695" s="23"/>
      <c r="I695" s="28"/>
      <c r="J695" s="28"/>
      <c r="P695" s="29"/>
    </row>
    <row r="696" spans="6:16" ht="12.75">
      <c r="F696" s="23"/>
      <c r="I696" s="28"/>
      <c r="J696" s="28"/>
      <c r="P696" s="29"/>
    </row>
    <row r="697" spans="6:16" ht="12.75">
      <c r="F697" s="23"/>
      <c r="I697" s="28"/>
      <c r="J697" s="28"/>
      <c r="P697" s="29"/>
    </row>
    <row r="698" spans="6:16" ht="12.75">
      <c r="F698" s="23"/>
      <c r="I698" s="28"/>
      <c r="J698" s="28"/>
      <c r="P698" s="29"/>
    </row>
    <row r="699" spans="6:16" ht="12.75">
      <c r="F699" s="23"/>
      <c r="I699" s="28"/>
      <c r="J699" s="28"/>
      <c r="P699" s="29"/>
    </row>
    <row r="700" spans="6:16" ht="12.75">
      <c r="F700" s="23"/>
      <c r="I700" s="28"/>
      <c r="J700" s="28"/>
      <c r="P700" s="29"/>
    </row>
    <row r="701" spans="6:16" ht="12.75">
      <c r="F701" s="23"/>
      <c r="I701" s="28"/>
      <c r="J701" s="28"/>
      <c r="P701" s="29"/>
    </row>
    <row r="702" spans="6:16" ht="12.75">
      <c r="F702" s="23"/>
      <c r="I702" s="28"/>
      <c r="J702" s="28"/>
      <c r="P702" s="29"/>
    </row>
    <row r="703" spans="6:16" ht="12.75">
      <c r="F703" s="23"/>
      <c r="I703" s="28"/>
      <c r="J703" s="28"/>
      <c r="P703" s="29"/>
    </row>
    <row r="704" spans="6:16" ht="12.75">
      <c r="F704" s="23"/>
      <c r="I704" s="28"/>
      <c r="J704" s="28"/>
      <c r="P704" s="29"/>
    </row>
    <row r="705" spans="6:16" ht="12.75">
      <c r="F705" s="23"/>
      <c r="I705" s="28"/>
      <c r="J705" s="28"/>
      <c r="P705" s="29"/>
    </row>
    <row r="706" spans="6:16" ht="12.75">
      <c r="F706" s="23"/>
      <c r="I706" s="28"/>
      <c r="J706" s="28"/>
      <c r="P706" s="29"/>
    </row>
    <row r="707" spans="6:16" ht="12.75">
      <c r="F707" s="23"/>
      <c r="I707" s="28"/>
      <c r="J707" s="28"/>
      <c r="P707" s="29"/>
    </row>
    <row r="708" spans="6:16" ht="12.75">
      <c r="F708" s="23"/>
      <c r="I708" s="28"/>
      <c r="J708" s="28"/>
      <c r="P708" s="29"/>
    </row>
    <row r="709" spans="6:16" ht="12.75">
      <c r="F709" s="23"/>
      <c r="I709" s="28"/>
      <c r="J709" s="28"/>
      <c r="P709" s="29"/>
    </row>
    <row r="710" spans="6:16" ht="12.75">
      <c r="F710" s="23"/>
      <c r="I710" s="28"/>
      <c r="J710" s="28"/>
      <c r="P710" s="29"/>
    </row>
    <row r="711" spans="6:16" ht="12.75">
      <c r="F711" s="23"/>
      <c r="I711" s="28"/>
      <c r="J711" s="28"/>
      <c r="P711" s="29"/>
    </row>
    <row r="712" spans="6:16" ht="12.75">
      <c r="F712" s="23"/>
      <c r="I712" s="28"/>
      <c r="J712" s="28"/>
      <c r="P712" s="29"/>
    </row>
    <row r="713" spans="6:16" ht="12.75">
      <c r="F713" s="23"/>
      <c r="I713" s="28"/>
      <c r="J713" s="28"/>
      <c r="P713" s="29"/>
    </row>
    <row r="714" spans="6:16" ht="12.75">
      <c r="F714" s="23"/>
      <c r="I714" s="28"/>
      <c r="J714" s="28"/>
      <c r="P714" s="29"/>
    </row>
    <row r="715" spans="6:16" ht="12.75">
      <c r="F715" s="23"/>
      <c r="I715" s="28"/>
      <c r="J715" s="28"/>
      <c r="P715" s="29"/>
    </row>
    <row r="716" spans="6:16" ht="12.75">
      <c r="F716" s="23"/>
      <c r="I716" s="28"/>
      <c r="J716" s="28"/>
      <c r="P716" s="29"/>
    </row>
    <row r="717" spans="6:16" ht="12.75">
      <c r="F717" s="23"/>
      <c r="I717" s="28"/>
      <c r="J717" s="28"/>
      <c r="P717" s="29"/>
    </row>
    <row r="718" spans="6:16" ht="12.75">
      <c r="F718" s="23"/>
      <c r="I718" s="28"/>
      <c r="J718" s="28"/>
      <c r="P718" s="29"/>
    </row>
    <row r="719" spans="6:16" ht="12.75">
      <c r="F719" s="23"/>
      <c r="I719" s="28"/>
      <c r="J719" s="28"/>
      <c r="P719" s="29"/>
    </row>
    <row r="720" spans="6:16" ht="12.75">
      <c r="F720" s="23"/>
      <c r="I720" s="28"/>
      <c r="J720" s="28"/>
      <c r="P720" s="29"/>
    </row>
    <row r="721" spans="6:16" ht="12.75">
      <c r="F721" s="23"/>
      <c r="I721" s="28"/>
      <c r="J721" s="28"/>
      <c r="P721" s="29"/>
    </row>
    <row r="722" spans="6:16" ht="12.75">
      <c r="F722" s="23"/>
      <c r="I722" s="28"/>
      <c r="J722" s="28"/>
      <c r="P722" s="29"/>
    </row>
    <row r="723" spans="6:16" ht="12.75">
      <c r="F723" s="23"/>
      <c r="I723" s="28"/>
      <c r="J723" s="28"/>
      <c r="P723" s="29"/>
    </row>
    <row r="724" spans="6:16" ht="12.75">
      <c r="F724" s="23"/>
      <c r="I724" s="28"/>
      <c r="J724" s="28"/>
      <c r="P724" s="29"/>
    </row>
    <row r="725" spans="6:16" ht="12.75">
      <c r="F725" s="23"/>
      <c r="I725" s="28"/>
      <c r="J725" s="28"/>
      <c r="P725" s="29"/>
    </row>
    <row r="726" spans="6:16" ht="12.75">
      <c r="F726" s="23"/>
      <c r="I726" s="28"/>
      <c r="J726" s="28"/>
      <c r="P726" s="29"/>
    </row>
    <row r="727" spans="6:16" ht="12.75">
      <c r="F727" s="23"/>
      <c r="I727" s="28"/>
      <c r="J727" s="28"/>
      <c r="P727" s="29"/>
    </row>
    <row r="728" spans="6:16" ht="12.75">
      <c r="F728" s="23"/>
      <c r="I728" s="28"/>
      <c r="J728" s="28"/>
      <c r="P728" s="29"/>
    </row>
    <row r="729" spans="6:16" ht="12.75">
      <c r="F729" s="23"/>
      <c r="I729" s="28"/>
      <c r="J729" s="28"/>
      <c r="P729" s="29"/>
    </row>
    <row r="730" spans="6:16" ht="12.75">
      <c r="F730" s="23"/>
      <c r="I730" s="28"/>
      <c r="J730" s="28"/>
      <c r="P730" s="29"/>
    </row>
    <row r="731" spans="6:16" ht="12.75">
      <c r="F731" s="23"/>
      <c r="I731" s="28"/>
      <c r="J731" s="28"/>
      <c r="P731" s="29"/>
    </row>
    <row r="732" spans="6:16" ht="12.75">
      <c r="F732" s="23"/>
      <c r="I732" s="28"/>
      <c r="J732" s="28"/>
      <c r="P732" s="29"/>
    </row>
    <row r="733" spans="6:16" ht="12.75">
      <c r="F733" s="23"/>
      <c r="I733" s="28"/>
      <c r="J733" s="28"/>
      <c r="P733" s="29"/>
    </row>
    <row r="734" spans="6:16" ht="12.75">
      <c r="F734" s="23"/>
      <c r="I734" s="28"/>
      <c r="J734" s="28"/>
      <c r="P734" s="29"/>
    </row>
    <row r="735" spans="6:16" ht="12.75">
      <c r="F735" s="23"/>
      <c r="I735" s="28"/>
      <c r="J735" s="28"/>
      <c r="P735" s="29"/>
    </row>
    <row r="736" spans="6:16" ht="12.75">
      <c r="F736" s="23"/>
      <c r="I736" s="28"/>
      <c r="J736" s="28"/>
      <c r="P736" s="29"/>
    </row>
    <row r="737" spans="6:16" ht="12.75">
      <c r="F737" s="23"/>
      <c r="I737" s="28"/>
      <c r="J737" s="28"/>
      <c r="P737" s="29"/>
    </row>
    <row r="738" spans="6:16" ht="12.75">
      <c r="F738" s="23"/>
      <c r="I738" s="28"/>
      <c r="J738" s="28"/>
      <c r="P738" s="29"/>
    </row>
    <row r="739" spans="6:16" ht="12.75">
      <c r="F739" s="23"/>
      <c r="I739" s="28"/>
      <c r="J739" s="28"/>
      <c r="P739" s="29"/>
    </row>
    <row r="740" spans="6:16" ht="12.75">
      <c r="F740" s="23"/>
      <c r="I740" s="28"/>
      <c r="J740" s="28"/>
      <c r="P740" s="29"/>
    </row>
    <row r="741" spans="6:16" ht="12.75">
      <c r="F741" s="23"/>
      <c r="I741" s="28"/>
      <c r="J741" s="28"/>
      <c r="P741" s="29"/>
    </row>
    <row r="742" spans="6:16" ht="12.75">
      <c r="F742" s="23"/>
      <c r="I742" s="28"/>
      <c r="J742" s="28"/>
      <c r="P742" s="29"/>
    </row>
    <row r="743" spans="6:16" ht="12.75">
      <c r="F743" s="23"/>
      <c r="I743" s="28"/>
      <c r="J743" s="28"/>
      <c r="P743" s="29"/>
    </row>
    <row r="744" spans="6:16" ht="12.75">
      <c r="F744" s="23"/>
      <c r="I744" s="28"/>
      <c r="J744" s="28"/>
      <c r="P744" s="29"/>
    </row>
    <row r="745" spans="6:16" ht="12.75">
      <c r="F745" s="23"/>
      <c r="I745" s="28"/>
      <c r="J745" s="28"/>
      <c r="P745" s="29"/>
    </row>
    <row r="746" spans="6:16" ht="12.75">
      <c r="F746" s="23"/>
      <c r="I746" s="28"/>
      <c r="J746" s="28"/>
      <c r="P746" s="29"/>
    </row>
    <row r="747" spans="6:16" ht="12.75">
      <c r="F747" s="23"/>
      <c r="I747" s="28"/>
      <c r="J747" s="28"/>
      <c r="P747" s="29"/>
    </row>
    <row r="748" spans="6:16" ht="12.75">
      <c r="F748" s="23"/>
      <c r="I748" s="28"/>
      <c r="J748" s="28"/>
      <c r="P748" s="29"/>
    </row>
    <row r="749" spans="6:16" ht="12.75">
      <c r="F749" s="23"/>
      <c r="I749" s="28"/>
      <c r="J749" s="28"/>
      <c r="P749" s="29"/>
    </row>
    <row r="750" spans="6:16" ht="12.75">
      <c r="F750" s="23"/>
      <c r="I750" s="28"/>
      <c r="J750" s="28"/>
      <c r="P750" s="29"/>
    </row>
    <row r="751" spans="6:16" ht="12.75">
      <c r="F751" s="23"/>
      <c r="I751" s="28"/>
      <c r="J751" s="28"/>
      <c r="P751" s="29"/>
    </row>
    <row r="752" spans="6:16" ht="12.75">
      <c r="F752" s="23"/>
      <c r="I752" s="28"/>
      <c r="J752" s="28"/>
      <c r="P752" s="29"/>
    </row>
    <row r="753" spans="6:16" ht="12.75">
      <c r="F753" s="23"/>
      <c r="I753" s="28"/>
      <c r="J753" s="28"/>
      <c r="P753" s="29"/>
    </row>
    <row r="754" spans="6:16" ht="12.75">
      <c r="F754" s="23"/>
      <c r="I754" s="28"/>
      <c r="J754" s="28"/>
      <c r="P754" s="29"/>
    </row>
    <row r="755" spans="6:16" ht="12.75">
      <c r="F755" s="23"/>
      <c r="I755" s="28"/>
      <c r="J755" s="28"/>
      <c r="P755" s="29"/>
    </row>
    <row r="756" spans="6:16" ht="12.75">
      <c r="F756" s="23"/>
      <c r="I756" s="28"/>
      <c r="J756" s="28"/>
      <c r="P756" s="29"/>
    </row>
    <row r="757" spans="6:16" ht="12.75">
      <c r="F757" s="23"/>
      <c r="I757" s="28"/>
      <c r="J757" s="28"/>
      <c r="P757" s="29"/>
    </row>
    <row r="758" spans="6:16" ht="12.75">
      <c r="F758" s="23"/>
      <c r="I758" s="28"/>
      <c r="J758" s="28"/>
      <c r="P758" s="29"/>
    </row>
    <row r="759" spans="6:16" ht="12.75">
      <c r="F759" s="23"/>
      <c r="I759" s="28"/>
      <c r="J759" s="28"/>
      <c r="P759" s="29"/>
    </row>
    <row r="760" spans="6:16" ht="12.75">
      <c r="F760" s="23"/>
      <c r="I760" s="28"/>
      <c r="J760" s="28"/>
      <c r="P760" s="29"/>
    </row>
    <row r="761" spans="6:16" ht="12.75">
      <c r="F761" s="23"/>
      <c r="I761" s="28"/>
      <c r="J761" s="28"/>
      <c r="P761" s="29"/>
    </row>
    <row r="762" spans="6:16" ht="12.75">
      <c r="F762" s="23"/>
      <c r="I762" s="28"/>
      <c r="J762" s="28"/>
      <c r="P762" s="29"/>
    </row>
    <row r="763" spans="6:16" ht="12.75">
      <c r="F763" s="23"/>
      <c r="I763" s="28"/>
      <c r="J763" s="28"/>
      <c r="P763" s="29"/>
    </row>
    <row r="764" spans="6:16" ht="12.75">
      <c r="F764" s="23"/>
      <c r="I764" s="28"/>
      <c r="J764" s="28"/>
      <c r="P764" s="29"/>
    </row>
    <row r="765" spans="6:16" ht="12.75">
      <c r="F765" s="23"/>
      <c r="I765" s="28"/>
      <c r="J765" s="28"/>
      <c r="P765" s="29"/>
    </row>
    <row r="766" spans="6:16" ht="12.75">
      <c r="F766" s="23"/>
      <c r="I766" s="28"/>
      <c r="J766" s="28"/>
      <c r="P766" s="29"/>
    </row>
    <row r="767" spans="6:16" ht="12.75">
      <c r="F767" s="23"/>
      <c r="I767" s="28"/>
      <c r="J767" s="28"/>
      <c r="P767" s="29"/>
    </row>
    <row r="768" spans="6:16" ht="12.75">
      <c r="F768" s="23"/>
      <c r="I768" s="28"/>
      <c r="J768" s="28"/>
      <c r="P768" s="29"/>
    </row>
    <row r="769" spans="6:16" ht="12.75">
      <c r="F769" s="23"/>
      <c r="I769" s="28"/>
      <c r="J769" s="28"/>
      <c r="P769" s="29"/>
    </row>
    <row r="770" spans="6:16" ht="12.75">
      <c r="F770" s="23"/>
      <c r="I770" s="28"/>
      <c r="J770" s="28"/>
      <c r="P770" s="29"/>
    </row>
    <row r="771" spans="6:16" ht="12.75">
      <c r="F771" s="23"/>
      <c r="I771" s="28"/>
      <c r="J771" s="28"/>
      <c r="P771" s="29"/>
    </row>
    <row r="772" spans="6:16" ht="12.75">
      <c r="F772" s="23"/>
      <c r="I772" s="28"/>
      <c r="J772" s="28"/>
      <c r="P772" s="29"/>
    </row>
    <row r="773" spans="6:16" ht="12.75">
      <c r="F773" s="23"/>
      <c r="I773" s="28"/>
      <c r="J773" s="28"/>
      <c r="P773" s="29"/>
    </row>
    <row r="774" spans="6:16" ht="12.75">
      <c r="F774" s="23"/>
      <c r="I774" s="28"/>
      <c r="J774" s="28"/>
      <c r="P774" s="29"/>
    </row>
    <row r="775" spans="6:16" ht="12.75">
      <c r="F775" s="23"/>
      <c r="I775" s="28"/>
      <c r="J775" s="28"/>
      <c r="P775" s="29"/>
    </row>
    <row r="776" spans="6:16" ht="12.75">
      <c r="F776" s="23"/>
      <c r="I776" s="28"/>
      <c r="J776" s="28"/>
      <c r="P776" s="29"/>
    </row>
    <row r="777" spans="6:16" ht="12.75">
      <c r="F777" s="23"/>
      <c r="I777" s="28"/>
      <c r="J777" s="28"/>
      <c r="P777" s="29"/>
    </row>
    <row r="778" spans="6:16" ht="12.75">
      <c r="F778" s="23"/>
      <c r="I778" s="28"/>
      <c r="J778" s="28"/>
      <c r="P778" s="29"/>
    </row>
    <row r="779" spans="6:16" ht="12.75">
      <c r="F779" s="23"/>
      <c r="I779" s="28"/>
      <c r="J779" s="28"/>
      <c r="P779" s="29"/>
    </row>
    <row r="780" spans="6:16" ht="12.75">
      <c r="F780" s="23"/>
      <c r="I780" s="28"/>
      <c r="J780" s="28"/>
      <c r="P780" s="29"/>
    </row>
    <row r="781" spans="6:16" ht="12.75">
      <c r="F781" s="23"/>
      <c r="I781" s="28"/>
      <c r="J781" s="28"/>
      <c r="P781" s="29"/>
    </row>
    <row r="782" spans="6:16" ht="12.75">
      <c r="F782" s="23"/>
      <c r="I782" s="28"/>
      <c r="J782" s="28"/>
      <c r="P782" s="29"/>
    </row>
    <row r="783" spans="6:16" ht="12.75">
      <c r="F783" s="23"/>
      <c r="I783" s="28"/>
      <c r="J783" s="28"/>
      <c r="P783" s="29"/>
    </row>
    <row r="784" spans="6:16" ht="12.75">
      <c r="F784" s="23"/>
      <c r="I784" s="28"/>
      <c r="J784" s="28"/>
      <c r="P784" s="29"/>
    </row>
    <row r="785" spans="6:16" ht="12.75">
      <c r="F785" s="23"/>
      <c r="I785" s="28"/>
      <c r="J785" s="28"/>
      <c r="P785" s="29"/>
    </row>
    <row r="786" spans="6:16" ht="12.75">
      <c r="F786" s="23"/>
      <c r="I786" s="28"/>
      <c r="J786" s="28"/>
      <c r="P786" s="29"/>
    </row>
    <row r="787" spans="6:16" ht="12.75">
      <c r="F787" s="23"/>
      <c r="I787" s="28"/>
      <c r="J787" s="28"/>
      <c r="P787" s="29"/>
    </row>
    <row r="788" spans="6:16" ht="12.75">
      <c r="F788" s="23"/>
      <c r="I788" s="28"/>
      <c r="J788" s="28"/>
      <c r="P788" s="29"/>
    </row>
    <row r="789" spans="6:16" ht="12.75">
      <c r="F789" s="23"/>
      <c r="I789" s="28"/>
      <c r="J789" s="28"/>
      <c r="P789" s="29"/>
    </row>
    <row r="790" spans="6:16" ht="12.75">
      <c r="F790" s="23"/>
      <c r="I790" s="28"/>
      <c r="J790" s="28"/>
      <c r="P790" s="29"/>
    </row>
    <row r="791" spans="6:16" ht="12.75">
      <c r="F791" s="23"/>
      <c r="I791" s="28"/>
      <c r="J791" s="28"/>
      <c r="P791" s="29"/>
    </row>
    <row r="792" spans="6:16" ht="12.75">
      <c r="F792" s="23"/>
      <c r="I792" s="28"/>
      <c r="J792" s="28"/>
      <c r="P792" s="29"/>
    </row>
    <row r="793" spans="6:16" ht="12.75">
      <c r="F793" s="23"/>
      <c r="I793" s="28"/>
      <c r="J793" s="28"/>
      <c r="P793" s="29"/>
    </row>
    <row r="794" spans="6:16" ht="12.75">
      <c r="F794" s="23"/>
      <c r="I794" s="28"/>
      <c r="J794" s="28"/>
      <c r="P794" s="29"/>
    </row>
    <row r="795" spans="6:16" ht="12.75">
      <c r="F795" s="23"/>
      <c r="I795" s="28"/>
      <c r="J795" s="28"/>
      <c r="P795" s="29"/>
    </row>
    <row r="796" spans="6:16" ht="12.75">
      <c r="F796" s="23"/>
      <c r="I796" s="28"/>
      <c r="J796" s="28"/>
      <c r="P796" s="29"/>
    </row>
    <row r="797" spans="6:16" ht="12.75">
      <c r="F797" s="23"/>
      <c r="I797" s="28"/>
      <c r="J797" s="28"/>
      <c r="P797" s="29"/>
    </row>
    <row r="798" spans="6:16" ht="12.75">
      <c r="F798" s="23"/>
      <c r="I798" s="28"/>
      <c r="J798" s="28"/>
      <c r="P798" s="29"/>
    </row>
    <row r="799" spans="6:16" ht="12.75">
      <c r="F799" s="23"/>
      <c r="I799" s="28"/>
      <c r="J799" s="28"/>
      <c r="P799" s="29"/>
    </row>
    <row r="800" spans="6:16" ht="12.75">
      <c r="F800" s="23"/>
      <c r="I800" s="28"/>
      <c r="J800" s="28"/>
      <c r="P800" s="29"/>
    </row>
    <row r="801" spans="6:16" ht="12.75">
      <c r="F801" s="23"/>
      <c r="I801" s="28"/>
      <c r="J801" s="28"/>
      <c r="P801" s="29"/>
    </row>
    <row r="802" spans="6:16" ht="12.75">
      <c r="F802" s="23"/>
      <c r="I802" s="28"/>
      <c r="J802" s="28"/>
      <c r="P802" s="29"/>
    </row>
    <row r="803" spans="6:16" ht="12.75">
      <c r="F803" s="23"/>
      <c r="I803" s="28"/>
      <c r="J803" s="28"/>
      <c r="P803" s="29"/>
    </row>
    <row r="804" spans="6:16" ht="12.75">
      <c r="F804" s="23"/>
      <c r="I804" s="28"/>
      <c r="J804" s="28"/>
      <c r="P804" s="29"/>
    </row>
    <row r="805" spans="6:16" ht="12.75">
      <c r="F805" s="23"/>
      <c r="I805" s="28"/>
      <c r="J805" s="28"/>
      <c r="P805" s="29"/>
    </row>
    <row r="806" spans="6:16" ht="12.75">
      <c r="F806" s="23"/>
      <c r="I806" s="28"/>
      <c r="J806" s="28"/>
      <c r="P806" s="29"/>
    </row>
    <row r="807" spans="6:16" ht="12.75">
      <c r="F807" s="23"/>
      <c r="I807" s="28"/>
      <c r="J807" s="28"/>
      <c r="P807" s="29"/>
    </row>
    <row r="808" spans="6:16" ht="12.75">
      <c r="F808" s="23"/>
      <c r="I808" s="28"/>
      <c r="J808" s="28"/>
      <c r="P808" s="29"/>
    </row>
    <row r="809" spans="6:16" ht="12.75">
      <c r="F809" s="23"/>
      <c r="I809" s="28"/>
      <c r="J809" s="28"/>
      <c r="P809" s="29"/>
    </row>
    <row r="810" spans="6:16" ht="12.75">
      <c r="F810" s="23"/>
      <c r="I810" s="28"/>
      <c r="J810" s="28"/>
      <c r="P810" s="29"/>
    </row>
    <row r="811" spans="6:16" ht="12.75">
      <c r="F811" s="23"/>
      <c r="I811" s="28"/>
      <c r="J811" s="28"/>
      <c r="P811" s="29"/>
    </row>
    <row r="812" spans="6:16" ht="12.75">
      <c r="F812" s="23"/>
      <c r="I812" s="28"/>
      <c r="J812" s="28"/>
      <c r="P812" s="29"/>
    </row>
    <row r="813" spans="6:16" ht="12.75">
      <c r="F813" s="23"/>
      <c r="I813" s="28"/>
      <c r="J813" s="28"/>
      <c r="P813" s="29"/>
    </row>
    <row r="814" spans="6:16" ht="12.75">
      <c r="F814" s="23"/>
      <c r="I814" s="28"/>
      <c r="J814" s="28"/>
      <c r="P814" s="29"/>
    </row>
    <row r="815" spans="6:16" ht="12.75">
      <c r="F815" s="23"/>
      <c r="I815" s="28"/>
      <c r="J815" s="28"/>
      <c r="P815" s="29"/>
    </row>
    <row r="816" spans="6:16" ht="12.75">
      <c r="F816" s="23"/>
      <c r="I816" s="28"/>
      <c r="J816" s="28"/>
      <c r="P816" s="29"/>
    </row>
    <row r="817" spans="6:16" ht="12.75">
      <c r="F817" s="23"/>
      <c r="I817" s="28"/>
      <c r="J817" s="28"/>
      <c r="P817" s="29"/>
    </row>
    <row r="818" spans="6:16" ht="12.75">
      <c r="F818" s="23"/>
      <c r="I818" s="28"/>
      <c r="J818" s="28"/>
      <c r="P818" s="29"/>
    </row>
    <row r="819" spans="6:16" ht="12.75">
      <c r="F819" s="23"/>
      <c r="I819" s="28"/>
      <c r="J819" s="28"/>
      <c r="P819" s="29"/>
    </row>
    <row r="820" spans="6:16" ht="12.75">
      <c r="F820" s="23"/>
      <c r="I820" s="28"/>
      <c r="J820" s="28"/>
      <c r="P820" s="29"/>
    </row>
    <row r="821" spans="6:16" ht="12.75">
      <c r="F821" s="23"/>
      <c r="I821" s="28"/>
      <c r="J821" s="28"/>
      <c r="P821" s="29"/>
    </row>
    <row r="822" spans="6:16" ht="12.75">
      <c r="F822" s="23"/>
      <c r="I822" s="28"/>
      <c r="J822" s="28"/>
      <c r="P822" s="29"/>
    </row>
    <row r="823" spans="6:16" ht="12.75">
      <c r="F823" s="23"/>
      <c r="I823" s="28"/>
      <c r="J823" s="28"/>
      <c r="P823" s="29"/>
    </row>
    <row r="824" spans="6:16" ht="12.75">
      <c r="F824" s="23"/>
      <c r="I824" s="28"/>
      <c r="J824" s="28"/>
      <c r="P824" s="29"/>
    </row>
    <row r="825" spans="6:16" ht="12.75">
      <c r="F825" s="23"/>
      <c r="I825" s="28"/>
      <c r="J825" s="28"/>
      <c r="P825" s="29"/>
    </row>
    <row r="826" spans="6:16" ht="12.75">
      <c r="F826" s="23"/>
      <c r="I826" s="28"/>
      <c r="J826" s="28"/>
      <c r="P826" s="29"/>
    </row>
    <row r="827" spans="6:16" ht="12.75">
      <c r="F827" s="23"/>
      <c r="I827" s="28"/>
      <c r="J827" s="28"/>
      <c r="P827" s="29"/>
    </row>
    <row r="828" spans="6:16" ht="12.75">
      <c r="F828" s="23"/>
      <c r="I828" s="28"/>
      <c r="J828" s="28"/>
      <c r="P828" s="29"/>
    </row>
    <row r="829" spans="6:16" ht="12.75">
      <c r="F829" s="23"/>
      <c r="I829" s="28"/>
      <c r="J829" s="28"/>
      <c r="P829" s="29"/>
    </row>
    <row r="830" spans="6:16" ht="12.75">
      <c r="F830" s="23"/>
      <c r="I830" s="28"/>
      <c r="J830" s="28"/>
      <c r="P830" s="29"/>
    </row>
    <row r="831" spans="6:16" ht="12.75">
      <c r="F831" s="23"/>
      <c r="I831" s="28"/>
      <c r="J831" s="28"/>
      <c r="P831" s="29"/>
    </row>
    <row r="832" spans="6:16" ht="12.75">
      <c r="F832" s="23"/>
      <c r="I832" s="28"/>
      <c r="J832" s="28"/>
      <c r="P832" s="29"/>
    </row>
    <row r="833" spans="6:16" ht="12.75">
      <c r="F833" s="23"/>
      <c r="I833" s="28"/>
      <c r="J833" s="28"/>
      <c r="P833" s="29"/>
    </row>
    <row r="834" spans="6:16" ht="12.75">
      <c r="F834" s="23"/>
      <c r="I834" s="28"/>
      <c r="J834" s="28"/>
      <c r="P834" s="29"/>
    </row>
    <row r="835" spans="6:16" ht="12.75">
      <c r="F835" s="23"/>
      <c r="I835" s="28"/>
      <c r="J835" s="28"/>
      <c r="P835" s="29"/>
    </row>
    <row r="836" spans="6:16" ht="12.75">
      <c r="F836" s="23"/>
      <c r="I836" s="28"/>
      <c r="J836" s="28"/>
      <c r="P836" s="29"/>
    </row>
    <row r="837" spans="6:16" ht="12.75">
      <c r="F837" s="23"/>
      <c r="I837" s="28"/>
      <c r="J837" s="28"/>
      <c r="P837" s="29"/>
    </row>
    <row r="838" spans="6:16" ht="12.75">
      <c r="F838" s="23"/>
      <c r="I838" s="28"/>
      <c r="J838" s="28"/>
      <c r="P838" s="29"/>
    </row>
    <row r="839" spans="6:16" ht="12.75">
      <c r="F839" s="23"/>
      <c r="I839" s="28"/>
      <c r="J839" s="28"/>
      <c r="P839" s="29"/>
    </row>
    <row r="840" spans="6:16" ht="12.75">
      <c r="F840" s="23"/>
      <c r="I840" s="28"/>
      <c r="J840" s="28"/>
      <c r="P840" s="29"/>
    </row>
    <row r="841" spans="6:16" ht="12.75">
      <c r="F841" s="23"/>
      <c r="I841" s="28"/>
      <c r="J841" s="28"/>
      <c r="P841" s="29"/>
    </row>
    <row r="842" spans="6:16" ht="12.75">
      <c r="F842" s="23"/>
      <c r="I842" s="28"/>
      <c r="J842" s="28"/>
      <c r="P842" s="29"/>
    </row>
    <row r="843" spans="6:16" ht="12.75">
      <c r="F843" s="23"/>
      <c r="I843" s="28"/>
      <c r="J843" s="28"/>
      <c r="P843" s="29"/>
    </row>
    <row r="844" spans="6:16" ht="12.75">
      <c r="F844" s="23"/>
      <c r="I844" s="28"/>
      <c r="J844" s="28"/>
      <c r="P844" s="29"/>
    </row>
    <row r="845" spans="6:16" ht="12.75">
      <c r="F845" s="23"/>
      <c r="I845" s="28"/>
      <c r="J845" s="28"/>
      <c r="P845" s="29"/>
    </row>
    <row r="846" spans="6:16" ht="12.75">
      <c r="F846" s="23"/>
      <c r="I846" s="28"/>
      <c r="J846" s="28"/>
      <c r="P846" s="29"/>
    </row>
    <row r="847" spans="6:16" ht="12.75">
      <c r="F847" s="23"/>
      <c r="I847" s="28"/>
      <c r="J847" s="28"/>
      <c r="P847" s="29"/>
    </row>
    <row r="848" spans="6:16" ht="12.75">
      <c r="F848" s="23"/>
      <c r="I848" s="28"/>
      <c r="J848" s="28"/>
      <c r="P848" s="29"/>
    </row>
    <row r="849" spans="6:16" ht="12.75">
      <c r="F849" s="23"/>
      <c r="I849" s="28"/>
      <c r="J849" s="28"/>
      <c r="P849" s="29"/>
    </row>
    <row r="850" spans="6:16" ht="12.75">
      <c r="F850" s="23"/>
      <c r="I850" s="28"/>
      <c r="J850" s="28"/>
      <c r="P850" s="29"/>
    </row>
    <row r="851" spans="6:16" ht="12.75">
      <c r="F851" s="23"/>
      <c r="I851" s="28"/>
      <c r="J851" s="28"/>
      <c r="P851" s="29"/>
    </row>
    <row r="852" spans="6:16" ht="12.75">
      <c r="F852" s="23"/>
      <c r="I852" s="28"/>
      <c r="J852" s="28"/>
      <c r="P852" s="29"/>
    </row>
    <row r="853" spans="6:16" ht="12.75">
      <c r="F853" s="23"/>
      <c r="I853" s="28"/>
      <c r="J853" s="28"/>
      <c r="P853" s="29"/>
    </row>
    <row r="854" spans="6:16" ht="12.75">
      <c r="F854" s="23"/>
      <c r="I854" s="28"/>
      <c r="J854" s="28"/>
      <c r="P854" s="29"/>
    </row>
    <row r="855" spans="6:16" ht="12.75">
      <c r="F855" s="23"/>
      <c r="I855" s="28"/>
      <c r="J855" s="28"/>
      <c r="P855" s="29"/>
    </row>
    <row r="856" spans="6:16" ht="12.75">
      <c r="F856" s="23"/>
      <c r="I856" s="28"/>
      <c r="J856" s="28"/>
      <c r="P856" s="29"/>
    </row>
    <row r="857" spans="6:16" ht="12.75">
      <c r="F857" s="23"/>
      <c r="I857" s="28"/>
      <c r="J857" s="28"/>
      <c r="P857" s="29"/>
    </row>
    <row r="858" spans="6:16" ht="12.75">
      <c r="F858" s="23"/>
      <c r="I858" s="28"/>
      <c r="J858" s="28"/>
      <c r="P858" s="29"/>
    </row>
    <row r="859" spans="6:16" ht="12.75">
      <c r="F859" s="23"/>
      <c r="I859" s="28"/>
      <c r="J859" s="28"/>
      <c r="P859" s="29"/>
    </row>
    <row r="860" spans="6:16" ht="12.75">
      <c r="F860" s="23"/>
      <c r="I860" s="28"/>
      <c r="J860" s="28"/>
      <c r="P860" s="29"/>
    </row>
    <row r="861" spans="6:16" ht="12.75">
      <c r="F861" s="23"/>
      <c r="I861" s="28"/>
      <c r="J861" s="28"/>
      <c r="P861" s="29"/>
    </row>
    <row r="862" spans="6:16" ht="12.75">
      <c r="F862" s="23"/>
      <c r="I862" s="28"/>
      <c r="J862" s="28"/>
      <c r="P862" s="29"/>
    </row>
    <row r="863" spans="6:16" ht="12.75">
      <c r="F863" s="23"/>
      <c r="I863" s="28"/>
      <c r="J863" s="28"/>
      <c r="P863" s="29"/>
    </row>
    <row r="864" spans="6:16" ht="12.75">
      <c r="F864" s="23"/>
      <c r="I864" s="28"/>
      <c r="J864" s="28"/>
      <c r="P864" s="29"/>
    </row>
    <row r="865" spans="6:16" ht="12.75">
      <c r="F865" s="23"/>
      <c r="I865" s="28"/>
      <c r="J865" s="28"/>
      <c r="P865" s="29"/>
    </row>
    <row r="866" spans="6:16" ht="12.75">
      <c r="F866" s="23"/>
      <c r="I866" s="28"/>
      <c r="J866" s="28"/>
      <c r="P866" s="29"/>
    </row>
    <row r="867" spans="6:16" ht="12.75">
      <c r="F867" s="23"/>
      <c r="I867" s="28"/>
      <c r="J867" s="28"/>
      <c r="P867" s="29"/>
    </row>
    <row r="868" spans="6:16" ht="12.75">
      <c r="F868" s="23"/>
      <c r="I868" s="28"/>
      <c r="J868" s="28"/>
      <c r="P868" s="29"/>
    </row>
    <row r="869" spans="6:16" ht="12.75">
      <c r="F869" s="23"/>
      <c r="I869" s="28"/>
      <c r="J869" s="28"/>
      <c r="P869" s="29"/>
    </row>
    <row r="870" spans="6:16" ht="12.75">
      <c r="F870" s="23"/>
      <c r="I870" s="28"/>
      <c r="J870" s="28"/>
      <c r="P870" s="29"/>
    </row>
    <row r="871" spans="6:16" ht="12.75">
      <c r="F871" s="23"/>
      <c r="I871" s="28"/>
      <c r="J871" s="28"/>
      <c r="P871" s="29"/>
    </row>
    <row r="872" spans="6:16" ht="12.75">
      <c r="F872" s="23"/>
      <c r="I872" s="28"/>
      <c r="J872" s="28"/>
      <c r="P872" s="29"/>
    </row>
    <row r="873" spans="6:16" ht="12.75">
      <c r="F873" s="23"/>
      <c r="I873" s="28"/>
      <c r="J873" s="28"/>
      <c r="P873" s="29"/>
    </row>
    <row r="874" spans="6:16" ht="12.75">
      <c r="F874" s="23"/>
      <c r="I874" s="28"/>
      <c r="J874" s="28"/>
      <c r="P874" s="29"/>
    </row>
    <row r="875" spans="6:16" ht="12.75">
      <c r="F875" s="23"/>
      <c r="I875" s="28"/>
      <c r="J875" s="28"/>
      <c r="P875" s="29"/>
    </row>
    <row r="876" spans="6:16" ht="12.75">
      <c r="F876" s="23"/>
      <c r="I876" s="28"/>
      <c r="J876" s="28"/>
      <c r="P876" s="29"/>
    </row>
    <row r="877" spans="6:16" ht="12.75">
      <c r="F877" s="23"/>
      <c r="I877" s="28"/>
      <c r="J877" s="28"/>
      <c r="P877" s="29"/>
    </row>
    <row r="878" spans="6:16" ht="12.75">
      <c r="F878" s="23"/>
      <c r="I878" s="28"/>
      <c r="J878" s="28"/>
      <c r="P878" s="29"/>
    </row>
    <row r="879" spans="6:16" ht="12.75">
      <c r="F879" s="23"/>
      <c r="I879" s="28"/>
      <c r="J879" s="28"/>
      <c r="P879" s="29"/>
    </row>
    <row r="880" spans="6:16" ht="12.75">
      <c r="F880" s="23"/>
      <c r="I880" s="28"/>
      <c r="J880" s="28"/>
      <c r="P880" s="29"/>
    </row>
    <row r="881" spans="6:16" ht="12.75">
      <c r="F881" s="23"/>
      <c r="I881" s="28"/>
      <c r="J881" s="28"/>
      <c r="P881" s="29"/>
    </row>
    <row r="882" spans="6:16" ht="12.75">
      <c r="F882" s="23"/>
      <c r="I882" s="28"/>
      <c r="J882" s="28"/>
      <c r="P882" s="29"/>
    </row>
    <row r="883" spans="6:16" ht="12.75">
      <c r="F883" s="23"/>
      <c r="I883" s="28"/>
      <c r="J883" s="28"/>
      <c r="P883" s="29"/>
    </row>
    <row r="884" spans="6:16" ht="12.75">
      <c r="F884" s="23"/>
      <c r="I884" s="28"/>
      <c r="J884" s="28"/>
      <c r="P884" s="29"/>
    </row>
    <row r="885" spans="6:16" ht="12.75">
      <c r="F885" s="23"/>
      <c r="I885" s="28"/>
      <c r="J885" s="28"/>
      <c r="P885" s="29"/>
    </row>
    <row r="886" spans="6:16" ht="12.75">
      <c r="F886" s="23"/>
      <c r="I886" s="28"/>
      <c r="J886" s="28"/>
      <c r="P886" s="29"/>
    </row>
    <row r="887" spans="6:16" ht="12.75">
      <c r="F887" s="23"/>
      <c r="I887" s="28"/>
      <c r="J887" s="28"/>
      <c r="P887" s="29"/>
    </row>
    <row r="888" spans="6:16" ht="12.75">
      <c r="F888" s="23"/>
      <c r="I888" s="28"/>
      <c r="J888" s="28"/>
      <c r="P888" s="29"/>
    </row>
    <row r="889" spans="6:16" ht="12.75">
      <c r="F889" s="23"/>
      <c r="I889" s="28"/>
      <c r="J889" s="28"/>
      <c r="P889" s="29"/>
    </row>
    <row r="890" spans="6:16" ht="12.75">
      <c r="F890" s="23"/>
      <c r="I890" s="28"/>
      <c r="J890" s="28"/>
      <c r="P890" s="29"/>
    </row>
    <row r="891" spans="6:16" ht="12.75">
      <c r="F891" s="23"/>
      <c r="I891" s="28"/>
      <c r="J891" s="28"/>
      <c r="P891" s="29"/>
    </row>
    <row r="892" spans="6:16" ht="12.75">
      <c r="F892" s="23"/>
      <c r="I892" s="28"/>
      <c r="J892" s="28"/>
      <c r="P892" s="29"/>
    </row>
    <row r="893" spans="6:16" ht="12.75">
      <c r="F893" s="23"/>
      <c r="I893" s="28"/>
      <c r="J893" s="28"/>
      <c r="P893" s="29"/>
    </row>
    <row r="894" spans="6:16" ht="12.75">
      <c r="F894" s="23"/>
      <c r="I894" s="28"/>
      <c r="J894" s="28"/>
      <c r="P894" s="29"/>
    </row>
    <row r="895" spans="6:16" ht="12.75">
      <c r="F895" s="23"/>
      <c r="I895" s="28"/>
      <c r="J895" s="28"/>
      <c r="P895" s="29"/>
    </row>
    <row r="896" spans="6:16" ht="12.75">
      <c r="F896" s="23"/>
      <c r="I896" s="28"/>
      <c r="J896" s="28"/>
      <c r="P896" s="29"/>
    </row>
    <row r="897" spans="6:16" ht="12.75">
      <c r="F897" s="23"/>
      <c r="I897" s="28"/>
      <c r="J897" s="28"/>
      <c r="P897" s="29"/>
    </row>
    <row r="898" spans="6:16" ht="12.75">
      <c r="F898" s="23"/>
      <c r="I898" s="28"/>
      <c r="J898" s="28"/>
      <c r="P898" s="29"/>
    </row>
    <row r="899" spans="6:16" ht="12.75">
      <c r="F899" s="23"/>
      <c r="I899" s="28"/>
      <c r="J899" s="28"/>
      <c r="P899" s="29"/>
    </row>
    <row r="900" spans="6:16" ht="12.75">
      <c r="F900" s="23"/>
      <c r="I900" s="28"/>
      <c r="J900" s="28"/>
      <c r="P900" s="29"/>
    </row>
    <row r="901" spans="6:16" ht="12.75">
      <c r="F901" s="23"/>
      <c r="I901" s="28"/>
      <c r="J901" s="28"/>
      <c r="P901" s="29"/>
    </row>
    <row r="902" spans="6:16" ht="12.75">
      <c r="F902" s="23"/>
      <c r="I902" s="28"/>
      <c r="J902" s="28"/>
      <c r="P902" s="29"/>
    </row>
    <row r="903" spans="6:16" ht="12.75">
      <c r="F903" s="23"/>
      <c r="I903" s="28"/>
      <c r="J903" s="28"/>
      <c r="P903" s="29"/>
    </row>
    <row r="904" spans="6:16" ht="12.75">
      <c r="F904" s="23"/>
      <c r="I904" s="28"/>
      <c r="J904" s="28"/>
      <c r="P904" s="29"/>
    </row>
    <row r="905" spans="6:16" ht="12.75">
      <c r="F905" s="23"/>
      <c r="I905" s="28"/>
      <c r="J905" s="28"/>
      <c r="P905" s="29"/>
    </row>
    <row r="906" spans="6:16" ht="12.75">
      <c r="F906" s="23"/>
      <c r="I906" s="28"/>
      <c r="J906" s="28"/>
      <c r="P906" s="29"/>
    </row>
    <row r="907" spans="6:16" ht="12.75">
      <c r="F907" s="23"/>
      <c r="I907" s="28"/>
      <c r="J907" s="28"/>
      <c r="P907" s="29"/>
    </row>
    <row r="908" spans="6:16" ht="12.75">
      <c r="F908" s="23"/>
      <c r="I908" s="28"/>
      <c r="J908" s="28"/>
      <c r="P908" s="29"/>
    </row>
    <row r="909" spans="6:16" ht="12.75">
      <c r="F909" s="23"/>
      <c r="I909" s="28"/>
      <c r="J909" s="28"/>
      <c r="P909" s="29"/>
    </row>
    <row r="910" spans="6:16" ht="12.75">
      <c r="F910" s="23"/>
      <c r="I910" s="28"/>
      <c r="J910" s="28"/>
      <c r="P910" s="29"/>
    </row>
    <row r="911" spans="6:16" ht="12.75">
      <c r="F911" s="23"/>
      <c r="I911" s="28"/>
      <c r="J911" s="28"/>
      <c r="P911" s="29"/>
    </row>
    <row r="912" spans="6:16" ht="12.75">
      <c r="F912" s="23"/>
      <c r="I912" s="28"/>
      <c r="J912" s="28"/>
      <c r="P912" s="29"/>
    </row>
    <row r="913" spans="6:16" ht="12.75">
      <c r="F913" s="23"/>
      <c r="I913" s="28"/>
      <c r="J913" s="28"/>
      <c r="P913" s="29"/>
    </row>
    <row r="914" spans="6:16" ht="12.75">
      <c r="F914" s="23"/>
      <c r="I914" s="28"/>
      <c r="J914" s="28"/>
      <c r="P914" s="29"/>
    </row>
    <row r="915" spans="6:16" ht="12.75">
      <c r="F915" s="23"/>
      <c r="I915" s="28"/>
      <c r="J915" s="28"/>
      <c r="P915" s="29"/>
    </row>
    <row r="916" spans="6:16" ht="12.75">
      <c r="F916" s="23"/>
      <c r="I916" s="28"/>
      <c r="J916" s="28"/>
      <c r="P916" s="29"/>
    </row>
    <row r="917" spans="6:16" ht="12.75">
      <c r="F917" s="23"/>
      <c r="I917" s="28"/>
      <c r="J917" s="28"/>
      <c r="P917" s="29"/>
    </row>
    <row r="918" spans="6:16" ht="12.75">
      <c r="F918" s="23"/>
      <c r="I918" s="28"/>
      <c r="J918" s="28"/>
      <c r="P918" s="29"/>
    </row>
    <row r="919" spans="6:16" ht="12.75">
      <c r="F919" s="23"/>
      <c r="I919" s="28"/>
      <c r="J919" s="28"/>
      <c r="P919" s="29"/>
    </row>
    <row r="920" spans="6:16" ht="12.75">
      <c r="F920" s="23"/>
      <c r="I920" s="28"/>
      <c r="J920" s="28"/>
      <c r="P920" s="29"/>
    </row>
    <row r="921" spans="6:16" ht="12.75">
      <c r="F921" s="23"/>
      <c r="I921" s="28"/>
      <c r="J921" s="28"/>
      <c r="P921" s="29"/>
    </row>
    <row r="922" spans="6:16" ht="12.75">
      <c r="F922" s="23"/>
      <c r="I922" s="28"/>
      <c r="J922" s="28"/>
      <c r="P922" s="29"/>
    </row>
    <row r="923" spans="6:16" ht="12.75">
      <c r="F923" s="23"/>
      <c r="I923" s="28"/>
      <c r="J923" s="28"/>
      <c r="P923" s="29"/>
    </row>
    <row r="924" spans="6:16" ht="12.75">
      <c r="F924" s="23"/>
      <c r="I924" s="28"/>
      <c r="J924" s="28"/>
      <c r="P924" s="29"/>
    </row>
    <row r="925" spans="6:16" ht="12.75">
      <c r="F925" s="23"/>
      <c r="I925" s="28"/>
      <c r="J925" s="28"/>
      <c r="P925" s="29"/>
    </row>
    <row r="926" spans="6:16" ht="12.75">
      <c r="F926" s="23"/>
      <c r="I926" s="28"/>
      <c r="J926" s="28"/>
      <c r="P926" s="29"/>
    </row>
    <row r="927" spans="6:16" ht="12.75">
      <c r="F927" s="23"/>
      <c r="I927" s="28"/>
      <c r="J927" s="28"/>
      <c r="P927" s="29"/>
    </row>
    <row r="928" spans="6:16" ht="12.75">
      <c r="F928" s="23"/>
      <c r="I928" s="28"/>
      <c r="J928" s="28"/>
      <c r="P928" s="29"/>
    </row>
    <row r="929" spans="6:16" ht="12.75">
      <c r="F929" s="23"/>
      <c r="I929" s="28"/>
      <c r="J929" s="28"/>
      <c r="P929" s="29"/>
    </row>
    <row r="930" spans="6:16" ht="12.75">
      <c r="F930" s="23"/>
      <c r="I930" s="28"/>
      <c r="J930" s="28"/>
      <c r="P930" s="29"/>
    </row>
    <row r="931" spans="6:16" ht="12.75">
      <c r="F931" s="23"/>
      <c r="I931" s="28"/>
      <c r="J931" s="28"/>
      <c r="P931" s="29"/>
    </row>
    <row r="932" spans="6:16" ht="12.75">
      <c r="F932" s="23"/>
      <c r="I932" s="28"/>
      <c r="J932" s="28"/>
      <c r="P932" s="29"/>
    </row>
    <row r="933" spans="6:16" ht="12.75">
      <c r="F933" s="23"/>
      <c r="I933" s="28"/>
      <c r="J933" s="28"/>
      <c r="P933" s="29"/>
    </row>
    <row r="934" spans="6:16" ht="12.75">
      <c r="F934" s="23"/>
      <c r="I934" s="28"/>
      <c r="J934" s="28"/>
      <c r="P934" s="29"/>
    </row>
    <row r="935" spans="6:16" ht="12.75">
      <c r="F935" s="23"/>
      <c r="I935" s="28"/>
      <c r="J935" s="28"/>
      <c r="P935" s="29"/>
    </row>
    <row r="936" spans="6:16" ht="12.75">
      <c r="F936" s="23"/>
      <c r="I936" s="28"/>
      <c r="J936" s="28"/>
      <c r="P936" s="29"/>
    </row>
    <row r="937" spans="6:16" ht="12.75">
      <c r="F937" s="23"/>
      <c r="I937" s="28"/>
      <c r="J937" s="28"/>
      <c r="P937" s="29"/>
    </row>
    <row r="938" spans="6:16" ht="12.75">
      <c r="F938" s="23"/>
      <c r="I938" s="28"/>
      <c r="J938" s="28"/>
      <c r="P938" s="29"/>
    </row>
    <row r="939" spans="6:16" ht="12.75">
      <c r="F939" s="23"/>
      <c r="I939" s="28"/>
      <c r="J939" s="28"/>
      <c r="P939" s="29"/>
    </row>
    <row r="940" spans="6:16" ht="12.75">
      <c r="F940" s="23"/>
      <c r="I940" s="28"/>
      <c r="J940" s="28"/>
      <c r="P940" s="29"/>
    </row>
    <row r="941" spans="6:16" ht="12.75">
      <c r="F941" s="23"/>
      <c r="I941" s="28"/>
      <c r="J941" s="28"/>
      <c r="P941" s="29"/>
    </row>
    <row r="942" spans="6:16" ht="12.75">
      <c r="F942" s="23"/>
      <c r="I942" s="28"/>
      <c r="J942" s="28"/>
      <c r="P942" s="29"/>
    </row>
    <row r="943" spans="6:16" ht="12.75">
      <c r="F943" s="23"/>
      <c r="I943" s="28"/>
      <c r="J943" s="28"/>
      <c r="P943" s="29"/>
    </row>
    <row r="944" spans="6:16" ht="12.75">
      <c r="F944" s="23"/>
      <c r="I944" s="28"/>
      <c r="J944" s="28"/>
      <c r="P944" s="29"/>
    </row>
    <row r="945" spans="6:16" ht="12.75">
      <c r="F945" s="23"/>
      <c r="I945" s="28"/>
      <c r="J945" s="28"/>
      <c r="P945" s="29"/>
    </row>
    <row r="946" spans="6:16" ht="12.75">
      <c r="F946" s="23"/>
      <c r="I946" s="28"/>
      <c r="J946" s="28"/>
      <c r="P946" s="29"/>
    </row>
    <row r="947" spans="6:16" ht="12.75">
      <c r="F947" s="23"/>
      <c r="I947" s="28"/>
      <c r="J947" s="28"/>
      <c r="P947" s="29"/>
    </row>
    <row r="948" spans="6:16" ht="12.75">
      <c r="F948" s="23"/>
      <c r="I948" s="28"/>
      <c r="J948" s="28"/>
      <c r="P948" s="29"/>
    </row>
    <row r="949" spans="6:16" ht="12.75">
      <c r="F949" s="23"/>
      <c r="I949" s="28"/>
      <c r="J949" s="28"/>
      <c r="P949" s="29"/>
    </row>
    <row r="950" spans="6:16" ht="12.75">
      <c r="F950" s="23"/>
      <c r="I950" s="28"/>
      <c r="J950" s="28"/>
      <c r="P950" s="29"/>
    </row>
    <row r="951" spans="6:16" ht="12.75">
      <c r="F951" s="23"/>
      <c r="I951" s="28"/>
      <c r="J951" s="28"/>
      <c r="P951" s="29"/>
    </row>
    <row r="952" spans="6:16" ht="12.75">
      <c r="F952" s="23"/>
      <c r="I952" s="28"/>
      <c r="J952" s="28"/>
      <c r="P952" s="29"/>
    </row>
    <row r="953" spans="6:16" ht="12.75">
      <c r="F953" s="23"/>
      <c r="I953" s="28"/>
      <c r="J953" s="28"/>
      <c r="P953" s="29"/>
    </row>
    <row r="954" spans="6:16" ht="12.75">
      <c r="F954" s="23"/>
      <c r="I954" s="28"/>
      <c r="J954" s="28"/>
      <c r="P954" s="29"/>
    </row>
    <row r="955" spans="6:16" ht="12.75">
      <c r="F955" s="23"/>
      <c r="I955" s="28"/>
      <c r="J955" s="28"/>
      <c r="P955" s="29"/>
    </row>
    <row r="956" spans="6:16" ht="12.75">
      <c r="F956" s="23"/>
      <c r="I956" s="28"/>
      <c r="J956" s="28"/>
      <c r="P956" s="29"/>
    </row>
    <row r="957" spans="6:16" ht="12.75">
      <c r="F957" s="23"/>
      <c r="I957" s="28"/>
      <c r="J957" s="28"/>
      <c r="P957" s="29"/>
    </row>
    <row r="958" spans="6:16" ht="12.75">
      <c r="F958" s="23"/>
      <c r="I958" s="28"/>
      <c r="J958" s="28"/>
      <c r="P958" s="29"/>
    </row>
    <row r="959" spans="6:16" ht="12.75">
      <c r="F959" s="23"/>
      <c r="I959" s="28"/>
      <c r="J959" s="28"/>
      <c r="P959" s="29"/>
    </row>
    <row r="960" spans="6:16" ht="12.75">
      <c r="F960" s="23"/>
      <c r="I960" s="28"/>
      <c r="J960" s="28"/>
      <c r="P960" s="29"/>
    </row>
    <row r="961" spans="6:16" ht="12.75">
      <c r="F961" s="23"/>
      <c r="I961" s="28"/>
      <c r="J961" s="28"/>
      <c r="P961" s="29"/>
    </row>
    <row r="962" spans="6:16" ht="12.75">
      <c r="F962" s="23"/>
      <c r="I962" s="28"/>
      <c r="J962" s="28"/>
      <c r="P962" s="29"/>
    </row>
    <row r="963" spans="6:16" ht="12.75">
      <c r="F963" s="23"/>
      <c r="I963" s="28"/>
      <c r="J963" s="28"/>
      <c r="P963" s="29"/>
    </row>
    <row r="964" spans="6:16" ht="12.75">
      <c r="F964" s="23"/>
      <c r="I964" s="28"/>
      <c r="J964" s="28"/>
      <c r="P964" s="29"/>
    </row>
    <row r="965" spans="6:16" ht="12.75">
      <c r="F965" s="23"/>
      <c r="I965" s="28"/>
      <c r="J965" s="28"/>
      <c r="P965" s="29"/>
    </row>
    <row r="966" spans="6:16" ht="12.75">
      <c r="F966" s="23"/>
      <c r="I966" s="28"/>
      <c r="J966" s="28"/>
      <c r="P966" s="29"/>
    </row>
    <row r="967" spans="6:16" ht="12.75">
      <c r="F967" s="23"/>
      <c r="I967" s="28"/>
      <c r="J967" s="28"/>
      <c r="P967" s="29"/>
    </row>
    <row r="968" spans="6:16" ht="12.75">
      <c r="F968" s="23"/>
      <c r="I968" s="28"/>
      <c r="J968" s="28"/>
      <c r="P968" s="29"/>
    </row>
    <row r="969" spans="6:16" ht="12.75">
      <c r="F969" s="23"/>
      <c r="I969" s="28"/>
      <c r="J969" s="28"/>
      <c r="P969" s="29"/>
    </row>
    <row r="970" spans="6:16" ht="12.75">
      <c r="F970" s="23"/>
      <c r="I970" s="28"/>
      <c r="J970" s="28"/>
      <c r="P970" s="29"/>
    </row>
    <row r="971" spans="6:16" ht="12.75">
      <c r="F971" s="23"/>
      <c r="I971" s="28"/>
      <c r="J971" s="28"/>
      <c r="P971" s="29"/>
    </row>
    <row r="972" spans="6:16" ht="12.75">
      <c r="F972" s="23"/>
      <c r="I972" s="28"/>
      <c r="J972" s="28"/>
      <c r="P972" s="29"/>
    </row>
    <row r="973" spans="6:16" ht="12.75">
      <c r="F973" s="23"/>
      <c r="I973" s="28"/>
      <c r="J973" s="28"/>
      <c r="P973" s="29"/>
    </row>
    <row r="974" spans="6:16" ht="12.75">
      <c r="F974" s="23"/>
      <c r="I974" s="28"/>
      <c r="J974" s="28"/>
      <c r="P974" s="29"/>
    </row>
    <row r="975" spans="6:16" ht="12.75">
      <c r="F975" s="23"/>
      <c r="I975" s="28"/>
      <c r="J975" s="28"/>
      <c r="P975" s="29"/>
    </row>
    <row r="976" spans="6:16" ht="12.75">
      <c r="F976" s="23"/>
      <c r="I976" s="28"/>
      <c r="J976" s="28"/>
      <c r="P976" s="29"/>
    </row>
    <row r="977" spans="6:16" ht="12.75">
      <c r="F977" s="23"/>
      <c r="I977" s="28"/>
      <c r="J977" s="28"/>
      <c r="P977" s="29"/>
    </row>
    <row r="978" spans="6:16" ht="12.75">
      <c r="F978" s="23"/>
      <c r="I978" s="28"/>
      <c r="J978" s="28"/>
      <c r="P978" s="29"/>
    </row>
    <row r="979" spans="6:16" ht="12.75">
      <c r="F979" s="23"/>
      <c r="I979" s="28"/>
      <c r="J979" s="28"/>
      <c r="P979" s="29"/>
    </row>
    <row r="980" spans="6:16" ht="12.75">
      <c r="F980" s="23"/>
      <c r="I980" s="28"/>
      <c r="J980" s="28"/>
      <c r="P980" s="29"/>
    </row>
    <row r="981" spans="6:16" ht="12.75">
      <c r="F981" s="23"/>
      <c r="I981" s="28"/>
      <c r="J981" s="28"/>
      <c r="P981" s="29"/>
    </row>
    <row r="982" spans="6:16" ht="12.75">
      <c r="F982" s="23"/>
      <c r="I982" s="28"/>
      <c r="J982" s="28"/>
      <c r="P982" s="29"/>
    </row>
    <row r="983" spans="6:16" ht="12.75">
      <c r="F983" s="23"/>
      <c r="I983" s="28"/>
      <c r="J983" s="28"/>
      <c r="P983" s="29"/>
    </row>
    <row r="984" spans="6:16" ht="12.75">
      <c r="F984" s="23"/>
      <c r="I984" s="28"/>
      <c r="J984" s="28"/>
      <c r="P984" s="29"/>
    </row>
    <row r="985" spans="6:16" ht="12.75">
      <c r="F985" s="23"/>
      <c r="I985" s="28"/>
      <c r="J985" s="28"/>
      <c r="P985" s="29"/>
    </row>
    <row r="986" spans="6:16" ht="12.75">
      <c r="F986" s="23"/>
      <c r="I986" s="28"/>
      <c r="J986" s="28"/>
      <c r="P986" s="29"/>
    </row>
    <row r="987" spans="6:16" ht="12.75">
      <c r="F987" s="23"/>
      <c r="I987" s="28"/>
      <c r="J987" s="28"/>
      <c r="P987" s="29"/>
    </row>
    <row r="988" spans="6:16" ht="12.75">
      <c r="F988" s="23"/>
      <c r="I988" s="28"/>
      <c r="J988" s="28"/>
      <c r="P988" s="29"/>
    </row>
    <row r="989" spans="6:16" ht="12.75">
      <c r="F989" s="23"/>
      <c r="I989" s="28"/>
      <c r="J989" s="28"/>
      <c r="P989" s="29"/>
    </row>
    <row r="990" spans="6:16" ht="12.75">
      <c r="F990" s="23"/>
      <c r="I990" s="28"/>
      <c r="J990" s="28"/>
      <c r="P990" s="29"/>
    </row>
    <row r="991" spans="6:16" ht="12.75">
      <c r="F991" s="23"/>
      <c r="I991" s="28"/>
      <c r="J991" s="28"/>
      <c r="P991" s="29"/>
    </row>
    <row r="992" spans="6:16" ht="12.75">
      <c r="F992" s="23"/>
      <c r="I992" s="28"/>
      <c r="J992" s="28"/>
      <c r="P992" s="29"/>
    </row>
    <row r="993" spans="6:16" ht="12.75">
      <c r="F993" s="23"/>
      <c r="I993" s="28"/>
      <c r="J993" s="28"/>
      <c r="P993" s="29"/>
    </row>
    <row r="994" spans="6:16" ht="12.75">
      <c r="F994" s="23"/>
      <c r="I994" s="28"/>
      <c r="J994" s="28"/>
      <c r="P994" s="29"/>
    </row>
    <row r="995" spans="6:16" ht="12.75">
      <c r="F995" s="23"/>
      <c r="I995" s="28"/>
      <c r="J995" s="28"/>
      <c r="P995" s="29"/>
    </row>
    <row r="996" spans="6:16" ht="12.75">
      <c r="F996" s="23"/>
      <c r="I996" s="28"/>
      <c r="J996" s="28"/>
      <c r="P996" s="29"/>
    </row>
    <row r="997" spans="6:16" ht="12.75">
      <c r="F997" s="23"/>
      <c r="I997" s="28"/>
      <c r="J997" s="28"/>
      <c r="P997" s="29"/>
    </row>
    <row r="998" spans="6:16" ht="12.75">
      <c r="F998" s="23"/>
      <c r="I998" s="28"/>
      <c r="J998" s="28"/>
      <c r="P998" s="29"/>
    </row>
    <row r="999" spans="6:16" ht="12.75">
      <c r="F999" s="23"/>
      <c r="I999" s="28"/>
      <c r="J999" s="28"/>
      <c r="P999" s="29"/>
    </row>
    <row r="1000" spans="6:16" ht="12.75">
      <c r="F1000" s="23"/>
      <c r="I1000" s="28"/>
      <c r="J1000" s="28"/>
      <c r="P1000" s="29"/>
    </row>
    <row r="1001" spans="6:16" ht="12.75">
      <c r="F1001" s="23"/>
      <c r="I1001" s="28"/>
      <c r="J1001" s="28"/>
      <c r="P1001" s="29"/>
    </row>
    <row r="1002" spans="6:16" ht="12.75">
      <c r="F1002" s="23"/>
      <c r="I1002" s="28"/>
      <c r="J1002" s="28"/>
      <c r="P1002" s="29"/>
    </row>
    <row r="1003" spans="6:16" ht="12.75">
      <c r="F1003" s="23"/>
      <c r="I1003" s="28"/>
      <c r="J1003" s="28"/>
      <c r="P1003" s="29"/>
    </row>
    <row r="1004" spans="6:16" ht="12.75">
      <c r="F1004" s="23"/>
      <c r="I1004" s="28"/>
      <c r="J1004" s="28"/>
      <c r="P1004" s="29"/>
    </row>
    <row r="1005" spans="6:16" ht="12.75">
      <c r="F1005" s="23"/>
      <c r="I1005" s="28"/>
      <c r="J1005" s="28"/>
      <c r="P1005" s="29"/>
    </row>
    <row r="1006" spans="6:16" ht="12.75">
      <c r="F1006" s="23"/>
      <c r="I1006" s="28"/>
      <c r="J1006" s="28"/>
      <c r="P1006" s="29"/>
    </row>
    <row r="1007" spans="6:16" ht="12.75">
      <c r="F1007" s="23"/>
      <c r="I1007" s="28"/>
      <c r="J1007" s="28"/>
      <c r="P1007" s="29"/>
    </row>
    <row r="1008" spans="6:16" ht="12.75">
      <c r="F1008" s="23"/>
      <c r="I1008" s="28"/>
      <c r="J1008" s="28"/>
      <c r="P1008" s="29"/>
    </row>
    <row r="1009" spans="6:16" ht="12.75">
      <c r="F1009" s="23"/>
      <c r="I1009" s="28"/>
      <c r="J1009" s="28"/>
      <c r="P1009" s="29"/>
    </row>
    <row r="1010" spans="6:16" ht="12.75">
      <c r="F1010" s="23"/>
      <c r="I1010" s="28"/>
      <c r="J1010" s="28"/>
      <c r="P1010" s="29"/>
    </row>
    <row r="1011" spans="6:16" ht="12.75">
      <c r="F1011" s="23"/>
      <c r="I1011" s="28"/>
      <c r="J1011" s="28"/>
      <c r="P1011" s="29"/>
    </row>
    <row r="1012" spans="6:16" ht="12.75">
      <c r="F1012" s="23"/>
      <c r="I1012" s="28"/>
      <c r="J1012" s="28"/>
      <c r="P1012" s="29"/>
    </row>
    <row r="1013" spans="6:16" ht="12.75">
      <c r="F1013" s="23"/>
      <c r="I1013" s="28"/>
      <c r="J1013" s="28"/>
      <c r="P1013" s="29"/>
    </row>
    <row r="1014" spans="6:16" ht="12.75">
      <c r="F1014" s="23"/>
      <c r="I1014" s="28"/>
      <c r="J1014" s="28"/>
      <c r="P1014" s="29"/>
    </row>
    <row r="1015" spans="6:16" ht="12.75">
      <c r="F1015" s="23"/>
      <c r="I1015" s="28"/>
      <c r="J1015" s="28"/>
      <c r="P1015" s="29"/>
    </row>
    <row r="1016" spans="6:16" ht="12.75">
      <c r="F1016" s="23"/>
      <c r="I1016" s="28"/>
      <c r="J1016" s="28"/>
      <c r="P1016" s="29"/>
    </row>
    <row r="1017" spans="6:16" ht="12.75">
      <c r="F1017" s="23"/>
      <c r="I1017" s="28"/>
      <c r="J1017" s="28"/>
      <c r="P1017" s="29"/>
    </row>
    <row r="1018" spans="6:16" ht="12.75">
      <c r="F1018" s="23"/>
      <c r="I1018" s="28"/>
      <c r="J1018" s="28"/>
      <c r="P1018" s="29"/>
    </row>
    <row r="1019" spans="6:16" ht="12.75">
      <c r="F1019" s="23"/>
      <c r="I1019" s="28"/>
      <c r="J1019" s="28"/>
      <c r="P1019" s="29"/>
    </row>
    <row r="1020" spans="6:16" ht="12.75">
      <c r="F1020" s="23"/>
      <c r="I1020" s="28"/>
      <c r="J1020" s="28"/>
      <c r="P1020" s="29"/>
    </row>
    <row r="1021" spans="6:16" ht="12.75">
      <c r="F1021" s="23"/>
      <c r="I1021" s="28"/>
      <c r="J1021" s="28"/>
      <c r="P1021" s="29"/>
    </row>
    <row r="1022" spans="6:16" ht="12.75">
      <c r="F1022" s="23"/>
      <c r="I1022" s="28"/>
      <c r="J1022" s="28"/>
      <c r="P1022" s="29"/>
    </row>
    <row r="1023" spans="6:16" ht="12.75">
      <c r="F1023" s="23"/>
      <c r="I1023" s="28"/>
      <c r="J1023" s="28"/>
      <c r="P1023" s="29"/>
    </row>
    <row r="1024" spans="6:16" ht="12.75">
      <c r="F1024" s="23"/>
      <c r="I1024" s="28"/>
      <c r="J1024" s="28"/>
      <c r="P1024" s="29"/>
    </row>
    <row r="1025" spans="6:16" ht="12.75">
      <c r="F1025" s="23"/>
      <c r="I1025" s="28"/>
      <c r="J1025" s="28"/>
      <c r="P1025" s="29"/>
    </row>
    <row r="1026" spans="6:16" ht="12.75">
      <c r="F1026" s="23"/>
      <c r="I1026" s="28"/>
      <c r="J1026" s="28"/>
      <c r="P1026" s="29"/>
    </row>
    <row r="1027" spans="6:16" ht="12.75">
      <c r="F1027" s="23"/>
      <c r="I1027" s="28"/>
      <c r="J1027" s="28"/>
      <c r="P1027" s="29"/>
    </row>
    <row r="1028" spans="6:16" ht="12.75">
      <c r="F1028" s="23"/>
      <c r="I1028" s="28"/>
      <c r="J1028" s="28"/>
      <c r="P1028" s="29"/>
    </row>
    <row r="1029" spans="6:16" ht="12.75">
      <c r="F1029" s="23"/>
      <c r="I1029" s="28"/>
      <c r="J1029" s="28"/>
      <c r="P1029" s="29"/>
    </row>
    <row r="1030" spans="6:16" ht="12.75">
      <c r="F1030" s="23"/>
      <c r="I1030" s="28"/>
      <c r="J1030" s="28"/>
      <c r="P1030" s="29"/>
    </row>
    <row r="1031" spans="6:16" ht="12.75">
      <c r="F1031" s="23"/>
      <c r="I1031" s="28"/>
      <c r="J1031" s="28"/>
      <c r="P1031" s="29"/>
    </row>
    <row r="1032" spans="6:16" ht="12.75">
      <c r="F1032" s="23"/>
      <c r="I1032" s="28"/>
      <c r="J1032" s="28"/>
      <c r="P1032" s="29"/>
    </row>
    <row r="1033" spans="6:16" ht="12.75">
      <c r="F1033" s="23"/>
      <c r="I1033" s="28"/>
      <c r="J1033" s="28"/>
      <c r="P1033" s="29"/>
    </row>
    <row r="1034" spans="6:16" ht="12.75">
      <c r="F1034" s="23"/>
      <c r="I1034" s="28"/>
      <c r="J1034" s="28"/>
      <c r="P1034" s="29"/>
    </row>
    <row r="1035" spans="6:16" ht="12.75">
      <c r="F1035" s="23"/>
      <c r="I1035" s="28"/>
      <c r="J1035" s="28"/>
      <c r="P1035" s="29"/>
    </row>
    <row r="1036" spans="6:16" ht="12.75">
      <c r="F1036" s="23"/>
      <c r="I1036" s="28"/>
      <c r="J1036" s="28"/>
      <c r="P1036" s="29"/>
    </row>
    <row r="1037" spans="6:16" ht="12.75">
      <c r="F1037" s="23"/>
      <c r="I1037" s="28"/>
      <c r="J1037" s="28"/>
      <c r="P1037" s="29"/>
    </row>
    <row r="1038" spans="6:16" ht="12.75">
      <c r="F1038" s="23"/>
      <c r="I1038" s="28"/>
      <c r="J1038" s="28"/>
      <c r="P1038" s="29"/>
    </row>
    <row r="1039" spans="6:16" ht="12.75">
      <c r="F1039" s="23"/>
      <c r="I1039" s="28"/>
      <c r="J1039" s="28"/>
      <c r="P1039" s="29"/>
    </row>
    <row r="1040" spans="6:16" ht="12.75">
      <c r="F1040" s="23"/>
      <c r="I1040" s="28"/>
      <c r="J1040" s="28"/>
      <c r="P1040" s="29"/>
    </row>
    <row r="1041" spans="6:16" ht="12.75">
      <c r="F1041" s="23"/>
      <c r="I1041" s="28"/>
      <c r="J1041" s="28"/>
      <c r="P1041" s="29"/>
    </row>
    <row r="1042" spans="6:16" ht="12.75">
      <c r="F1042" s="23"/>
      <c r="I1042" s="28"/>
      <c r="J1042" s="28"/>
      <c r="P1042" s="29"/>
    </row>
    <row r="1043" spans="6:16" ht="12.75">
      <c r="F1043" s="23"/>
      <c r="I1043" s="28"/>
      <c r="J1043" s="28"/>
      <c r="P1043" s="29"/>
    </row>
    <row r="1044" spans="6:16" ht="12.75">
      <c r="F1044" s="23"/>
      <c r="I1044" s="28"/>
      <c r="J1044" s="28"/>
      <c r="P1044" s="29"/>
    </row>
    <row r="1045" spans="6:16" ht="12.75">
      <c r="F1045" s="23"/>
      <c r="I1045" s="28"/>
      <c r="J1045" s="28"/>
      <c r="P1045" s="29"/>
    </row>
    <row r="1046" spans="6:16" ht="12.75">
      <c r="F1046" s="23"/>
      <c r="I1046" s="28"/>
      <c r="J1046" s="28"/>
      <c r="P1046" s="29"/>
    </row>
    <row r="1047" spans="6:16" ht="12.75">
      <c r="F1047" s="23"/>
      <c r="I1047" s="28"/>
      <c r="J1047" s="28"/>
      <c r="P1047" s="29"/>
    </row>
    <row r="1048" spans="6:16" ht="12.75">
      <c r="F1048" s="23"/>
      <c r="I1048" s="28"/>
      <c r="J1048" s="28"/>
      <c r="P1048" s="29"/>
    </row>
    <row r="1049" spans="6:16" ht="12.75">
      <c r="F1049" s="23"/>
      <c r="I1049" s="28"/>
      <c r="J1049" s="28"/>
      <c r="P1049" s="29"/>
    </row>
    <row r="1050" spans="6:16" ht="12.75">
      <c r="F1050" s="23"/>
      <c r="I1050" s="28"/>
      <c r="J1050" s="28"/>
      <c r="P1050" s="29"/>
    </row>
    <row r="1051" spans="6:16" ht="12.75">
      <c r="F1051" s="23"/>
      <c r="I1051" s="28"/>
      <c r="J1051" s="28"/>
      <c r="P1051" s="29"/>
    </row>
    <row r="1052" spans="6:16" ht="12.75">
      <c r="F1052" s="23"/>
      <c r="I1052" s="28"/>
      <c r="J1052" s="28"/>
      <c r="P1052" s="29"/>
    </row>
    <row r="1053" spans="6:16" ht="12.75">
      <c r="F1053" s="23"/>
      <c r="I1053" s="28"/>
      <c r="J1053" s="28"/>
      <c r="P1053" s="29"/>
    </row>
    <row r="1054" spans="6:16" ht="12.75">
      <c r="F1054" s="23"/>
      <c r="I1054" s="28"/>
      <c r="J1054" s="28"/>
      <c r="P1054" s="29"/>
    </row>
    <row r="1055" spans="6:16" ht="12.75">
      <c r="F1055" s="23"/>
      <c r="I1055" s="28"/>
      <c r="J1055" s="28"/>
      <c r="P1055" s="29"/>
    </row>
    <row r="1056" spans="6:16" ht="12.75">
      <c r="F1056" s="23"/>
      <c r="I1056" s="28"/>
      <c r="J1056" s="28"/>
      <c r="P1056" s="29"/>
    </row>
    <row r="1057" spans="6:16" ht="12.75">
      <c r="F1057" s="23"/>
      <c r="I1057" s="28"/>
      <c r="J1057" s="28"/>
      <c r="P1057" s="29"/>
    </row>
    <row r="1058" spans="6:16" ht="12.75">
      <c r="F1058" s="23"/>
      <c r="I1058" s="28"/>
      <c r="J1058" s="28"/>
      <c r="P1058" s="29"/>
    </row>
    <row r="1059" spans="6:16" ht="12.75">
      <c r="F1059" s="23"/>
      <c r="I1059" s="28"/>
      <c r="J1059" s="28"/>
      <c r="P1059" s="29"/>
    </row>
    <row r="1060" spans="6:16" ht="12.75">
      <c r="F1060" s="23"/>
      <c r="I1060" s="28"/>
      <c r="J1060" s="28"/>
      <c r="P1060" s="29"/>
    </row>
    <row r="1061" spans="6:16" ht="12.75">
      <c r="F1061" s="23"/>
      <c r="I1061" s="28"/>
      <c r="J1061" s="28"/>
      <c r="P1061" s="29"/>
    </row>
    <row r="1062" spans="6:16" ht="12.75">
      <c r="F1062" s="23"/>
      <c r="I1062" s="28"/>
      <c r="J1062" s="28"/>
      <c r="P1062" s="29"/>
    </row>
    <row r="1063" spans="6:16" ht="12.75">
      <c r="F1063" s="23"/>
      <c r="I1063" s="28"/>
      <c r="J1063" s="28"/>
      <c r="P1063" s="29"/>
    </row>
    <row r="1064" spans="6:16" ht="12.75">
      <c r="F1064" s="23"/>
      <c r="I1064" s="28"/>
      <c r="J1064" s="28"/>
      <c r="P1064" s="29"/>
    </row>
    <row r="1065" spans="6:16" ht="12.75">
      <c r="F1065" s="23"/>
      <c r="I1065" s="28"/>
      <c r="J1065" s="28"/>
      <c r="P1065" s="29"/>
    </row>
    <row r="1066" spans="6:16" ht="12.75">
      <c r="F1066" s="23"/>
      <c r="I1066" s="28"/>
      <c r="J1066" s="28"/>
      <c r="P1066" s="29"/>
    </row>
    <row r="1067" spans="6:16" ht="12.75">
      <c r="F1067" s="23"/>
      <c r="I1067" s="28"/>
      <c r="J1067" s="28"/>
      <c r="P1067" s="29"/>
    </row>
    <row r="1068" spans="6:16" ht="12.75">
      <c r="F1068" s="23"/>
      <c r="I1068" s="28"/>
      <c r="J1068" s="28"/>
      <c r="P1068" s="29"/>
    </row>
    <row r="1069" spans="6:16" ht="12.75">
      <c r="F1069" s="23"/>
      <c r="I1069" s="28"/>
      <c r="J1069" s="28"/>
      <c r="P1069" s="29"/>
    </row>
    <row r="1070" spans="6:16" ht="12.75">
      <c r="F1070" s="23"/>
      <c r="I1070" s="28"/>
      <c r="J1070" s="28"/>
      <c r="P1070" s="29"/>
    </row>
    <row r="1071" spans="6:16" ht="12.75">
      <c r="F1071" s="23"/>
      <c r="I1071" s="28"/>
      <c r="J1071" s="28"/>
      <c r="P1071" s="29"/>
    </row>
    <row r="1072" spans="6:16" ht="12.75">
      <c r="F1072" s="23"/>
      <c r="I1072" s="28"/>
      <c r="J1072" s="28"/>
      <c r="P1072" s="29"/>
    </row>
    <row r="1073" spans="6:16" ht="12.75">
      <c r="F1073" s="23"/>
      <c r="I1073" s="28"/>
      <c r="J1073" s="28"/>
      <c r="P1073" s="29"/>
    </row>
    <row r="1074" spans="6:16" ht="12.75">
      <c r="F1074" s="23"/>
      <c r="I1074" s="28"/>
      <c r="J1074" s="28"/>
      <c r="P1074" s="29"/>
    </row>
    <row r="1075" spans="6:16" ht="12.75">
      <c r="F1075" s="23"/>
      <c r="I1075" s="28"/>
      <c r="J1075" s="28"/>
      <c r="P1075" s="29"/>
    </row>
    <row r="1076" spans="6:16" ht="12.75">
      <c r="F1076" s="23"/>
      <c r="I1076" s="28"/>
      <c r="J1076" s="28"/>
      <c r="P1076" s="29"/>
    </row>
    <row r="1077" spans="6:16" ht="12.75">
      <c r="F1077" s="23"/>
      <c r="I1077" s="28"/>
      <c r="J1077" s="28"/>
      <c r="P1077" s="29"/>
    </row>
    <row r="1078" spans="6:16" ht="12.75">
      <c r="F1078" s="23"/>
      <c r="I1078" s="28"/>
      <c r="J1078" s="28"/>
      <c r="P1078" s="29"/>
    </row>
    <row r="1079" spans="6:16" ht="12.75">
      <c r="F1079" s="23"/>
      <c r="I1079" s="28"/>
      <c r="J1079" s="28"/>
      <c r="P1079" s="29"/>
    </row>
    <row r="1080" spans="6:16" ht="12.75">
      <c r="F1080" s="23"/>
      <c r="I1080" s="28"/>
      <c r="J1080" s="28"/>
      <c r="P1080" s="29"/>
    </row>
    <row r="1081" spans="6:16" ht="12.75">
      <c r="F1081" s="23"/>
      <c r="I1081" s="28"/>
      <c r="J1081" s="28"/>
      <c r="P1081" s="29"/>
    </row>
    <row r="1082" spans="6:16" ht="12.75">
      <c r="F1082" s="23"/>
      <c r="I1082" s="28"/>
      <c r="J1082" s="28"/>
      <c r="P1082" s="29"/>
    </row>
    <row r="1083" spans="6:16" ht="12.75">
      <c r="F1083" s="23"/>
      <c r="I1083" s="28"/>
      <c r="J1083" s="28"/>
      <c r="P1083" s="29"/>
    </row>
    <row r="1084" spans="6:16" ht="12.75">
      <c r="F1084" s="23"/>
      <c r="I1084" s="28"/>
      <c r="J1084" s="28"/>
      <c r="P1084" s="29"/>
    </row>
    <row r="1085" spans="6:16" ht="12.75">
      <c r="F1085" s="23"/>
      <c r="I1085" s="28"/>
      <c r="J1085" s="28"/>
      <c r="P1085" s="29"/>
    </row>
    <row r="1086" spans="6:16" ht="12.75">
      <c r="F1086" s="23"/>
      <c r="I1086" s="28"/>
      <c r="J1086" s="28"/>
      <c r="P1086" s="29"/>
    </row>
    <row r="1087" spans="6:16" ht="12.75">
      <c r="F1087" s="23"/>
      <c r="I1087" s="28"/>
      <c r="J1087" s="28"/>
      <c r="P1087" s="29"/>
    </row>
    <row r="1088" spans="6:16" ht="12.75">
      <c r="F1088" s="23"/>
      <c r="I1088" s="28"/>
      <c r="J1088" s="28"/>
      <c r="P1088" s="29"/>
    </row>
    <row r="1089" spans="6:16" ht="12.75">
      <c r="F1089" s="23"/>
      <c r="I1089" s="28"/>
      <c r="J1089" s="28"/>
      <c r="P1089" s="29"/>
    </row>
    <row r="1090" spans="6:16" ht="12.75">
      <c r="F1090" s="23"/>
      <c r="I1090" s="28"/>
      <c r="J1090" s="28"/>
      <c r="P1090" s="29"/>
    </row>
    <row r="1091" spans="6:16" ht="12.75">
      <c r="F1091" s="23"/>
      <c r="I1091" s="28"/>
      <c r="J1091" s="28"/>
      <c r="P1091" s="29"/>
    </row>
    <row r="1092" spans="6:16" ht="12.75">
      <c r="F1092" s="23"/>
      <c r="I1092" s="28"/>
      <c r="J1092" s="28"/>
      <c r="P1092" s="29"/>
    </row>
    <row r="1093" spans="6:16" ht="12.75">
      <c r="F1093" s="23"/>
      <c r="I1093" s="28"/>
      <c r="J1093" s="28"/>
      <c r="P1093" s="29"/>
    </row>
    <row r="1094" spans="6:16" ht="12.75">
      <c r="F1094" s="23"/>
      <c r="I1094" s="28"/>
      <c r="J1094" s="28"/>
      <c r="P1094" s="29"/>
    </row>
    <row r="1095" spans="6:16" ht="12.75">
      <c r="F1095" s="23"/>
      <c r="I1095" s="28"/>
      <c r="J1095" s="28"/>
      <c r="P1095" s="29"/>
    </row>
    <row r="1096" spans="6:16" ht="12.75">
      <c r="F1096" s="23"/>
      <c r="I1096" s="28"/>
      <c r="J1096" s="28"/>
      <c r="P1096" s="29"/>
    </row>
    <row r="1097" spans="6:16" ht="12.75">
      <c r="F1097" s="23"/>
      <c r="I1097" s="28"/>
      <c r="J1097" s="28"/>
      <c r="P1097" s="29"/>
    </row>
    <row r="1098" spans="6:16" ht="12.75">
      <c r="F1098" s="23"/>
      <c r="I1098" s="28"/>
      <c r="J1098" s="28"/>
      <c r="P1098" s="29"/>
    </row>
    <row r="1099" spans="6:16" ht="12.75">
      <c r="F1099" s="23"/>
      <c r="I1099" s="28"/>
      <c r="J1099" s="28"/>
      <c r="P1099" s="29"/>
    </row>
    <row r="1100" spans="6:16" ht="12.75">
      <c r="F1100" s="23"/>
      <c r="I1100" s="28"/>
      <c r="J1100" s="28"/>
      <c r="P1100" s="29"/>
    </row>
    <row r="1101" spans="6:16" ht="12.75">
      <c r="F1101" s="23"/>
      <c r="I1101" s="28"/>
      <c r="J1101" s="28"/>
      <c r="P1101" s="29"/>
    </row>
    <row r="1102" spans="6:16" ht="12.75">
      <c r="F1102" s="23"/>
      <c r="I1102" s="28"/>
      <c r="J1102" s="28"/>
      <c r="P1102" s="29"/>
    </row>
    <row r="1103" spans="6:16" ht="12.75">
      <c r="F1103" s="23"/>
      <c r="I1103" s="28"/>
      <c r="J1103" s="28"/>
      <c r="P1103" s="29"/>
    </row>
    <row r="1104" spans="6:16" ht="12.75">
      <c r="F1104" s="23"/>
      <c r="I1104" s="28"/>
      <c r="J1104" s="28"/>
      <c r="P1104" s="29"/>
    </row>
    <row r="1105" spans="6:16" ht="12.75">
      <c r="F1105" s="23"/>
      <c r="I1105" s="28"/>
      <c r="J1105" s="28"/>
      <c r="P1105" s="29"/>
    </row>
    <row r="1106" spans="6:16" ht="12.75">
      <c r="F1106" s="23"/>
      <c r="I1106" s="28"/>
      <c r="J1106" s="28"/>
      <c r="P1106" s="29"/>
    </row>
    <row r="1107" spans="6:16" ht="12.75">
      <c r="F1107" s="23"/>
      <c r="I1107" s="28"/>
      <c r="J1107" s="28"/>
      <c r="P1107" s="29"/>
    </row>
    <row r="1108" spans="6:16" ht="12.75">
      <c r="F1108" s="23"/>
      <c r="I1108" s="28"/>
      <c r="J1108" s="28"/>
      <c r="P1108" s="29"/>
    </row>
    <row r="1109" spans="6:16" ht="12.75">
      <c r="F1109" s="23"/>
      <c r="I1109" s="28"/>
      <c r="J1109" s="28"/>
      <c r="P1109" s="29"/>
    </row>
    <row r="1110" spans="6:16" ht="12.75">
      <c r="F1110" s="23"/>
      <c r="I1110" s="28"/>
      <c r="J1110" s="28"/>
      <c r="P1110" s="29"/>
    </row>
    <row r="1111" spans="6:16" ht="12.75">
      <c r="F1111" s="23"/>
      <c r="I1111" s="28"/>
      <c r="J1111" s="28"/>
      <c r="P1111" s="29"/>
    </row>
    <row r="1112" spans="6:16" ht="12.75">
      <c r="F1112" s="23"/>
      <c r="I1112" s="28"/>
      <c r="J1112" s="28"/>
      <c r="P1112" s="29"/>
    </row>
    <row r="1113" spans="6:16" ht="12.75">
      <c r="F1113" s="23"/>
      <c r="I1113" s="28"/>
      <c r="J1113" s="28"/>
      <c r="P1113" s="29"/>
    </row>
    <row r="1114" spans="6:16" ht="12.75">
      <c r="F1114" s="23"/>
      <c r="I1114" s="28"/>
      <c r="J1114" s="28"/>
      <c r="P1114" s="29"/>
    </row>
    <row r="1115" spans="6:16" ht="12.75">
      <c r="F1115" s="23"/>
      <c r="I1115" s="28"/>
      <c r="J1115" s="28"/>
      <c r="P1115" s="29"/>
    </row>
    <row r="1116" spans="6:16" ht="12.75">
      <c r="F1116" s="23"/>
      <c r="I1116" s="28"/>
      <c r="J1116" s="28"/>
      <c r="P1116" s="29"/>
    </row>
    <row r="1117" spans="6:16" ht="12.75">
      <c r="F1117" s="23"/>
      <c r="I1117" s="28"/>
      <c r="J1117" s="28"/>
      <c r="P1117" s="29"/>
    </row>
    <row r="1118" spans="6:16" ht="12.75">
      <c r="F1118" s="23"/>
      <c r="I1118" s="28"/>
      <c r="J1118" s="28"/>
      <c r="P1118" s="29"/>
    </row>
    <row r="1119" spans="6:16" ht="12.75">
      <c r="F1119" s="23"/>
      <c r="I1119" s="28"/>
      <c r="J1119" s="28"/>
      <c r="P1119" s="29"/>
    </row>
    <row r="1120" spans="6:16" ht="12.75">
      <c r="F1120" s="23"/>
      <c r="I1120" s="28"/>
      <c r="J1120" s="28"/>
      <c r="P1120" s="29"/>
    </row>
    <row r="1121" spans="6:16" ht="12.75">
      <c r="F1121" s="23"/>
      <c r="I1121" s="28"/>
      <c r="J1121" s="28"/>
      <c r="P1121" s="29"/>
    </row>
    <row r="1122" spans="6:16" ht="12.75">
      <c r="F1122" s="23"/>
      <c r="I1122" s="28"/>
      <c r="J1122" s="28"/>
      <c r="P1122" s="29"/>
    </row>
    <row r="1123" spans="6:16" ht="12.75">
      <c r="F1123" s="23"/>
      <c r="I1123" s="28"/>
      <c r="J1123" s="28"/>
      <c r="P1123" s="29"/>
    </row>
    <row r="1124" spans="6:16" ht="12.75">
      <c r="F1124" s="23"/>
      <c r="I1124" s="28"/>
      <c r="J1124" s="28"/>
      <c r="P1124" s="29"/>
    </row>
    <row r="1125" spans="6:16" ht="12.75">
      <c r="F1125" s="23"/>
      <c r="I1125" s="28"/>
      <c r="J1125" s="28"/>
      <c r="P1125" s="29"/>
    </row>
    <row r="1126" spans="6:16" ht="12.75">
      <c r="F1126" s="23"/>
      <c r="I1126" s="28"/>
      <c r="J1126" s="28"/>
      <c r="P1126" s="29"/>
    </row>
    <row r="1127" spans="6:16" ht="12.75">
      <c r="F1127" s="23"/>
      <c r="I1127" s="28"/>
      <c r="J1127" s="28"/>
      <c r="P1127" s="29"/>
    </row>
    <row r="1128" spans="6:16" ht="12.75">
      <c r="F1128" s="23"/>
      <c r="I1128" s="28"/>
      <c r="J1128" s="28"/>
      <c r="P1128" s="29"/>
    </row>
    <row r="1129" spans="6:16" ht="12.75">
      <c r="F1129" s="23"/>
      <c r="I1129" s="28"/>
      <c r="J1129" s="28"/>
      <c r="P1129" s="29"/>
    </row>
    <row r="1130" spans="6:16" ht="12.75">
      <c r="F1130" s="23"/>
      <c r="I1130" s="28"/>
      <c r="J1130" s="28"/>
      <c r="P1130" s="29"/>
    </row>
    <row r="1131" spans="6:16" ht="12.75">
      <c r="F1131" s="23"/>
      <c r="I1131" s="28"/>
      <c r="J1131" s="28"/>
      <c r="P1131" s="29"/>
    </row>
    <row r="1132" spans="6:16" ht="12.75">
      <c r="F1132" s="23"/>
      <c r="I1132" s="28"/>
      <c r="J1132" s="28"/>
      <c r="P1132" s="29"/>
    </row>
    <row r="1133" spans="6:16" ht="12.75">
      <c r="F1133" s="23"/>
      <c r="I1133" s="28"/>
      <c r="J1133" s="28"/>
      <c r="P1133" s="29"/>
    </row>
    <row r="1134" spans="6:16" ht="12.75">
      <c r="F1134" s="23"/>
      <c r="I1134" s="28"/>
      <c r="J1134" s="28"/>
      <c r="P1134" s="29"/>
    </row>
    <row r="1135" spans="6:16" ht="12.75">
      <c r="F1135" s="23"/>
      <c r="I1135" s="28"/>
      <c r="J1135" s="28"/>
      <c r="P1135" s="29"/>
    </row>
    <row r="1136" spans="6:16" ht="12.75">
      <c r="F1136" s="23"/>
      <c r="I1136" s="28"/>
      <c r="J1136" s="28"/>
      <c r="P1136" s="29"/>
    </row>
    <row r="1137" spans="6:16" ht="12.75">
      <c r="F1137" s="23"/>
      <c r="I1137" s="28"/>
      <c r="J1137" s="28"/>
      <c r="P1137" s="29"/>
    </row>
    <row r="1138" spans="6:16" ht="12.75">
      <c r="F1138" s="23"/>
      <c r="I1138" s="28"/>
      <c r="J1138" s="28"/>
      <c r="P1138" s="29"/>
    </row>
    <row r="1139" spans="6:16" ht="12.75">
      <c r="F1139" s="23"/>
      <c r="I1139" s="28"/>
      <c r="J1139" s="28"/>
      <c r="P1139" s="29"/>
    </row>
    <row r="1140" spans="6:16" ht="12.75">
      <c r="F1140" s="23"/>
      <c r="I1140" s="28"/>
      <c r="J1140" s="28"/>
      <c r="P1140" s="29"/>
    </row>
    <row r="1141" spans="6:16" ht="12.75">
      <c r="F1141" s="23"/>
      <c r="I1141" s="28"/>
      <c r="J1141" s="28"/>
      <c r="P1141" s="29"/>
    </row>
    <row r="1142" spans="6:16" ht="12.75">
      <c r="F1142" s="23"/>
      <c r="I1142" s="28"/>
      <c r="J1142" s="28"/>
      <c r="P1142" s="29"/>
    </row>
    <row r="1143" spans="6:16" ht="12.75">
      <c r="F1143" s="23"/>
      <c r="I1143" s="28"/>
      <c r="J1143" s="28"/>
      <c r="P1143" s="29"/>
    </row>
    <row r="1144" spans="6:16" ht="12.75">
      <c r="F1144" s="23"/>
      <c r="I1144" s="28"/>
      <c r="J1144" s="28"/>
      <c r="P1144" s="29"/>
    </row>
    <row r="1145" spans="6:16" ht="12.75">
      <c r="F1145" s="23"/>
      <c r="I1145" s="28"/>
      <c r="J1145" s="28"/>
      <c r="P1145" s="29"/>
    </row>
    <row r="1146" spans="6:16" ht="12.75">
      <c r="F1146" s="23"/>
      <c r="I1146" s="28"/>
      <c r="J1146" s="28"/>
      <c r="P1146" s="29"/>
    </row>
    <row r="1147" spans="6:16" ht="12.75">
      <c r="F1147" s="23"/>
      <c r="I1147" s="28"/>
      <c r="J1147" s="28"/>
      <c r="P1147" s="29"/>
    </row>
    <row r="1148" spans="6:16" ht="12.75">
      <c r="F1148" s="23"/>
      <c r="I1148" s="28"/>
      <c r="J1148" s="28"/>
      <c r="P1148" s="29"/>
    </row>
    <row r="1149" spans="6:16" ht="12.75">
      <c r="F1149" s="23"/>
      <c r="I1149" s="28"/>
      <c r="J1149" s="28"/>
      <c r="P1149" s="29"/>
    </row>
    <row r="1150" spans="6:16" ht="12.75">
      <c r="F1150" s="23"/>
      <c r="I1150" s="28"/>
      <c r="J1150" s="28"/>
      <c r="P1150" s="29"/>
    </row>
    <row r="1151" spans="6:16" ht="12.75">
      <c r="F1151" s="23"/>
      <c r="I1151" s="28"/>
      <c r="J1151" s="28"/>
      <c r="P1151" s="29"/>
    </row>
    <row r="1152" spans="6:16" ht="12.75">
      <c r="F1152" s="23"/>
      <c r="I1152" s="28"/>
      <c r="J1152" s="28"/>
      <c r="P1152" s="29"/>
    </row>
    <row r="1153" spans="6:16" ht="12.75">
      <c r="F1153" s="23"/>
      <c r="I1153" s="28"/>
      <c r="J1153" s="28"/>
      <c r="P1153" s="29"/>
    </row>
    <row r="1154" spans="6:16" ht="12.75">
      <c r="F1154" s="23"/>
      <c r="I1154" s="28"/>
      <c r="J1154" s="28"/>
      <c r="P1154" s="29"/>
    </row>
    <row r="1155" spans="6:16" ht="12.75">
      <c r="F1155" s="23"/>
      <c r="I1155" s="28"/>
      <c r="J1155" s="28"/>
      <c r="P1155" s="29"/>
    </row>
    <row r="1156" spans="6:16" ht="12.75">
      <c r="F1156" s="23"/>
      <c r="I1156" s="28"/>
      <c r="J1156" s="28"/>
      <c r="P1156" s="29"/>
    </row>
    <row r="1157" spans="6:16" ht="12.75">
      <c r="F1157" s="23"/>
      <c r="I1157" s="28"/>
      <c r="J1157" s="28"/>
      <c r="P1157" s="29"/>
    </row>
    <row r="1158" spans="6:16" ht="12.75">
      <c r="F1158" s="23"/>
      <c r="I1158" s="28"/>
      <c r="J1158" s="28"/>
      <c r="P1158" s="29"/>
    </row>
    <row r="1159" spans="6:16" ht="12.75">
      <c r="F1159" s="23"/>
      <c r="I1159" s="28"/>
      <c r="J1159" s="28"/>
      <c r="P1159" s="29"/>
    </row>
    <row r="1160" spans="6:16" ht="12.75">
      <c r="F1160" s="23"/>
      <c r="I1160" s="28"/>
      <c r="J1160" s="28"/>
      <c r="P1160" s="29"/>
    </row>
    <row r="1161" spans="6:16" ht="12.75">
      <c r="F1161" s="23"/>
      <c r="I1161" s="28"/>
      <c r="J1161" s="28"/>
      <c r="P1161" s="29"/>
    </row>
    <row r="1162" spans="6:16" ht="12.75">
      <c r="F1162" s="23"/>
      <c r="I1162" s="28"/>
      <c r="J1162" s="28"/>
      <c r="P1162" s="29"/>
    </row>
    <row r="1163" spans="6:16" ht="12.75">
      <c r="F1163" s="23"/>
      <c r="I1163" s="28"/>
      <c r="J1163" s="28"/>
      <c r="P1163" s="29"/>
    </row>
    <row r="1164" spans="6:16" ht="12.75">
      <c r="F1164" s="23"/>
      <c r="I1164" s="28"/>
      <c r="J1164" s="28"/>
      <c r="P1164" s="29"/>
    </row>
    <row r="1165" spans="6:16" ht="12.75">
      <c r="F1165" s="23"/>
      <c r="I1165" s="28"/>
      <c r="J1165" s="28"/>
      <c r="P1165" s="29"/>
    </row>
    <row r="1166" spans="6:16" ht="12.75">
      <c r="F1166" s="23"/>
      <c r="I1166" s="28"/>
      <c r="J1166" s="28"/>
      <c r="P1166" s="29"/>
    </row>
    <row r="1167" spans="6:16" ht="12.75">
      <c r="F1167" s="23"/>
      <c r="I1167" s="28"/>
      <c r="J1167" s="28"/>
      <c r="P1167" s="29"/>
    </row>
    <row r="1168" spans="6:16" ht="12.75">
      <c r="F1168" s="23"/>
      <c r="I1168" s="28"/>
      <c r="J1168" s="28"/>
      <c r="P1168" s="29"/>
    </row>
    <row r="1169" spans="6:16" ht="12.75">
      <c r="F1169" s="23"/>
      <c r="I1169" s="28"/>
      <c r="J1169" s="28"/>
      <c r="P1169" s="29"/>
    </row>
    <row r="1170" spans="6:16" ht="12.75">
      <c r="F1170" s="23"/>
      <c r="I1170" s="28"/>
      <c r="J1170" s="28"/>
      <c r="P1170" s="29"/>
    </row>
    <row r="1171" spans="6:16" ht="12.75">
      <c r="F1171" s="23"/>
      <c r="I1171" s="28"/>
      <c r="J1171" s="28"/>
      <c r="P1171" s="29"/>
    </row>
    <row r="1172" spans="6:16" ht="12.75">
      <c r="F1172" s="23"/>
      <c r="I1172" s="28"/>
      <c r="J1172" s="28"/>
      <c r="P1172" s="29"/>
    </row>
    <row r="1173" spans="6:16" ht="12.75">
      <c r="F1173" s="23"/>
      <c r="I1173" s="28"/>
      <c r="J1173" s="28"/>
      <c r="P1173" s="29"/>
    </row>
    <row r="1174" spans="6:16" ht="12.75">
      <c r="F1174" s="23"/>
      <c r="I1174" s="28"/>
      <c r="J1174" s="28"/>
      <c r="P1174" s="29"/>
    </row>
    <row r="1175" spans="6:16" ht="12.75">
      <c r="F1175" s="23"/>
      <c r="I1175" s="28"/>
      <c r="J1175" s="28"/>
      <c r="P1175" s="29"/>
    </row>
    <row r="1176" spans="6:16" ht="12.75">
      <c r="F1176" s="23"/>
      <c r="I1176" s="28"/>
      <c r="J1176" s="28"/>
      <c r="P1176" s="29"/>
    </row>
    <row r="1177" spans="6:16" ht="12.75">
      <c r="F1177" s="23"/>
      <c r="I1177" s="28"/>
      <c r="J1177" s="28"/>
      <c r="P1177" s="29"/>
    </row>
    <row r="1178" spans="6:16" ht="12.75">
      <c r="F1178" s="23"/>
      <c r="I1178" s="28"/>
      <c r="J1178" s="28"/>
      <c r="P1178" s="29"/>
    </row>
    <row r="1179" spans="6:16" ht="12.75">
      <c r="F1179" s="23"/>
      <c r="I1179" s="28"/>
      <c r="J1179" s="28"/>
      <c r="P1179" s="29"/>
    </row>
    <row r="1180" spans="6:16" ht="12.75">
      <c r="F1180" s="23"/>
      <c r="I1180" s="28"/>
      <c r="J1180" s="28"/>
      <c r="P1180" s="29"/>
    </row>
    <row r="1181" spans="6:16" ht="12.75">
      <c r="F1181" s="23"/>
      <c r="I1181" s="28"/>
      <c r="J1181" s="28"/>
      <c r="P1181" s="29"/>
    </row>
    <row r="1182" spans="6:16" ht="12.75">
      <c r="F1182" s="23"/>
      <c r="I1182" s="28"/>
      <c r="J1182" s="28"/>
      <c r="P1182" s="29"/>
    </row>
    <row r="1183" spans="6:16" ht="12.75">
      <c r="F1183" s="23"/>
      <c r="I1183" s="28"/>
      <c r="J1183" s="28"/>
      <c r="P1183" s="29"/>
    </row>
    <row r="1184" spans="6:16" ht="12.75">
      <c r="F1184" s="23"/>
      <c r="I1184" s="28"/>
      <c r="J1184" s="28"/>
      <c r="P1184" s="29"/>
    </row>
    <row r="1185" spans="6:16" ht="12.75">
      <c r="F1185" s="23"/>
      <c r="I1185" s="28"/>
      <c r="J1185" s="28"/>
      <c r="P1185" s="29"/>
    </row>
    <row r="1186" spans="6:16" ht="12.75">
      <c r="F1186" s="23"/>
      <c r="I1186" s="28"/>
      <c r="J1186" s="28"/>
      <c r="P1186" s="29"/>
    </row>
    <row r="1187" spans="6:16" ht="12.75">
      <c r="F1187" s="23"/>
      <c r="I1187" s="28"/>
      <c r="J1187" s="28"/>
      <c r="P1187" s="29"/>
    </row>
    <row r="1188" spans="6:16" ht="12.75">
      <c r="F1188" s="23"/>
      <c r="I1188" s="28"/>
      <c r="J1188" s="28"/>
      <c r="P1188" s="29"/>
    </row>
    <row r="1189" spans="6:16" ht="12.75">
      <c r="F1189" s="23"/>
      <c r="I1189" s="28"/>
      <c r="J1189" s="28"/>
      <c r="P1189" s="29"/>
    </row>
    <row r="1190" spans="6:16" ht="12.75">
      <c r="F1190" s="23"/>
      <c r="I1190" s="28"/>
      <c r="J1190" s="28"/>
      <c r="P1190" s="29"/>
    </row>
    <row r="1191" spans="6:16" ht="12.75">
      <c r="F1191" s="23"/>
      <c r="I1191" s="28"/>
      <c r="J1191" s="28"/>
      <c r="P1191" s="29"/>
    </row>
    <row r="1192" spans="6:16" ht="12.75">
      <c r="F1192" s="23"/>
      <c r="I1192" s="28"/>
      <c r="J1192" s="28"/>
      <c r="P1192" s="29"/>
    </row>
    <row r="1193" spans="6:16" ht="12.75">
      <c r="F1193" s="23"/>
      <c r="I1193" s="28"/>
      <c r="J1193" s="28"/>
      <c r="P1193" s="29"/>
    </row>
    <row r="1194" spans="6:16" ht="12.75">
      <c r="F1194" s="23"/>
      <c r="I1194" s="28"/>
      <c r="J1194" s="28"/>
      <c r="P1194" s="29"/>
    </row>
    <row r="1195" spans="6:16" ht="12.75">
      <c r="F1195" s="23"/>
      <c r="I1195" s="28"/>
      <c r="J1195" s="28"/>
      <c r="P1195" s="29"/>
    </row>
    <row r="1196" spans="6:16" ht="12.75">
      <c r="F1196" s="23"/>
      <c r="I1196" s="28"/>
      <c r="J1196" s="28"/>
      <c r="P1196" s="29"/>
    </row>
    <row r="1197" spans="6:16" ht="12.75">
      <c r="F1197" s="23"/>
      <c r="I1197" s="28"/>
      <c r="J1197" s="28"/>
      <c r="P1197" s="29"/>
    </row>
    <row r="1198" spans="6:16" ht="12.75">
      <c r="F1198" s="23"/>
      <c r="I1198" s="28"/>
      <c r="J1198" s="28"/>
      <c r="P1198" s="29"/>
    </row>
    <row r="1199" spans="6:16" ht="12.75">
      <c r="F1199" s="23"/>
      <c r="I1199" s="28"/>
      <c r="J1199" s="28"/>
      <c r="P1199" s="29"/>
    </row>
    <row r="1200" spans="6:16" ht="12.75">
      <c r="F1200" s="23"/>
      <c r="I1200" s="28"/>
      <c r="J1200" s="28"/>
      <c r="P1200" s="29"/>
    </row>
    <row r="1201" spans="6:16" ht="12.75">
      <c r="F1201" s="23"/>
      <c r="I1201" s="28"/>
      <c r="J1201" s="28"/>
      <c r="P1201" s="29"/>
    </row>
    <row r="1202" spans="6:16" ht="12.75">
      <c r="F1202" s="23"/>
      <c r="I1202" s="28"/>
      <c r="J1202" s="28"/>
      <c r="P1202" s="29"/>
    </row>
    <row r="1203" spans="6:16" ht="12.75">
      <c r="F1203" s="23"/>
      <c r="I1203" s="28"/>
      <c r="J1203" s="28"/>
      <c r="P1203" s="29"/>
    </row>
    <row r="1204" spans="6:16" ht="12.75">
      <c r="F1204" s="23"/>
      <c r="I1204" s="28"/>
      <c r="J1204" s="28"/>
      <c r="P1204" s="29"/>
    </row>
    <row r="1205" spans="6:16" ht="12.75">
      <c r="F1205" s="23"/>
      <c r="I1205" s="28"/>
      <c r="J1205" s="28"/>
      <c r="P1205" s="29"/>
    </row>
    <row r="1206" spans="6:16" ht="12.75">
      <c r="F1206" s="23"/>
      <c r="I1206" s="28"/>
      <c r="J1206" s="28"/>
      <c r="P1206" s="29"/>
    </row>
    <row r="1207" spans="6:16" ht="12.75">
      <c r="F1207" s="23"/>
      <c r="I1207" s="28"/>
      <c r="J1207" s="28"/>
      <c r="P1207" s="29"/>
    </row>
    <row r="1208" spans="6:16" ht="12.75">
      <c r="F1208" s="23"/>
      <c r="I1208" s="28"/>
      <c r="J1208" s="28"/>
      <c r="P1208" s="29"/>
    </row>
    <row r="1209" spans="6:16" ht="12.75">
      <c r="F1209" s="23"/>
      <c r="I1209" s="28"/>
      <c r="J1209" s="28"/>
      <c r="P1209" s="29"/>
    </row>
    <row r="1210" spans="6:16" ht="12.75">
      <c r="F1210" s="23"/>
      <c r="I1210" s="28"/>
      <c r="J1210" s="28"/>
      <c r="P1210" s="29"/>
    </row>
    <row r="1211" spans="6:16" ht="12.75">
      <c r="F1211" s="23"/>
      <c r="I1211" s="28"/>
      <c r="J1211" s="28"/>
      <c r="P1211" s="29"/>
    </row>
    <row r="1212" spans="6:16" ht="12.75">
      <c r="F1212" s="23"/>
      <c r="I1212" s="28"/>
      <c r="J1212" s="28"/>
      <c r="P1212" s="29"/>
    </row>
    <row r="1213" spans="6:16" ht="12.75">
      <c r="F1213" s="23"/>
      <c r="I1213" s="28"/>
      <c r="J1213" s="28"/>
      <c r="P1213" s="29"/>
    </row>
    <row r="1214" spans="6:16" ht="12.75">
      <c r="F1214" s="23"/>
      <c r="I1214" s="28"/>
      <c r="J1214" s="28"/>
      <c r="P1214" s="29"/>
    </row>
    <row r="1215" spans="6:16" ht="12.75">
      <c r="F1215" s="23"/>
      <c r="I1215" s="28"/>
      <c r="J1215" s="28"/>
      <c r="P1215" s="29"/>
    </row>
    <row r="1216" spans="6:16" ht="12.75">
      <c r="F1216" s="23"/>
      <c r="I1216" s="28"/>
      <c r="J1216" s="28"/>
      <c r="P1216" s="29"/>
    </row>
    <row r="1217" spans="6:16" ht="12.75">
      <c r="F1217" s="23"/>
      <c r="I1217" s="28"/>
      <c r="J1217" s="28"/>
      <c r="P1217" s="29"/>
    </row>
    <row r="1218" spans="6:16" ht="12.75">
      <c r="F1218" s="23"/>
      <c r="I1218" s="28"/>
      <c r="J1218" s="28"/>
      <c r="P1218" s="29"/>
    </row>
    <row r="1219" spans="6:16" ht="12.75">
      <c r="F1219" s="23"/>
      <c r="I1219" s="28"/>
      <c r="J1219" s="28"/>
      <c r="P1219" s="29"/>
    </row>
    <row r="1220" spans="6:16" ht="12.75">
      <c r="F1220" s="23"/>
      <c r="I1220" s="28"/>
      <c r="J1220" s="28"/>
      <c r="P1220" s="29"/>
    </row>
    <row r="1221" spans="6:16" ht="12.75">
      <c r="F1221" s="23"/>
      <c r="I1221" s="28"/>
      <c r="J1221" s="28"/>
      <c r="P1221" s="29"/>
    </row>
    <row r="1222" spans="6:16" ht="12.75">
      <c r="F1222" s="23"/>
      <c r="I1222" s="28"/>
      <c r="J1222" s="28"/>
      <c r="P1222" s="29"/>
    </row>
    <row r="1223" spans="6:16" ht="12.75">
      <c r="F1223" s="23"/>
      <c r="I1223" s="28"/>
      <c r="J1223" s="28"/>
      <c r="P1223" s="29"/>
    </row>
    <row r="1224" spans="6:16" ht="12.75">
      <c r="F1224" s="23"/>
      <c r="I1224" s="28"/>
      <c r="J1224" s="28"/>
      <c r="P1224" s="29"/>
    </row>
    <row r="1225" spans="6:16" ht="12.75">
      <c r="F1225" s="23"/>
      <c r="I1225" s="28"/>
      <c r="J1225" s="28"/>
      <c r="P1225" s="29"/>
    </row>
    <row r="1226" spans="6:16" ht="12.75">
      <c r="F1226" s="23"/>
      <c r="I1226" s="28"/>
      <c r="J1226" s="28"/>
      <c r="P1226" s="29"/>
    </row>
    <row r="1227" spans="6:16" ht="12.75">
      <c r="F1227" s="23"/>
      <c r="I1227" s="28"/>
      <c r="J1227" s="28"/>
      <c r="P1227" s="29"/>
    </row>
    <row r="1228" spans="6:16" ht="12.75">
      <c r="F1228" s="23"/>
      <c r="I1228" s="28"/>
      <c r="J1228" s="28"/>
      <c r="P1228" s="29"/>
    </row>
    <row r="1229" spans="6:16" ht="12.75">
      <c r="F1229" s="23"/>
      <c r="I1229" s="28"/>
      <c r="J1229" s="28"/>
      <c r="P1229" s="29"/>
    </row>
    <row r="1230" spans="6:16" ht="12.75">
      <c r="F1230" s="23"/>
      <c r="I1230" s="28"/>
      <c r="J1230" s="28"/>
      <c r="P1230" s="29"/>
    </row>
    <row r="1231" spans="6:16" ht="12.75">
      <c r="F1231" s="23"/>
      <c r="I1231" s="28"/>
      <c r="J1231" s="28"/>
      <c r="P1231" s="29"/>
    </row>
    <row r="1232" spans="6:16" ht="12.75">
      <c r="F1232" s="23"/>
      <c r="I1232" s="28"/>
      <c r="J1232" s="28"/>
      <c r="P1232" s="29"/>
    </row>
    <row r="1233" spans="6:16" ht="12.75">
      <c r="F1233" s="23"/>
      <c r="I1233" s="28"/>
      <c r="J1233" s="28"/>
      <c r="P1233" s="29"/>
    </row>
    <row r="1234" spans="6:16" ht="12.75">
      <c r="F1234" s="23"/>
      <c r="I1234" s="28"/>
      <c r="J1234" s="28"/>
      <c r="P1234" s="29"/>
    </row>
    <row r="1235" spans="6:16" ht="12.75">
      <c r="F1235" s="23"/>
      <c r="I1235" s="28"/>
      <c r="J1235" s="28"/>
      <c r="P1235" s="29"/>
    </row>
    <row r="1236" spans="6:16" ht="12.75">
      <c r="F1236" s="23"/>
      <c r="I1236" s="28"/>
      <c r="J1236" s="28"/>
      <c r="P1236" s="29"/>
    </row>
    <row r="1237" spans="6:16" ht="12.75">
      <c r="F1237" s="23"/>
      <c r="I1237" s="28"/>
      <c r="J1237" s="28"/>
      <c r="P1237" s="29"/>
    </row>
    <row r="1238" spans="6:16" ht="12.75">
      <c r="F1238" s="23"/>
      <c r="I1238" s="28"/>
      <c r="J1238" s="28"/>
      <c r="P1238" s="29"/>
    </row>
    <row r="1239" spans="6:16" ht="12.75">
      <c r="F1239" s="23"/>
      <c r="I1239" s="28"/>
      <c r="J1239" s="28"/>
      <c r="P1239" s="29"/>
    </row>
    <row r="1240" spans="6:16" ht="12.75">
      <c r="F1240" s="23"/>
      <c r="I1240" s="28"/>
      <c r="J1240" s="28"/>
      <c r="P1240" s="29"/>
    </row>
    <row r="1241" spans="6:16" ht="12.75">
      <c r="F1241" s="23"/>
      <c r="I1241" s="28"/>
      <c r="J1241" s="28"/>
      <c r="P1241" s="29"/>
    </row>
    <row r="1242" spans="6:16" ht="12.75">
      <c r="F1242" s="23"/>
      <c r="I1242" s="28"/>
      <c r="J1242" s="28"/>
      <c r="P1242" s="29"/>
    </row>
    <row r="1243" spans="6:16" ht="12.75">
      <c r="F1243" s="23"/>
      <c r="I1243" s="28"/>
      <c r="J1243" s="28"/>
      <c r="P1243" s="29"/>
    </row>
    <row r="1244" spans="6:16" ht="12.75">
      <c r="F1244" s="23"/>
      <c r="I1244" s="28"/>
      <c r="J1244" s="28"/>
      <c r="P1244" s="29"/>
    </row>
    <row r="1245" spans="6:16" ht="12.75">
      <c r="F1245" s="23"/>
      <c r="I1245" s="28"/>
      <c r="J1245" s="28"/>
      <c r="P1245" s="29"/>
    </row>
    <row r="1246" spans="6:16" ht="12.75">
      <c r="F1246" s="23"/>
      <c r="I1246" s="28"/>
      <c r="J1246" s="28"/>
      <c r="P1246" s="29"/>
    </row>
    <row r="1247" spans="6:16" ht="12.75">
      <c r="F1247" s="23"/>
      <c r="I1247" s="28"/>
      <c r="J1247" s="28"/>
      <c r="P1247" s="29"/>
    </row>
    <row r="1248" spans="6:16" ht="12.75">
      <c r="F1248" s="23"/>
      <c r="I1248" s="28"/>
      <c r="J1248" s="28"/>
      <c r="P1248" s="29"/>
    </row>
    <row r="1249" spans="6:16" ht="12.75">
      <c r="F1249" s="23"/>
      <c r="I1249" s="28"/>
      <c r="J1249" s="28"/>
      <c r="P1249" s="29"/>
    </row>
    <row r="1250" spans="6:16" ht="12.75">
      <c r="F1250" s="23"/>
      <c r="I1250" s="28"/>
      <c r="J1250" s="28"/>
      <c r="P1250" s="29"/>
    </row>
    <row r="1251" spans="6:16" ht="12.75">
      <c r="F1251" s="23"/>
      <c r="I1251" s="28"/>
      <c r="J1251" s="28"/>
      <c r="P1251" s="29"/>
    </row>
    <row r="1252" spans="6:16" ht="12.75">
      <c r="F1252" s="23"/>
      <c r="I1252" s="28"/>
      <c r="J1252" s="28"/>
      <c r="P1252" s="29"/>
    </row>
    <row r="1253" spans="6:16" ht="12.75">
      <c r="F1253" s="23"/>
      <c r="I1253" s="28"/>
      <c r="J1253" s="28"/>
      <c r="P1253" s="29"/>
    </row>
    <row r="1254" spans="6:16" ht="12.75">
      <c r="F1254" s="23"/>
      <c r="I1254" s="28"/>
      <c r="J1254" s="28"/>
      <c r="P1254" s="29"/>
    </row>
    <row r="1255" spans="6:16" ht="12.75">
      <c r="F1255" s="23"/>
      <c r="I1255" s="28"/>
      <c r="J1255" s="28"/>
      <c r="P1255" s="29"/>
    </row>
    <row r="1256" spans="6:16" ht="12.75">
      <c r="F1256" s="23"/>
      <c r="I1256" s="28"/>
      <c r="J1256" s="28"/>
      <c r="P1256" s="29"/>
    </row>
    <row r="1257" spans="6:16" ht="12.75">
      <c r="F1257" s="23"/>
      <c r="I1257" s="28"/>
      <c r="J1257" s="28"/>
      <c r="P1257" s="29"/>
    </row>
    <row r="1258" spans="6:16" ht="12.75">
      <c r="F1258" s="23"/>
      <c r="I1258" s="28"/>
      <c r="J1258" s="28"/>
      <c r="P1258" s="29"/>
    </row>
    <row r="1259" spans="6:16" ht="12.75">
      <c r="F1259" s="23"/>
      <c r="I1259" s="28"/>
      <c r="J1259" s="28"/>
      <c r="P1259" s="29"/>
    </row>
    <row r="1260" spans="6:16" ht="12.75">
      <c r="F1260" s="23"/>
      <c r="I1260" s="28"/>
      <c r="J1260" s="28"/>
      <c r="P1260" s="29"/>
    </row>
    <row r="1261" spans="6:16" ht="12.75">
      <c r="F1261" s="23"/>
      <c r="I1261" s="28"/>
      <c r="J1261" s="28"/>
      <c r="P1261" s="29"/>
    </row>
    <row r="1262" spans="6:16" ht="12.75">
      <c r="F1262" s="23"/>
      <c r="I1262" s="28"/>
      <c r="J1262" s="28"/>
      <c r="P1262" s="29"/>
    </row>
    <row r="1263" spans="6:16" ht="12.75">
      <c r="F1263" s="23"/>
      <c r="I1263" s="28"/>
      <c r="J1263" s="28"/>
      <c r="P1263" s="29"/>
    </row>
    <row r="1264" spans="6:16" ht="12.75">
      <c r="F1264" s="23"/>
      <c r="I1264" s="28"/>
      <c r="J1264" s="28"/>
      <c r="P1264" s="29"/>
    </row>
    <row r="1265" spans="6:16" ht="12.75">
      <c r="F1265" s="23"/>
      <c r="I1265" s="28"/>
      <c r="J1265" s="28"/>
      <c r="P1265" s="29"/>
    </row>
    <row r="1266" spans="6:16" ht="12.75">
      <c r="F1266" s="23"/>
      <c r="I1266" s="28"/>
      <c r="J1266" s="28"/>
      <c r="P1266" s="29"/>
    </row>
    <row r="1267" spans="6:16" ht="12.75">
      <c r="F1267" s="23"/>
      <c r="I1267" s="28"/>
      <c r="J1267" s="28"/>
      <c r="P1267" s="29"/>
    </row>
    <row r="1268" spans="6:16" ht="12.75">
      <c r="F1268" s="23"/>
      <c r="I1268" s="28"/>
      <c r="J1268" s="28"/>
      <c r="P1268" s="29"/>
    </row>
    <row r="1269" spans="6:16" ht="12.75">
      <c r="F1269" s="23"/>
      <c r="I1269" s="28"/>
      <c r="J1269" s="28"/>
      <c r="P1269" s="29"/>
    </row>
    <row r="1270" spans="6:16" ht="12.75">
      <c r="F1270" s="23"/>
      <c r="I1270" s="28"/>
      <c r="J1270" s="28"/>
      <c r="P1270" s="29"/>
    </row>
    <row r="1271" spans="6:16" ht="12.75">
      <c r="F1271" s="23"/>
      <c r="I1271" s="28"/>
      <c r="J1271" s="28"/>
      <c r="P1271" s="29"/>
    </row>
    <row r="1272" spans="6:16" ht="12.75">
      <c r="F1272" s="23"/>
      <c r="I1272" s="28"/>
      <c r="J1272" s="28"/>
      <c r="P1272" s="29"/>
    </row>
    <row r="1273" spans="6:16" ht="12.75">
      <c r="F1273" s="23"/>
      <c r="I1273" s="28"/>
      <c r="J1273" s="28"/>
      <c r="P1273" s="29"/>
    </row>
    <row r="1274" spans="6:16" ht="12.75">
      <c r="F1274" s="23"/>
      <c r="I1274" s="28"/>
      <c r="J1274" s="28"/>
      <c r="P1274" s="29"/>
    </row>
    <row r="1275" spans="6:16" ht="12.75">
      <c r="F1275" s="23"/>
      <c r="I1275" s="28"/>
      <c r="J1275" s="28"/>
      <c r="P1275" s="29"/>
    </row>
    <row r="1276" spans="6:16" ht="12.75">
      <c r="F1276" s="23"/>
      <c r="I1276" s="28"/>
      <c r="J1276" s="28"/>
      <c r="P1276" s="29"/>
    </row>
    <row r="1277" spans="6:16" ht="12.75">
      <c r="F1277" s="23"/>
      <c r="I1277" s="28"/>
      <c r="J1277" s="28"/>
      <c r="P1277" s="29"/>
    </row>
    <row r="1278" spans="6:16" ht="12.75">
      <c r="F1278" s="23"/>
      <c r="I1278" s="28"/>
      <c r="J1278" s="28"/>
      <c r="P1278" s="29"/>
    </row>
    <row r="1279" spans="6:16" ht="12.75">
      <c r="F1279" s="23"/>
      <c r="P1279" s="29"/>
    </row>
    <row r="1280" spans="6:16" ht="12.75">
      <c r="F1280" s="23"/>
      <c r="P1280" s="29"/>
    </row>
    <row r="1281" spans="6:16" ht="12.75">
      <c r="F1281" s="23"/>
      <c r="P1281" s="29"/>
    </row>
    <row r="1282" spans="6:16" ht="12.75">
      <c r="F1282" s="23"/>
      <c r="P1282" s="29"/>
    </row>
    <row r="1283" spans="6:16" ht="12.75">
      <c r="F1283" s="23"/>
      <c r="P1283" s="29"/>
    </row>
    <row r="1284" spans="6:16" ht="12.75">
      <c r="F1284" s="23"/>
      <c r="P1284" s="29"/>
    </row>
    <row r="1285" spans="6:16" ht="12.75">
      <c r="F1285" s="23"/>
      <c r="P1285" s="29"/>
    </row>
    <row r="1286" spans="6:16" ht="12.75">
      <c r="F1286" s="23"/>
      <c r="P1286" s="29"/>
    </row>
    <row r="1287" spans="6:16" ht="12.75">
      <c r="F1287" s="23"/>
      <c r="P1287" s="29"/>
    </row>
    <row r="1288" spans="6:16" ht="12.75">
      <c r="F1288" s="23"/>
      <c r="P1288" s="29"/>
    </row>
    <row r="1289" spans="6:16" ht="12.75">
      <c r="F1289" s="23"/>
      <c r="P1289" s="29"/>
    </row>
    <row r="1290" spans="6:16" ht="12.75">
      <c r="F1290" s="23"/>
      <c r="P1290" s="29"/>
    </row>
    <row r="1291" spans="6:16" ht="12.75">
      <c r="F1291" s="23"/>
      <c r="P1291" s="29"/>
    </row>
    <row r="1292" spans="6:16" ht="12.75">
      <c r="F1292" s="23"/>
      <c r="P1292" s="29"/>
    </row>
    <row r="1293" spans="6:16" ht="12.75">
      <c r="F1293" s="23"/>
      <c r="P1293" s="29"/>
    </row>
    <row r="1294" spans="6:16" ht="12.75">
      <c r="F1294" s="23"/>
      <c r="P1294" s="29"/>
    </row>
    <row r="1295" spans="6:16" ht="12.75">
      <c r="F1295" s="23"/>
      <c r="P1295" s="29"/>
    </row>
    <row r="1296" spans="6:16" ht="12.75">
      <c r="F1296" s="23"/>
      <c r="P1296" s="29"/>
    </row>
    <row r="1297" spans="6:16" ht="12.75">
      <c r="F1297" s="23"/>
      <c r="P1297" s="29"/>
    </row>
    <row r="1298" spans="6:16" ht="12.75">
      <c r="F1298" s="23"/>
      <c r="P1298" s="29"/>
    </row>
    <row r="1299" spans="6:16" ht="12.75">
      <c r="F1299" s="23"/>
      <c r="P1299" s="29"/>
    </row>
    <row r="1300" spans="6:16" ht="12.75">
      <c r="F1300" s="23"/>
      <c r="P1300" s="29"/>
    </row>
    <row r="1301" spans="6:16" ht="12.75">
      <c r="F1301" s="23"/>
      <c r="P1301" s="29"/>
    </row>
    <row r="1302" spans="6:16" ht="12.75">
      <c r="F1302" s="23"/>
      <c r="P1302" s="29"/>
    </row>
    <row r="1303" spans="6:16" ht="12.75">
      <c r="F1303" s="23"/>
      <c r="P1303" s="29"/>
    </row>
    <row r="1304" spans="6:16" ht="12.75">
      <c r="F1304" s="23"/>
      <c r="P1304" s="29"/>
    </row>
    <row r="1305" spans="6:16" ht="12.75">
      <c r="F1305" s="23"/>
      <c r="P1305" s="29"/>
    </row>
    <row r="1306" spans="6:16" ht="12.75">
      <c r="F1306" s="23"/>
      <c r="P1306" s="29"/>
    </row>
    <row r="1307" spans="6:16" ht="12.75">
      <c r="F1307" s="23"/>
      <c r="P1307" s="29"/>
    </row>
    <row r="1308" spans="6:16" ht="12.75">
      <c r="F1308" s="23"/>
      <c r="P1308" s="29"/>
    </row>
    <row r="1309" spans="6:16" ht="12.75">
      <c r="F1309" s="23"/>
      <c r="P1309" s="29"/>
    </row>
    <row r="1310" spans="6:16" ht="12.75">
      <c r="F1310" s="23"/>
      <c r="P1310" s="29"/>
    </row>
    <row r="1311" spans="6:16" ht="12.75">
      <c r="F1311" s="23"/>
      <c r="P1311" s="29"/>
    </row>
    <row r="1312" spans="6:16" ht="12.75">
      <c r="F1312" s="23"/>
      <c r="P1312" s="29"/>
    </row>
    <row r="1313" spans="6:16" ht="12.75">
      <c r="F1313" s="23"/>
      <c r="P1313" s="29"/>
    </row>
    <row r="1314" spans="6:16" ht="12.75">
      <c r="F1314" s="23"/>
      <c r="P1314" s="29"/>
    </row>
    <row r="1315" spans="6:16" ht="12.75">
      <c r="F1315" s="23"/>
      <c r="P1315" s="29"/>
    </row>
    <row r="1316" spans="6:16" ht="12.75">
      <c r="F1316" s="23"/>
      <c r="P1316" s="29"/>
    </row>
    <row r="1317" spans="6:16" ht="12.75">
      <c r="F1317" s="23"/>
      <c r="P1317" s="29"/>
    </row>
    <row r="1318" spans="6:16" ht="12.75">
      <c r="F1318" s="23"/>
      <c r="P1318" s="29"/>
    </row>
    <row r="1319" spans="6:16" ht="12.75">
      <c r="F1319" s="23"/>
      <c r="P1319" s="29"/>
    </row>
    <row r="1320" spans="6:16" ht="12.75">
      <c r="F1320" s="23"/>
      <c r="P1320" s="29"/>
    </row>
    <row r="1321" spans="6:16" ht="12.75">
      <c r="F1321" s="23"/>
      <c r="P1321" s="29"/>
    </row>
    <row r="1322" spans="6:16" ht="12.75">
      <c r="F1322" s="23"/>
      <c r="P1322" s="29"/>
    </row>
    <row r="1323" spans="6:16" ht="12.75">
      <c r="F1323" s="23"/>
      <c r="P1323" s="29"/>
    </row>
    <row r="1324" spans="6:16" ht="12.75">
      <c r="F1324" s="23"/>
      <c r="P1324" s="29"/>
    </row>
    <row r="1325" spans="6:16" ht="12.75">
      <c r="F1325" s="23"/>
      <c r="P1325" s="29"/>
    </row>
    <row r="1326" spans="6:16" ht="12.75">
      <c r="F1326" s="23"/>
      <c r="P1326" s="29"/>
    </row>
    <row r="1327" spans="6:16" ht="12.75">
      <c r="F1327" s="23"/>
      <c r="P1327" s="29"/>
    </row>
    <row r="1328" spans="6:16" ht="12.75">
      <c r="F1328" s="23"/>
      <c r="P1328" s="29"/>
    </row>
    <row r="1329" spans="6:16" ht="12.75">
      <c r="F1329" s="23"/>
      <c r="P1329" s="29"/>
    </row>
    <row r="1330" spans="6:16" ht="12.75">
      <c r="F1330" s="23"/>
      <c r="P1330" s="29"/>
    </row>
    <row r="1331" spans="6:16" ht="12.75">
      <c r="F1331" s="23"/>
      <c r="P1331" s="29"/>
    </row>
    <row r="1332" spans="6:16" ht="12.75">
      <c r="F1332" s="23"/>
      <c r="P1332" s="29"/>
    </row>
    <row r="1333" spans="6:16" ht="12.75">
      <c r="F1333" s="23"/>
      <c r="P1333" s="29"/>
    </row>
    <row r="1334" spans="6:16" ht="12.75">
      <c r="F1334" s="23"/>
      <c r="P1334" s="29"/>
    </row>
    <row r="1335" spans="6:16" ht="12.75">
      <c r="F1335" s="23"/>
      <c r="P1335" s="29"/>
    </row>
    <row r="1336" spans="6:16" ht="12.75">
      <c r="F1336" s="23"/>
      <c r="P1336" s="29"/>
    </row>
    <row r="1337" spans="6:16" ht="12.75">
      <c r="F1337" s="23"/>
      <c r="P1337" s="29"/>
    </row>
    <row r="1338" spans="6:16" ht="12.75">
      <c r="F1338" s="23"/>
      <c r="P1338" s="29"/>
    </row>
    <row r="1339" spans="6:16" ht="12.75">
      <c r="F1339" s="23"/>
      <c r="P1339" s="29"/>
    </row>
    <row r="1340" spans="6:16" ht="12.75">
      <c r="F1340" s="23"/>
      <c r="P1340" s="29"/>
    </row>
    <row r="1341" spans="6:16" ht="12.75">
      <c r="F1341" s="23"/>
      <c r="P1341" s="29"/>
    </row>
    <row r="1342" spans="6:16" ht="12.75">
      <c r="F1342" s="23"/>
      <c r="P1342" s="29"/>
    </row>
    <row r="1343" spans="6:16" ht="12.75">
      <c r="F1343" s="23"/>
      <c r="P1343" s="29"/>
    </row>
    <row r="1344" spans="6:16" ht="12.75">
      <c r="F1344" s="23"/>
      <c r="P1344" s="29"/>
    </row>
    <row r="1345" spans="6:16" ht="12.75">
      <c r="F1345" s="23"/>
      <c r="P1345" s="29"/>
    </row>
    <row r="1346" spans="6:16" ht="12.75">
      <c r="F1346" s="23"/>
      <c r="P1346" s="29"/>
    </row>
    <row r="1347" spans="6:16" ht="12.75">
      <c r="F1347" s="23"/>
      <c r="P1347" s="29"/>
    </row>
    <row r="1348" spans="6:16" ht="12.75">
      <c r="F1348" s="23"/>
      <c r="P1348" s="29"/>
    </row>
    <row r="1349" spans="6:16" ht="12.75">
      <c r="F1349" s="23"/>
      <c r="P1349" s="29"/>
    </row>
    <row r="1350" spans="6:16" ht="12.75">
      <c r="F1350" s="23"/>
      <c r="P1350" s="29"/>
    </row>
    <row r="1351" spans="6:16" ht="12.75">
      <c r="F1351" s="23"/>
      <c r="P1351" s="29"/>
    </row>
    <row r="1352" spans="6:16" ht="12.75">
      <c r="F1352" s="23"/>
      <c r="P1352" s="29"/>
    </row>
    <row r="1353" spans="6:16" ht="12.75">
      <c r="F1353" s="23"/>
      <c r="P1353" s="29"/>
    </row>
    <row r="1354" spans="6:16" ht="12.75">
      <c r="F1354" s="23"/>
      <c r="P1354" s="29"/>
    </row>
    <row r="1355" spans="6:16" ht="12.75">
      <c r="F1355" s="23"/>
      <c r="P1355" s="29"/>
    </row>
    <row r="1356" spans="6:16" ht="12.75">
      <c r="F1356" s="23"/>
      <c r="P1356" s="29"/>
    </row>
    <row r="1357" spans="6:16" ht="12.75">
      <c r="F1357" s="23"/>
      <c r="P1357" s="29"/>
    </row>
    <row r="1358" spans="6:16" ht="12.75">
      <c r="F1358" s="23"/>
      <c r="P1358" s="29"/>
    </row>
    <row r="1359" spans="6:16" ht="12.75">
      <c r="F1359" s="23"/>
      <c r="P1359" s="29"/>
    </row>
    <row r="1360" spans="6:16" ht="12.75">
      <c r="F1360" s="23"/>
      <c r="P1360" s="29"/>
    </row>
    <row r="1361" spans="6:16" ht="12.75">
      <c r="F1361" s="23"/>
      <c r="P1361" s="29"/>
    </row>
    <row r="1362" spans="6:16" ht="12.75">
      <c r="F1362" s="23"/>
      <c r="P1362" s="29"/>
    </row>
    <row r="1363" spans="6:16" ht="12.75">
      <c r="F1363" s="23"/>
      <c r="P1363" s="29"/>
    </row>
    <row r="1364" spans="6:16" ht="12.75">
      <c r="F1364" s="23"/>
      <c r="P1364" s="29"/>
    </row>
    <row r="1365" spans="6:16" ht="12.75">
      <c r="F1365" s="23"/>
      <c r="P1365" s="29"/>
    </row>
    <row r="1366" spans="6:16" ht="12.75">
      <c r="F1366" s="23"/>
      <c r="P1366" s="29"/>
    </row>
    <row r="1367" spans="6:16" ht="12.75">
      <c r="F1367" s="23"/>
      <c r="P1367" s="29"/>
    </row>
    <row r="1368" spans="6:16" ht="12.75">
      <c r="F1368" s="23"/>
      <c r="P1368" s="29"/>
    </row>
    <row r="1369" spans="6:16" ht="12.75">
      <c r="F1369" s="23"/>
      <c r="P1369" s="29"/>
    </row>
    <row r="1370" spans="6:16" ht="12.75">
      <c r="F1370" s="23"/>
      <c r="P1370" s="29"/>
    </row>
    <row r="1371" spans="6:16" ht="12.75">
      <c r="F1371" s="23"/>
      <c r="P1371" s="29"/>
    </row>
    <row r="1372" spans="6:16" ht="12.75">
      <c r="F1372" s="23"/>
      <c r="P1372" s="29"/>
    </row>
    <row r="1373" spans="6:16" ht="12.75">
      <c r="F1373" s="23"/>
      <c r="P1373" s="29"/>
    </row>
    <row r="1374" spans="6:16" ht="12.75">
      <c r="F1374" s="23"/>
      <c r="P1374" s="29"/>
    </row>
    <row r="1375" spans="6:16" ht="12.75">
      <c r="F1375" s="23"/>
      <c r="P1375" s="29"/>
    </row>
    <row r="1376" spans="6:16" ht="12.75">
      <c r="F1376" s="23"/>
      <c r="P1376" s="29"/>
    </row>
    <row r="1377" spans="6:16" ht="12.75">
      <c r="F1377" s="23"/>
      <c r="P1377" s="29"/>
    </row>
    <row r="1378" spans="6:16" ht="12.75">
      <c r="F1378" s="23"/>
      <c r="P1378" s="29"/>
    </row>
    <row r="1379" spans="6:16" ht="12.75">
      <c r="F1379" s="23"/>
      <c r="P1379" s="29"/>
    </row>
    <row r="1380" spans="6:16" ht="12.75">
      <c r="F1380" s="23"/>
      <c r="P1380" s="29"/>
    </row>
    <row r="1381" spans="6:16" ht="12.75">
      <c r="F1381" s="23"/>
      <c r="P1381" s="29"/>
    </row>
    <row r="1382" spans="6:16" ht="12.75">
      <c r="F1382" s="23"/>
      <c r="P1382" s="29"/>
    </row>
    <row r="1383" spans="6:16" ht="12.75">
      <c r="F1383" s="23"/>
      <c r="P1383" s="29"/>
    </row>
    <row r="1384" spans="6:16" ht="12.75">
      <c r="F1384" s="23"/>
      <c r="P1384" s="29"/>
    </row>
    <row r="1385" spans="6:16" ht="12.75">
      <c r="F1385" s="23"/>
      <c r="P1385" s="29"/>
    </row>
    <row r="1386" spans="6:16" ht="12.75">
      <c r="F1386" s="23"/>
      <c r="P1386" s="29"/>
    </row>
    <row r="1387" spans="6:16" ht="12.75">
      <c r="F1387" s="23"/>
      <c r="P1387" s="29"/>
    </row>
    <row r="1388" spans="6:16" ht="12.75">
      <c r="F1388" s="23"/>
      <c r="P1388" s="29"/>
    </row>
    <row r="1389" spans="6:16" ht="12.75">
      <c r="F1389" s="23"/>
      <c r="P1389" s="29"/>
    </row>
    <row r="1390" spans="6:16" ht="12.75">
      <c r="F1390" s="23"/>
      <c r="P1390" s="29"/>
    </row>
    <row r="1391" spans="6:16" ht="12.75">
      <c r="F1391" s="23"/>
      <c r="P1391" s="29"/>
    </row>
    <row r="1392" spans="6:16" ht="12.75">
      <c r="F1392" s="23"/>
      <c r="P1392" s="29"/>
    </row>
    <row r="1393" spans="6:16" ht="12.75">
      <c r="F1393" s="23"/>
      <c r="P1393" s="29"/>
    </row>
    <row r="1394" spans="6:16" ht="12.75">
      <c r="F1394" s="23"/>
      <c r="P1394" s="29"/>
    </row>
    <row r="1395" spans="6:16" ht="12.75">
      <c r="F1395" s="23"/>
      <c r="P1395" s="29"/>
    </row>
    <row r="1396" spans="6:16" ht="12.75">
      <c r="F1396" s="23"/>
      <c r="P1396" s="29"/>
    </row>
    <row r="1397" spans="6:16" ht="12.75">
      <c r="F1397" s="23"/>
      <c r="P1397" s="29"/>
    </row>
    <row r="1398" spans="6:16" ht="12.75">
      <c r="F1398" s="23"/>
      <c r="P1398" s="29"/>
    </row>
    <row r="1399" spans="6:16" ht="12.75">
      <c r="F1399" s="23"/>
      <c r="P1399" s="29"/>
    </row>
    <row r="1400" spans="6:16" ht="12.75">
      <c r="F1400" s="23"/>
      <c r="P1400" s="29"/>
    </row>
    <row r="1401" spans="6:16" ht="12.75">
      <c r="F1401" s="23"/>
      <c r="P1401" s="29"/>
    </row>
    <row r="1402" spans="6:16" ht="12.75">
      <c r="F1402" s="23"/>
      <c r="P1402" s="29"/>
    </row>
    <row r="1403" spans="6:16" ht="12.75">
      <c r="F1403" s="23"/>
      <c r="P1403" s="29"/>
    </row>
    <row r="1404" spans="6:16" ht="12.75">
      <c r="F1404" s="23"/>
      <c r="P1404" s="29"/>
    </row>
    <row r="1405" spans="6:16" ht="12.75">
      <c r="F1405" s="23"/>
      <c r="P1405" s="29"/>
    </row>
    <row r="1406" spans="6:16" ht="12.75">
      <c r="F1406" s="23"/>
      <c r="P1406" s="29"/>
    </row>
    <row r="1407" spans="6:16" ht="12.75">
      <c r="F1407" s="23"/>
      <c r="P1407" s="29"/>
    </row>
    <row r="1408" spans="6:16" ht="12.75">
      <c r="F1408" s="23"/>
      <c r="P1408" s="29"/>
    </row>
    <row r="1409" spans="6:16" ht="12.75">
      <c r="F1409" s="23"/>
      <c r="P1409" s="29"/>
    </row>
    <row r="1410" spans="6:16" ht="12.75">
      <c r="F1410" s="23"/>
      <c r="P1410" s="29"/>
    </row>
    <row r="1411" spans="6:16" ht="12.75">
      <c r="F1411" s="23"/>
      <c r="P1411" s="29"/>
    </row>
    <row r="1412" spans="6:16" ht="12.75">
      <c r="F1412" s="23"/>
      <c r="P1412" s="29"/>
    </row>
    <row r="1413" spans="6:16" ht="12.75">
      <c r="F1413" s="23"/>
      <c r="P1413" s="29"/>
    </row>
    <row r="1414" spans="6:16" ht="12.75">
      <c r="F1414" s="23"/>
      <c r="P1414" s="29"/>
    </row>
    <row r="1415" spans="6:16" ht="12.75">
      <c r="F1415" s="23"/>
      <c r="P1415" s="29"/>
    </row>
    <row r="1416" spans="6:16" ht="12.75">
      <c r="F1416" s="23"/>
      <c r="P1416" s="29"/>
    </row>
    <row r="1417" spans="6:16" ht="12.75">
      <c r="F1417" s="23"/>
      <c r="P1417" s="29"/>
    </row>
    <row r="1418" spans="6:16" ht="12.75">
      <c r="F1418" s="23"/>
      <c r="P1418" s="29"/>
    </row>
    <row r="1419" spans="6:16" ht="12.75">
      <c r="F1419" s="23"/>
      <c r="P1419" s="29"/>
    </row>
    <row r="1420" spans="6:16" ht="12.75">
      <c r="F1420" s="23"/>
      <c r="P1420" s="29"/>
    </row>
    <row r="1421" spans="6:16" ht="12.75">
      <c r="F1421" s="23"/>
      <c r="P1421" s="29"/>
    </row>
    <row r="1422" spans="6:16" ht="12.75">
      <c r="F1422" s="23"/>
      <c r="P1422" s="29"/>
    </row>
    <row r="1423" spans="6:16" ht="12.75">
      <c r="F1423" s="23"/>
      <c r="P1423" s="29"/>
    </row>
    <row r="1424" spans="6:16" ht="12.75">
      <c r="F1424" s="23"/>
      <c r="P1424" s="29"/>
    </row>
    <row r="1425" spans="6:16" ht="12.75">
      <c r="F1425" s="23"/>
      <c r="P1425" s="29"/>
    </row>
    <row r="1426" spans="6:16" ht="12.75">
      <c r="F1426" s="23"/>
      <c r="P1426" s="29"/>
    </row>
    <row r="1427" spans="6:16" ht="12.75">
      <c r="F1427" s="23"/>
      <c r="P1427" s="29"/>
    </row>
    <row r="1428" spans="6:16" ht="12.75">
      <c r="F1428" s="23"/>
      <c r="P1428" s="29"/>
    </row>
    <row r="1429" spans="6:16" ht="12.75">
      <c r="F1429" s="23"/>
      <c r="P1429" s="29"/>
    </row>
    <row r="1430" spans="6:16" ht="12.75">
      <c r="F1430" s="23"/>
      <c r="P1430" s="29"/>
    </row>
    <row r="1431" spans="6:16" ht="12.75">
      <c r="F1431" s="23"/>
      <c r="P1431" s="29"/>
    </row>
    <row r="1432" spans="6:16" ht="12.75">
      <c r="F1432" s="23"/>
      <c r="P1432" s="29"/>
    </row>
    <row r="1433" spans="6:16" ht="12.75">
      <c r="F1433" s="23"/>
      <c r="P1433" s="29"/>
    </row>
    <row r="1434" spans="6:16" ht="12.75">
      <c r="F1434" s="23"/>
      <c r="P1434" s="29"/>
    </row>
    <row r="1435" spans="6:16" ht="12.75">
      <c r="F1435" s="23"/>
      <c r="P1435" s="29"/>
    </row>
    <row r="1436" spans="6:16" ht="12.75">
      <c r="F1436" s="23"/>
      <c r="P1436" s="29"/>
    </row>
    <row r="1437" spans="6:16" ht="12.75">
      <c r="F1437" s="23"/>
      <c r="P1437" s="29"/>
    </row>
    <row r="1438" spans="6:16" ht="12.75">
      <c r="F1438" s="23"/>
      <c r="P1438" s="29"/>
    </row>
    <row r="1439" spans="6:16" ht="12.75">
      <c r="F1439" s="23"/>
      <c r="P1439" s="29"/>
    </row>
    <row r="1440" spans="6:16" ht="12.75">
      <c r="F1440" s="23"/>
      <c r="P1440" s="29"/>
    </row>
    <row r="1441" spans="6:16" ht="12.75">
      <c r="F1441" s="23"/>
      <c r="P1441" s="29"/>
    </row>
    <row r="1442" spans="6:16" ht="12.75">
      <c r="F1442" s="23"/>
      <c r="P1442" s="29"/>
    </row>
    <row r="1443" spans="6:16" ht="12.75">
      <c r="F1443" s="23"/>
      <c r="P1443" s="29"/>
    </row>
    <row r="1444" spans="6:16" ht="12.75">
      <c r="F1444" s="23"/>
      <c r="P1444" s="29"/>
    </row>
    <row r="1445" spans="6:16" ht="12.75">
      <c r="F1445" s="23"/>
      <c r="P1445" s="29"/>
    </row>
    <row r="1446" spans="6:16" ht="12.75">
      <c r="F1446" s="23"/>
      <c r="P1446" s="29"/>
    </row>
    <row r="1447" spans="6:16" ht="12.75">
      <c r="F1447" s="23"/>
      <c r="P1447" s="29"/>
    </row>
    <row r="1448" spans="6:16" ht="12.75">
      <c r="F1448" s="23"/>
      <c r="P1448" s="29"/>
    </row>
    <row r="1449" spans="6:16" ht="12.75">
      <c r="F1449" s="23"/>
      <c r="P1449" s="29"/>
    </row>
    <row r="1450" spans="6:16" ht="12.75">
      <c r="F1450" s="23"/>
      <c r="P1450" s="29"/>
    </row>
    <row r="1451" spans="6:16" ht="12.75">
      <c r="F1451" s="23"/>
      <c r="P1451" s="29"/>
    </row>
    <row r="1452" spans="6:16" ht="12.75">
      <c r="F1452" s="23"/>
      <c r="P1452" s="29"/>
    </row>
    <row r="1453" spans="6:16" ht="12.75">
      <c r="F1453" s="23"/>
      <c r="P1453" s="29"/>
    </row>
    <row r="1454" spans="6:16" ht="12.75">
      <c r="F1454" s="23"/>
      <c r="P1454" s="29"/>
    </row>
    <row r="1455" spans="6:16" ht="12.75">
      <c r="F1455" s="23"/>
      <c r="P1455" s="29"/>
    </row>
    <row r="1456" spans="6:16" ht="12.75">
      <c r="F1456" s="23"/>
      <c r="P1456" s="29"/>
    </row>
    <row r="1457" spans="6:16" ht="12.75">
      <c r="F1457" s="23"/>
      <c r="P1457" s="29"/>
    </row>
    <row r="1458" spans="6:16" ht="12.75">
      <c r="F1458" s="23"/>
      <c r="P1458" s="29"/>
    </row>
    <row r="1459" spans="6:16" ht="12.75">
      <c r="F1459" s="23"/>
      <c r="P1459" s="29"/>
    </row>
    <row r="1460" spans="6:16" ht="12.75">
      <c r="F1460" s="23"/>
      <c r="P1460" s="29"/>
    </row>
    <row r="1461" spans="6:16" ht="12.75">
      <c r="F1461" s="23"/>
      <c r="P1461" s="29"/>
    </row>
    <row r="1462" spans="6:16" ht="12.75">
      <c r="F1462" s="23"/>
      <c r="P1462" s="29"/>
    </row>
    <row r="1463" spans="6:16" ht="12.75">
      <c r="F1463" s="23"/>
      <c r="P1463" s="29"/>
    </row>
    <row r="1464" spans="6:16" ht="12.75">
      <c r="F1464" s="23"/>
      <c r="P1464" s="29"/>
    </row>
    <row r="1465" spans="6:16" ht="12.75">
      <c r="F1465" s="23"/>
      <c r="P1465" s="29"/>
    </row>
    <row r="1466" spans="6:16" ht="12.75">
      <c r="F1466" s="23"/>
      <c r="P1466" s="29"/>
    </row>
    <row r="1467" spans="6:16" ht="12.75">
      <c r="F1467" s="23"/>
      <c r="P1467" s="29"/>
    </row>
    <row r="1468" spans="6:16" ht="12.75">
      <c r="F1468" s="23"/>
      <c r="P1468" s="29"/>
    </row>
    <row r="1469" spans="6:16" ht="12.75">
      <c r="F1469" s="23"/>
      <c r="P1469" s="29"/>
    </row>
    <row r="1470" spans="6:16" ht="12.75">
      <c r="F1470" s="23"/>
      <c r="P1470" s="29"/>
    </row>
    <row r="1471" spans="6:16" ht="12.75">
      <c r="F1471" s="23"/>
      <c r="P1471" s="29"/>
    </row>
    <row r="1472" spans="6:16" ht="12.75">
      <c r="F1472" s="23"/>
      <c r="P1472" s="29"/>
    </row>
    <row r="1473" spans="6:16" ht="12.75">
      <c r="F1473" s="23"/>
      <c r="P1473" s="29"/>
    </row>
    <row r="1474" spans="6:16" ht="12.75">
      <c r="F1474" s="23"/>
      <c r="P1474" s="29"/>
    </row>
    <row r="1475" spans="6:16" ht="12.75">
      <c r="F1475" s="23"/>
      <c r="P1475" s="29"/>
    </row>
    <row r="1476" spans="6:16" ht="12.75">
      <c r="F1476" s="23"/>
      <c r="P1476" s="29"/>
    </row>
    <row r="1477" spans="6:16" ht="12.75">
      <c r="F1477" s="23"/>
      <c r="P1477" s="29"/>
    </row>
    <row r="1478" spans="6:16" ht="12.75">
      <c r="F1478" s="23"/>
      <c r="P1478" s="29"/>
    </row>
    <row r="1479" spans="6:16" ht="12.75">
      <c r="F1479" s="23"/>
      <c r="P1479" s="29"/>
    </row>
    <row r="1480" spans="6:16" ht="12.75">
      <c r="F1480" s="23"/>
      <c r="P1480" s="29"/>
    </row>
    <row r="1481" spans="6:16" ht="12.75">
      <c r="F1481" s="23"/>
      <c r="P1481" s="29"/>
    </row>
    <row r="1482" spans="6:16" ht="12.75">
      <c r="F1482" s="23"/>
      <c r="P1482" s="29"/>
    </row>
    <row r="1483" spans="6:16" ht="12.75">
      <c r="F1483" s="23"/>
      <c r="P1483" s="29"/>
    </row>
    <row r="1484" spans="6:16" ht="12.75">
      <c r="F1484" s="23"/>
      <c r="P1484" s="29"/>
    </row>
    <row r="1485" spans="6:16" ht="12.75">
      <c r="F1485" s="23"/>
      <c r="P1485" s="29"/>
    </row>
    <row r="1486" ht="12.75">
      <c r="F1486" s="23"/>
    </row>
    <row r="1487" ht="12.75">
      <c r="F1487" s="23"/>
    </row>
    <row r="1488" ht="12.75">
      <c r="F1488" s="23"/>
    </row>
    <row r="1489" ht="12.75">
      <c r="F1489" s="23"/>
    </row>
    <row r="1490" ht="12.75">
      <c r="F1490" s="23"/>
    </row>
    <row r="1491" ht="12.75">
      <c r="F1491" s="23"/>
    </row>
    <row r="1492" ht="12.75">
      <c r="F1492" s="23"/>
    </row>
    <row r="1493" ht="12.75">
      <c r="F1493" s="23"/>
    </row>
    <row r="1494" ht="12.75">
      <c r="F1494" s="23"/>
    </row>
    <row r="1495" ht="12.75">
      <c r="F1495" s="23"/>
    </row>
    <row r="1496" ht="12.75">
      <c r="F1496" s="23"/>
    </row>
    <row r="1497" ht="12.75">
      <c r="F1497" s="23"/>
    </row>
    <row r="1498" ht="12.75">
      <c r="F1498" s="23"/>
    </row>
    <row r="1499" ht="12.75">
      <c r="F1499" s="23"/>
    </row>
    <row r="1500" ht="12.75">
      <c r="F1500" s="23"/>
    </row>
    <row r="1501" ht="12.75">
      <c r="F1501" s="23"/>
    </row>
    <row r="1502" ht="12.75">
      <c r="F1502" s="23"/>
    </row>
    <row r="1503" ht="12.75">
      <c r="F1503" s="23"/>
    </row>
    <row r="1504" ht="12.75">
      <c r="F1504" s="23"/>
    </row>
    <row r="1505" ht="12.75">
      <c r="F1505" s="23"/>
    </row>
    <row r="1506" ht="12.75">
      <c r="F1506" s="23"/>
    </row>
    <row r="1507" ht="12.75">
      <c r="F1507" s="23"/>
    </row>
    <row r="1508" ht="12.75">
      <c r="F1508" s="23"/>
    </row>
    <row r="1509" ht="12.75">
      <c r="F1509" s="23"/>
    </row>
    <row r="1510" ht="12.75">
      <c r="F1510" s="23"/>
    </row>
    <row r="1511" ht="12.75">
      <c r="F1511" s="23"/>
    </row>
    <row r="1512" ht="12.75">
      <c r="F1512" s="23"/>
    </row>
    <row r="1513" ht="12.75">
      <c r="F1513" s="23"/>
    </row>
    <row r="1514" ht="12.75">
      <c r="F1514" s="23"/>
    </row>
    <row r="1515" ht="12.75">
      <c r="F1515" s="23"/>
    </row>
    <row r="1516" ht="12.75">
      <c r="F1516" s="23"/>
    </row>
    <row r="1517" ht="12.75">
      <c r="F1517" s="23"/>
    </row>
    <row r="1518" ht="12.75">
      <c r="F1518" s="23"/>
    </row>
    <row r="1519" ht="12.75">
      <c r="F1519" s="23"/>
    </row>
    <row r="1520" ht="12.75">
      <c r="F1520" s="23"/>
    </row>
    <row r="1521" ht="12.75">
      <c r="F1521" s="23"/>
    </row>
    <row r="1522" ht="12.75">
      <c r="F1522" s="23"/>
    </row>
    <row r="1523" ht="12.75">
      <c r="F1523" s="23"/>
    </row>
    <row r="1524" ht="12.75">
      <c r="F1524" s="23"/>
    </row>
    <row r="1525" ht="12.75">
      <c r="F1525" s="23"/>
    </row>
    <row r="1526" ht="12.75">
      <c r="F1526" s="23"/>
    </row>
    <row r="1527" ht="12.75">
      <c r="F1527" s="23"/>
    </row>
    <row r="1528" ht="12.75">
      <c r="F1528" s="23"/>
    </row>
    <row r="1529" ht="12.75">
      <c r="F1529" s="23"/>
    </row>
    <row r="1530" ht="12.75">
      <c r="F1530" s="23"/>
    </row>
    <row r="1531" ht="12.75">
      <c r="F1531" s="23"/>
    </row>
    <row r="1532" ht="12.75">
      <c r="F1532" s="23"/>
    </row>
    <row r="1533" ht="12.75">
      <c r="F1533" s="23"/>
    </row>
    <row r="1534" ht="12.75">
      <c r="F1534" s="23"/>
    </row>
    <row r="1535" ht="12.75">
      <c r="F1535" s="23"/>
    </row>
    <row r="1536" ht="12.75">
      <c r="F1536" s="23"/>
    </row>
    <row r="1537" ht="12.75">
      <c r="F1537" s="23"/>
    </row>
    <row r="1538" ht="12.75">
      <c r="F1538" s="23"/>
    </row>
    <row r="1539" ht="12.75">
      <c r="F1539" s="23"/>
    </row>
    <row r="1540" ht="12.75">
      <c r="F1540" s="23"/>
    </row>
    <row r="1541" ht="12.75">
      <c r="F1541" s="23"/>
    </row>
    <row r="1542" ht="12.75">
      <c r="F1542" s="23"/>
    </row>
    <row r="1543" ht="12.75">
      <c r="F1543" s="23"/>
    </row>
    <row r="1544" ht="12.75">
      <c r="F1544" s="23"/>
    </row>
    <row r="1545" ht="12.75">
      <c r="F1545" s="23"/>
    </row>
    <row r="1546" ht="12.75">
      <c r="F1546" s="23"/>
    </row>
    <row r="1547" ht="12.75">
      <c r="F1547" s="23"/>
    </row>
    <row r="1548" ht="12.75">
      <c r="F1548" s="23"/>
    </row>
    <row r="1549" ht="12.75">
      <c r="F1549" s="23"/>
    </row>
    <row r="1550" ht="12.75">
      <c r="F1550" s="23"/>
    </row>
    <row r="1551" ht="12.75">
      <c r="F1551" s="23"/>
    </row>
    <row r="1552" ht="12.75">
      <c r="F1552" s="23"/>
    </row>
    <row r="1553" ht="12.75">
      <c r="F1553" s="23"/>
    </row>
    <row r="1554" ht="12.75">
      <c r="F1554" s="23"/>
    </row>
    <row r="1555" ht="12.75">
      <c r="F1555" s="23"/>
    </row>
    <row r="1556" ht="12.75">
      <c r="F1556" s="23"/>
    </row>
    <row r="1557" ht="12.75">
      <c r="F1557" s="23"/>
    </row>
    <row r="1558" ht="12.75">
      <c r="F1558" s="23"/>
    </row>
    <row r="1559" ht="12.75">
      <c r="F1559" s="23"/>
    </row>
    <row r="1560" ht="12.75">
      <c r="F1560" s="23"/>
    </row>
    <row r="1561" ht="12.75">
      <c r="F1561" s="23"/>
    </row>
    <row r="1562" ht="12.75">
      <c r="F1562" s="23"/>
    </row>
    <row r="1563" ht="12.75">
      <c r="F1563" s="23"/>
    </row>
    <row r="1564" ht="12.75">
      <c r="F1564" s="23"/>
    </row>
    <row r="1565" ht="12.75">
      <c r="F1565" s="23"/>
    </row>
    <row r="1566" ht="12.75">
      <c r="F1566" s="23"/>
    </row>
    <row r="1567" ht="12.75">
      <c r="F1567" s="23"/>
    </row>
    <row r="1568" ht="12.75">
      <c r="F1568" s="23"/>
    </row>
    <row r="1569" ht="12.75">
      <c r="F1569" s="23"/>
    </row>
    <row r="1570" ht="12.75">
      <c r="F1570" s="23"/>
    </row>
    <row r="1571" ht="12.75">
      <c r="F1571" s="23"/>
    </row>
    <row r="1572" ht="12.75">
      <c r="F1572" s="23"/>
    </row>
    <row r="1573" ht="12.75">
      <c r="F1573" s="23"/>
    </row>
    <row r="1574" ht="12.75">
      <c r="F1574" s="23"/>
    </row>
    <row r="1575" ht="12.75">
      <c r="F1575" s="23"/>
    </row>
    <row r="1576" ht="12.75">
      <c r="F1576" s="23"/>
    </row>
    <row r="1577" ht="12.75">
      <c r="F1577" s="23"/>
    </row>
    <row r="1578" ht="12.75">
      <c r="F1578" s="23"/>
    </row>
    <row r="1579" ht="12.75">
      <c r="F1579" s="23"/>
    </row>
    <row r="1580" ht="12.75">
      <c r="F1580" s="23"/>
    </row>
    <row r="1581" ht="12.75">
      <c r="F1581" s="23"/>
    </row>
    <row r="1582" ht="12.75">
      <c r="F1582" s="23"/>
    </row>
    <row r="1583" ht="12.75">
      <c r="F1583" s="23"/>
    </row>
    <row r="1584" ht="12.75">
      <c r="F1584" s="23"/>
    </row>
    <row r="1585" ht="12.75">
      <c r="F1585" s="23"/>
    </row>
    <row r="1586" ht="12.75">
      <c r="F1586" s="23"/>
    </row>
    <row r="1587" ht="12.75">
      <c r="F1587" s="23"/>
    </row>
    <row r="1588" ht="12.75">
      <c r="F1588" s="23"/>
    </row>
    <row r="1589" ht="12.75">
      <c r="F1589" s="23"/>
    </row>
    <row r="1590" ht="12.75">
      <c r="F1590" s="23"/>
    </row>
    <row r="1591" ht="12.75">
      <c r="F1591" s="23"/>
    </row>
    <row r="1592" ht="12.75">
      <c r="F1592" s="23"/>
    </row>
    <row r="1593" ht="12.75">
      <c r="F1593" s="23"/>
    </row>
    <row r="1594" ht="12.75">
      <c r="F1594" s="23"/>
    </row>
    <row r="1595" ht="12.75">
      <c r="F1595" s="23"/>
    </row>
    <row r="1596" ht="12.75">
      <c r="F1596" s="23"/>
    </row>
    <row r="1597" ht="12.75">
      <c r="F1597" s="23"/>
    </row>
    <row r="1598" ht="12.75">
      <c r="F1598" s="23"/>
    </row>
    <row r="1599" ht="12.75">
      <c r="F1599" s="23"/>
    </row>
    <row r="1600" ht="12.75">
      <c r="F1600" s="23"/>
    </row>
    <row r="1601" ht="12.75">
      <c r="F1601" s="23"/>
    </row>
    <row r="1602" ht="12.75">
      <c r="F1602" s="23"/>
    </row>
    <row r="1603" ht="12.75">
      <c r="F1603" s="23"/>
    </row>
    <row r="1604" ht="12.75">
      <c r="F1604" s="23"/>
    </row>
    <row r="1605" ht="12.75">
      <c r="F1605" s="23"/>
    </row>
    <row r="1606" ht="12.75">
      <c r="F1606" s="23"/>
    </row>
    <row r="1607" ht="12.75">
      <c r="F1607" s="23"/>
    </row>
    <row r="1608" ht="12.75">
      <c r="F1608" s="23"/>
    </row>
    <row r="1609" ht="12.75">
      <c r="F1609" s="23"/>
    </row>
    <row r="1610" ht="12.75">
      <c r="F1610" s="23"/>
    </row>
    <row r="1611" ht="12.75">
      <c r="F1611" s="23"/>
    </row>
    <row r="1612" ht="12.75">
      <c r="F1612" s="23"/>
    </row>
    <row r="1613" ht="12.75">
      <c r="F1613" s="23"/>
    </row>
    <row r="1614" ht="12.75">
      <c r="F1614" s="23"/>
    </row>
    <row r="1615" ht="12.75">
      <c r="F1615" s="23"/>
    </row>
    <row r="1616" ht="12.75">
      <c r="F1616" s="23"/>
    </row>
    <row r="1617" ht="12.75">
      <c r="F1617" s="23"/>
    </row>
    <row r="1618" ht="12.75">
      <c r="F1618" s="23"/>
    </row>
    <row r="1619" ht="12.75">
      <c r="F1619" s="23"/>
    </row>
    <row r="1620" ht="12.75">
      <c r="F1620" s="23"/>
    </row>
    <row r="1621" ht="12.75">
      <c r="F1621" s="23"/>
    </row>
    <row r="1622" ht="12.75">
      <c r="F1622" s="23"/>
    </row>
    <row r="1623" ht="12.75">
      <c r="F1623" s="23"/>
    </row>
    <row r="1624" ht="12.75">
      <c r="F1624" s="23"/>
    </row>
    <row r="1625" ht="12.75">
      <c r="F1625" s="23"/>
    </row>
    <row r="1626" ht="12.75">
      <c r="F1626" s="23"/>
    </row>
    <row r="1627" ht="12.75">
      <c r="F1627" s="23"/>
    </row>
    <row r="1628" ht="12.75">
      <c r="F1628" s="23"/>
    </row>
    <row r="1629" ht="12.75">
      <c r="F1629" s="23"/>
    </row>
    <row r="1630" ht="12.75">
      <c r="F1630" s="23"/>
    </row>
    <row r="1631" ht="12.75">
      <c r="F1631" s="23"/>
    </row>
    <row r="1632" ht="12.75">
      <c r="F1632" s="23"/>
    </row>
    <row r="1633" ht="12.75">
      <c r="F1633" s="23"/>
    </row>
    <row r="1634" ht="12.75">
      <c r="F1634" s="23"/>
    </row>
    <row r="1635" ht="12.75">
      <c r="F1635" s="23"/>
    </row>
    <row r="1636" ht="12.75">
      <c r="F1636" s="23"/>
    </row>
    <row r="1637" ht="12.75">
      <c r="F1637" s="23"/>
    </row>
    <row r="1638" ht="12.75">
      <c r="F1638" s="23"/>
    </row>
    <row r="1639" ht="12.75">
      <c r="F1639" s="23"/>
    </row>
    <row r="1640" ht="12.75">
      <c r="F1640" s="23"/>
    </row>
    <row r="1641" ht="12.75">
      <c r="F1641" s="23"/>
    </row>
    <row r="1642" ht="12.75">
      <c r="F1642" s="23"/>
    </row>
    <row r="1643" ht="12.75">
      <c r="F1643" s="23"/>
    </row>
    <row r="1644" ht="12.75">
      <c r="F1644" s="23"/>
    </row>
    <row r="1645" ht="12.75">
      <c r="F1645" s="23"/>
    </row>
    <row r="1646" ht="12.75">
      <c r="F1646" s="23"/>
    </row>
    <row r="1647" ht="12.75">
      <c r="F1647" s="23"/>
    </row>
    <row r="1648" ht="12.75">
      <c r="F1648" s="23"/>
    </row>
    <row r="1649" ht="12.75">
      <c r="F1649" s="23"/>
    </row>
    <row r="1650" ht="12.75">
      <c r="F1650" s="23"/>
    </row>
    <row r="1651" ht="12.75">
      <c r="F1651" s="23"/>
    </row>
    <row r="1652" ht="12.75">
      <c r="F1652" s="23"/>
    </row>
    <row r="1653" ht="12.75">
      <c r="F1653" s="23"/>
    </row>
    <row r="1654" ht="12.75">
      <c r="F1654" s="23"/>
    </row>
    <row r="1655" ht="12.75">
      <c r="F1655" s="23"/>
    </row>
    <row r="1656" ht="12.75">
      <c r="F1656" s="23"/>
    </row>
    <row r="1657" ht="12.75">
      <c r="F1657" s="23"/>
    </row>
    <row r="1658" ht="12.75">
      <c r="F1658" s="23"/>
    </row>
    <row r="1659" ht="12.75">
      <c r="F1659" s="23"/>
    </row>
    <row r="1660" ht="12.75">
      <c r="F1660" s="23"/>
    </row>
    <row r="1661" ht="12.75">
      <c r="F1661" s="23"/>
    </row>
    <row r="1662" ht="12.75">
      <c r="F1662" s="23"/>
    </row>
    <row r="1663" ht="12.75">
      <c r="F1663" s="23"/>
    </row>
    <row r="1664" ht="12.75">
      <c r="F1664" s="23"/>
    </row>
    <row r="1665" ht="12.75">
      <c r="F1665" s="23"/>
    </row>
    <row r="1666" ht="12.75">
      <c r="F1666" s="23"/>
    </row>
    <row r="1667" ht="12.75">
      <c r="F1667" s="23"/>
    </row>
    <row r="1668" ht="12.75">
      <c r="F1668" s="23"/>
    </row>
    <row r="1669" ht="12.75">
      <c r="F1669" s="23"/>
    </row>
    <row r="1670" ht="12.75">
      <c r="F1670" s="23"/>
    </row>
    <row r="1671" ht="12.75">
      <c r="F1671" s="23"/>
    </row>
    <row r="1672" ht="12.75">
      <c r="F1672" s="23"/>
    </row>
    <row r="1673" ht="12.75">
      <c r="F1673" s="23"/>
    </row>
    <row r="1674" ht="12.75">
      <c r="F1674" s="23"/>
    </row>
    <row r="1675" ht="12.75">
      <c r="F1675" s="23"/>
    </row>
    <row r="1676" ht="12.75">
      <c r="F1676" s="23"/>
    </row>
    <row r="1677" ht="12.75">
      <c r="F1677" s="23"/>
    </row>
    <row r="1678" ht="12.75">
      <c r="F1678" s="23"/>
    </row>
    <row r="1679" ht="12.75">
      <c r="F1679" s="23"/>
    </row>
    <row r="1680" ht="12.75">
      <c r="F1680" s="23"/>
    </row>
    <row r="1681" ht="12.75">
      <c r="F1681" s="23"/>
    </row>
    <row r="1682" ht="12.75">
      <c r="F1682" s="23"/>
    </row>
    <row r="1683" ht="12.75">
      <c r="F1683" s="23"/>
    </row>
    <row r="1684" ht="12.75">
      <c r="F1684" s="23"/>
    </row>
    <row r="1685" ht="12.75">
      <c r="F1685" s="23"/>
    </row>
    <row r="1686" ht="12.75">
      <c r="F1686" s="23"/>
    </row>
    <row r="1687" ht="12.75">
      <c r="F1687" s="23"/>
    </row>
    <row r="1688" ht="12.75">
      <c r="F1688" s="23"/>
    </row>
    <row r="1689" ht="12.75">
      <c r="F1689" s="23"/>
    </row>
    <row r="1690" ht="12.75">
      <c r="F1690" s="23"/>
    </row>
    <row r="1691" ht="12.75">
      <c r="F1691" s="23"/>
    </row>
    <row r="1692" ht="12.75">
      <c r="F1692" s="23"/>
    </row>
    <row r="1693" ht="12.75">
      <c r="F1693" s="23"/>
    </row>
    <row r="1694" ht="12.75">
      <c r="F1694" s="23"/>
    </row>
    <row r="1695" ht="12.75">
      <c r="F1695" s="23"/>
    </row>
    <row r="1696" ht="12.75">
      <c r="F1696" s="23"/>
    </row>
    <row r="1697" ht="12.75">
      <c r="F1697" s="23"/>
    </row>
    <row r="1698" ht="12.75">
      <c r="F1698" s="23"/>
    </row>
    <row r="1699" ht="12.75">
      <c r="F1699" s="23"/>
    </row>
    <row r="1700" ht="12.75">
      <c r="F1700" s="23"/>
    </row>
    <row r="1701" ht="12.75">
      <c r="F1701" s="23"/>
    </row>
    <row r="1702" ht="12.75">
      <c r="F1702" s="23"/>
    </row>
    <row r="1703" ht="12.75">
      <c r="F1703" s="23"/>
    </row>
    <row r="1704" ht="12.75">
      <c r="F1704" s="23"/>
    </row>
    <row r="1705" ht="12.75">
      <c r="F1705" s="23"/>
    </row>
    <row r="1706" ht="12.75">
      <c r="F1706" s="23"/>
    </row>
    <row r="1707" ht="12.75">
      <c r="F1707" s="23"/>
    </row>
    <row r="1708" ht="12.75">
      <c r="F1708" s="23"/>
    </row>
    <row r="1709" ht="12.75">
      <c r="F1709" s="23"/>
    </row>
    <row r="1710" ht="12.75">
      <c r="F1710" s="23"/>
    </row>
    <row r="1711" ht="12.75">
      <c r="F1711" s="23"/>
    </row>
    <row r="1712" ht="12.75">
      <c r="F1712" s="23"/>
    </row>
    <row r="1713" ht="12.75">
      <c r="F1713" s="23"/>
    </row>
    <row r="1714" ht="12.75">
      <c r="F1714" s="23"/>
    </row>
    <row r="1715" ht="12.75">
      <c r="F1715" s="23"/>
    </row>
    <row r="1716" ht="12.75">
      <c r="F1716" s="23"/>
    </row>
    <row r="1717" ht="12.75">
      <c r="F1717" s="23"/>
    </row>
    <row r="1718" ht="12.75">
      <c r="F1718" s="23"/>
    </row>
    <row r="1719" ht="12.75">
      <c r="F1719" s="23"/>
    </row>
    <row r="1720" ht="12.75">
      <c r="F1720" s="23"/>
    </row>
    <row r="1721" ht="12.75">
      <c r="F1721" s="23"/>
    </row>
    <row r="1722" ht="12.75">
      <c r="F1722" s="23"/>
    </row>
    <row r="1723" ht="12.75">
      <c r="F1723" s="23"/>
    </row>
    <row r="1724" ht="12.75">
      <c r="F1724" s="23"/>
    </row>
    <row r="1725" ht="12.75">
      <c r="F1725" s="23"/>
    </row>
    <row r="1726" ht="12.75">
      <c r="F1726" s="23"/>
    </row>
    <row r="1727" ht="12.75">
      <c r="F1727" s="23"/>
    </row>
    <row r="1728" ht="12.75">
      <c r="F1728" s="23"/>
    </row>
    <row r="1729" ht="12.75">
      <c r="F1729" s="23"/>
    </row>
    <row r="1730" ht="12.75">
      <c r="F1730" s="23"/>
    </row>
    <row r="1731" ht="12.75">
      <c r="F1731" s="23"/>
    </row>
    <row r="1732" ht="12.75">
      <c r="F1732" s="23"/>
    </row>
    <row r="1733" ht="12.75">
      <c r="F1733" s="23"/>
    </row>
    <row r="1734" ht="12.75">
      <c r="F1734" s="23"/>
    </row>
    <row r="1735" ht="12.75">
      <c r="F1735" s="23"/>
    </row>
    <row r="1736" ht="12.75">
      <c r="F1736" s="23"/>
    </row>
    <row r="1737" ht="12.75">
      <c r="F1737" s="23"/>
    </row>
    <row r="1738" ht="12.75">
      <c r="F1738" s="23"/>
    </row>
    <row r="1739" ht="12.75">
      <c r="F1739" s="23"/>
    </row>
    <row r="1740" ht="12.75">
      <c r="F1740" s="23"/>
    </row>
    <row r="1741" ht="12.75">
      <c r="F1741" s="23"/>
    </row>
    <row r="1742" ht="12.75">
      <c r="F1742" s="23"/>
    </row>
    <row r="1743" ht="12.75">
      <c r="F1743" s="23"/>
    </row>
    <row r="1744" ht="12.75">
      <c r="F1744" s="23"/>
    </row>
    <row r="1745" ht="12.75">
      <c r="F1745" s="23"/>
    </row>
    <row r="1746" ht="12.75">
      <c r="F1746" s="23"/>
    </row>
    <row r="1747" ht="12.75">
      <c r="F1747" s="23"/>
    </row>
    <row r="1748" ht="12.75">
      <c r="F1748" s="23"/>
    </row>
    <row r="1749" ht="12.75">
      <c r="F1749" s="23"/>
    </row>
    <row r="1750" ht="12.75">
      <c r="F1750" s="23"/>
    </row>
    <row r="1751" ht="12.75">
      <c r="F1751" s="23"/>
    </row>
    <row r="1752" ht="12.75">
      <c r="F1752" s="23"/>
    </row>
    <row r="1753" ht="12.75">
      <c r="F1753" s="23"/>
    </row>
    <row r="1754" ht="12.75">
      <c r="F1754" s="23"/>
    </row>
    <row r="1755" ht="12.75">
      <c r="F1755" s="23"/>
    </row>
    <row r="1756" ht="12.75">
      <c r="F1756" s="23"/>
    </row>
    <row r="1757" ht="12.75">
      <c r="F1757" s="23"/>
    </row>
    <row r="1758" ht="12.75">
      <c r="F1758" s="23"/>
    </row>
    <row r="1759" ht="12.75">
      <c r="F1759" s="23"/>
    </row>
    <row r="1760" ht="12.75">
      <c r="F1760" s="23"/>
    </row>
    <row r="1761" ht="12.75">
      <c r="F1761" s="23"/>
    </row>
    <row r="1762" ht="12.75">
      <c r="F1762" s="23"/>
    </row>
    <row r="1763" ht="12.75">
      <c r="F1763" s="23"/>
    </row>
    <row r="1764" ht="12.75">
      <c r="F1764" s="23"/>
    </row>
    <row r="1765" ht="12.75">
      <c r="F1765" s="23"/>
    </row>
    <row r="1766" ht="12.75">
      <c r="F1766" s="23"/>
    </row>
    <row r="1767" ht="12.75">
      <c r="F1767" s="23"/>
    </row>
    <row r="1768" ht="12.75">
      <c r="F1768" s="23"/>
    </row>
    <row r="1769" ht="12.75">
      <c r="F1769" s="23"/>
    </row>
    <row r="1770" ht="12.75">
      <c r="F1770" s="23"/>
    </row>
    <row r="1771" ht="12.75">
      <c r="F1771" s="23"/>
    </row>
    <row r="1772" ht="12.75">
      <c r="F1772" s="23"/>
    </row>
    <row r="1773" ht="12.75">
      <c r="F1773" s="23"/>
    </row>
    <row r="1774" ht="12.75">
      <c r="F1774" s="23"/>
    </row>
    <row r="1775" ht="12.75">
      <c r="F1775" s="23"/>
    </row>
    <row r="1776" ht="12.75">
      <c r="F1776" s="23"/>
    </row>
    <row r="1777" ht="12.75">
      <c r="F1777" s="23"/>
    </row>
    <row r="1778" ht="12.75">
      <c r="F1778" s="23"/>
    </row>
    <row r="1779" ht="12.75">
      <c r="F1779" s="23"/>
    </row>
    <row r="1780" ht="12.75">
      <c r="F1780" s="23"/>
    </row>
    <row r="1781" ht="12.75">
      <c r="F1781" s="23"/>
    </row>
    <row r="1782" ht="12.75">
      <c r="F1782" s="23"/>
    </row>
    <row r="1783" ht="12.75">
      <c r="F1783" s="23"/>
    </row>
    <row r="1784" ht="12.75">
      <c r="F1784" s="23"/>
    </row>
    <row r="1785" ht="12.75">
      <c r="F1785" s="23"/>
    </row>
    <row r="1786" ht="12.75">
      <c r="F1786" s="23"/>
    </row>
    <row r="1787" ht="12.75">
      <c r="F1787" s="23"/>
    </row>
    <row r="1788" ht="12.75">
      <c r="F1788" s="23"/>
    </row>
    <row r="1789" ht="12.75">
      <c r="F1789" s="23"/>
    </row>
    <row r="1790" ht="12.75">
      <c r="F1790" s="23"/>
    </row>
    <row r="1791" ht="12.75">
      <c r="F1791" s="23"/>
    </row>
    <row r="1792" ht="12.75">
      <c r="F1792" s="23"/>
    </row>
    <row r="1793" ht="12.75">
      <c r="F1793" s="23"/>
    </row>
    <row r="1794" ht="12.75">
      <c r="F1794" s="23"/>
    </row>
    <row r="1795" ht="12.75">
      <c r="F1795" s="23"/>
    </row>
    <row r="1796" ht="12.75">
      <c r="F1796" s="23"/>
    </row>
    <row r="1797" ht="12.75">
      <c r="F1797" s="23"/>
    </row>
    <row r="1798" ht="12.75">
      <c r="F1798" s="23"/>
    </row>
    <row r="1799" ht="12.75">
      <c r="F1799" s="23"/>
    </row>
    <row r="1800" ht="12.75">
      <c r="F1800" s="23"/>
    </row>
    <row r="1801" ht="12.75">
      <c r="F1801" s="23"/>
    </row>
    <row r="1802" ht="12.75">
      <c r="F1802" s="23"/>
    </row>
    <row r="1803" ht="12.75">
      <c r="F1803" s="23"/>
    </row>
    <row r="1804" ht="12.75">
      <c r="F1804" s="23"/>
    </row>
    <row r="1805" ht="12.75">
      <c r="F1805" s="23"/>
    </row>
    <row r="1806" ht="12.75">
      <c r="F1806" s="23"/>
    </row>
    <row r="1807" ht="12.75">
      <c r="F1807" s="23"/>
    </row>
    <row r="1808" ht="12.75">
      <c r="F1808" s="23"/>
    </row>
    <row r="1809" ht="12.75">
      <c r="F1809" s="23"/>
    </row>
    <row r="1810" ht="12.75">
      <c r="F1810" s="23"/>
    </row>
    <row r="1811" ht="12.75">
      <c r="F1811" s="23"/>
    </row>
    <row r="1812" ht="12.75">
      <c r="F1812" s="23"/>
    </row>
    <row r="1813" ht="12.75">
      <c r="F1813" s="23"/>
    </row>
    <row r="1814" ht="12.75">
      <c r="F1814" s="23"/>
    </row>
    <row r="1815" ht="12.75">
      <c r="F1815" s="23"/>
    </row>
    <row r="1816" ht="12.75">
      <c r="F1816" s="23"/>
    </row>
    <row r="1817" ht="12.75">
      <c r="F1817" s="23"/>
    </row>
    <row r="1818" ht="12.75">
      <c r="F1818" s="23"/>
    </row>
    <row r="1819" ht="12.75">
      <c r="F1819" s="23"/>
    </row>
    <row r="1820" ht="12.75">
      <c r="F1820" s="23"/>
    </row>
    <row r="1821" ht="12.75">
      <c r="F1821" s="23"/>
    </row>
    <row r="1822" ht="12.75">
      <c r="F1822" s="23"/>
    </row>
    <row r="1823" ht="12.75">
      <c r="F1823" s="23"/>
    </row>
    <row r="1824" ht="12.75">
      <c r="F1824" s="23"/>
    </row>
    <row r="1825" ht="12.75">
      <c r="F1825" s="23"/>
    </row>
    <row r="1826" ht="12.75">
      <c r="F1826" s="23"/>
    </row>
    <row r="1827" ht="12.75">
      <c r="F1827" s="23"/>
    </row>
    <row r="1828" ht="12.75">
      <c r="F1828" s="23"/>
    </row>
    <row r="1829" ht="12.75">
      <c r="F1829" s="23"/>
    </row>
    <row r="1830" ht="12.75">
      <c r="F1830" s="23"/>
    </row>
    <row r="1831" ht="12.75">
      <c r="F1831" s="23"/>
    </row>
    <row r="1832" ht="12.75">
      <c r="F1832" s="23"/>
    </row>
    <row r="1833" ht="12.75">
      <c r="F1833" s="23"/>
    </row>
    <row r="1834" ht="12.75">
      <c r="F1834" s="23"/>
    </row>
    <row r="1835" ht="12.75">
      <c r="F1835" s="23"/>
    </row>
    <row r="1836" ht="12.75">
      <c r="F1836" s="23"/>
    </row>
    <row r="1837" ht="12.75">
      <c r="F1837" s="23"/>
    </row>
    <row r="1838" ht="12.75">
      <c r="F1838" s="23"/>
    </row>
    <row r="1839" ht="12.75">
      <c r="F1839" s="23"/>
    </row>
    <row r="1840" ht="12.75">
      <c r="F1840" s="23"/>
    </row>
    <row r="1841" ht="12.75">
      <c r="F1841" s="23"/>
    </row>
    <row r="1842" ht="12.75">
      <c r="F1842" s="23"/>
    </row>
    <row r="1843" ht="12.75">
      <c r="F1843" s="23"/>
    </row>
    <row r="1844" ht="12.75">
      <c r="F1844" s="23"/>
    </row>
    <row r="1845" ht="12.75">
      <c r="F1845" s="23"/>
    </row>
    <row r="1846" ht="12.75">
      <c r="F1846" s="23"/>
    </row>
    <row r="1847" ht="12.75">
      <c r="F1847" s="23"/>
    </row>
    <row r="1848" ht="12.75">
      <c r="F1848" s="23"/>
    </row>
    <row r="1849" ht="12.75">
      <c r="F1849" s="23"/>
    </row>
    <row r="1850" ht="12.75">
      <c r="F1850" s="23"/>
    </row>
    <row r="1851" ht="12.75">
      <c r="F1851" s="23"/>
    </row>
    <row r="1852" ht="12.75">
      <c r="F1852" s="23"/>
    </row>
    <row r="1853" ht="12.75">
      <c r="F1853" s="23"/>
    </row>
    <row r="1854" ht="12.75">
      <c r="F1854" s="23"/>
    </row>
    <row r="1855" ht="12.75">
      <c r="F1855" s="23"/>
    </row>
    <row r="1856" ht="12.75">
      <c r="F1856" s="23"/>
    </row>
    <row r="1857" ht="12.75">
      <c r="F1857" s="23"/>
    </row>
    <row r="1858" ht="12.75">
      <c r="F1858" s="23"/>
    </row>
    <row r="1859" ht="12.75">
      <c r="F1859" s="23"/>
    </row>
    <row r="1860" ht="12.75">
      <c r="F1860" s="23"/>
    </row>
    <row r="1861" ht="12.75">
      <c r="F1861" s="23"/>
    </row>
    <row r="1862" ht="12.75">
      <c r="F1862" s="23"/>
    </row>
    <row r="1863" ht="12.75">
      <c r="F1863" s="23"/>
    </row>
    <row r="1864" ht="12.75">
      <c r="F1864" s="23"/>
    </row>
    <row r="1865" ht="12.75">
      <c r="F1865" s="23"/>
    </row>
    <row r="1866" ht="12.75">
      <c r="F1866" s="23"/>
    </row>
    <row r="1867" ht="12.75">
      <c r="F1867" s="23"/>
    </row>
    <row r="1868" ht="12.75">
      <c r="F1868" s="23"/>
    </row>
    <row r="1869" ht="12.75">
      <c r="F1869" s="23"/>
    </row>
    <row r="1870" ht="12.75">
      <c r="F1870" s="23"/>
    </row>
    <row r="1871" ht="12.75">
      <c r="F1871" s="23"/>
    </row>
    <row r="1872" ht="12.75">
      <c r="F1872" s="23"/>
    </row>
    <row r="1873" ht="12.75">
      <c r="F1873" s="23"/>
    </row>
    <row r="1874" ht="12.75">
      <c r="F1874" s="23"/>
    </row>
    <row r="1875" ht="12.75">
      <c r="F1875" s="23"/>
    </row>
    <row r="1876" ht="12.75">
      <c r="F1876" s="23"/>
    </row>
    <row r="1877" ht="12.75">
      <c r="F1877" s="23"/>
    </row>
    <row r="1878" ht="12.75">
      <c r="F1878" s="23"/>
    </row>
    <row r="1879" ht="12.75">
      <c r="F1879" s="23"/>
    </row>
    <row r="1880" ht="12.75">
      <c r="F1880" s="23"/>
    </row>
    <row r="1881" ht="12.75">
      <c r="F1881" s="23"/>
    </row>
    <row r="1882" ht="12.75">
      <c r="F1882" s="23"/>
    </row>
    <row r="1883" ht="12.75">
      <c r="F1883" s="23"/>
    </row>
    <row r="1884" ht="12.75">
      <c r="F1884" s="23"/>
    </row>
    <row r="1885" ht="12.75">
      <c r="F1885" s="23"/>
    </row>
    <row r="1886" ht="12.75">
      <c r="F1886" s="23"/>
    </row>
    <row r="1887" ht="12.75">
      <c r="F1887" s="23"/>
    </row>
    <row r="1888" ht="12.75">
      <c r="F1888" s="23"/>
    </row>
    <row r="1889" ht="12.75">
      <c r="F1889" s="23"/>
    </row>
    <row r="1890" ht="12.75">
      <c r="F1890" s="23"/>
    </row>
    <row r="1891" ht="12.75">
      <c r="F1891" s="23"/>
    </row>
    <row r="1892" ht="12.75">
      <c r="F1892" s="23"/>
    </row>
    <row r="1893" ht="12.75">
      <c r="F1893" s="23"/>
    </row>
    <row r="1894" ht="12.75">
      <c r="F1894" s="23"/>
    </row>
    <row r="1895" ht="12.75">
      <c r="F1895" s="23"/>
    </row>
    <row r="1896" ht="12.75">
      <c r="F1896" s="23"/>
    </row>
    <row r="1897" ht="12.75">
      <c r="F1897" s="23"/>
    </row>
    <row r="1898" ht="12.75">
      <c r="F1898" s="23"/>
    </row>
    <row r="1899" ht="12.75">
      <c r="F1899" s="23"/>
    </row>
    <row r="1900" ht="12.75">
      <c r="F1900" s="23"/>
    </row>
    <row r="1901" ht="12.75">
      <c r="F1901" s="23"/>
    </row>
    <row r="1902" ht="12.75">
      <c r="F1902" s="23"/>
    </row>
    <row r="1903" ht="12.75">
      <c r="F1903" s="23"/>
    </row>
    <row r="1904" ht="12.75">
      <c r="F1904" s="23"/>
    </row>
    <row r="1905" ht="12.75">
      <c r="F1905" s="23"/>
    </row>
    <row r="1906" ht="12.75">
      <c r="F1906" s="23"/>
    </row>
    <row r="1907" ht="12.75">
      <c r="F1907" s="23"/>
    </row>
    <row r="1908" ht="12.75">
      <c r="F1908" s="23"/>
    </row>
    <row r="1909" ht="12.75">
      <c r="F1909" s="23"/>
    </row>
    <row r="1910" ht="12.75">
      <c r="F1910" s="23"/>
    </row>
    <row r="1911" ht="12.75">
      <c r="F1911" s="23"/>
    </row>
    <row r="1912" ht="12.75">
      <c r="F1912" s="23"/>
    </row>
    <row r="1913" ht="12.75">
      <c r="F1913" s="23"/>
    </row>
    <row r="1914" ht="12.75">
      <c r="F1914" s="23"/>
    </row>
    <row r="1915" ht="12.75">
      <c r="F1915" s="23"/>
    </row>
    <row r="1916" ht="12.75">
      <c r="F1916" s="23"/>
    </row>
    <row r="1917" ht="12.75">
      <c r="F1917" s="23"/>
    </row>
    <row r="1918" ht="12.75">
      <c r="F1918" s="23"/>
    </row>
    <row r="1919" ht="12.75">
      <c r="F1919" s="23"/>
    </row>
    <row r="1920" ht="12.75">
      <c r="F1920" s="23"/>
    </row>
    <row r="1921" ht="12.75">
      <c r="F1921" s="23"/>
    </row>
    <row r="1922" ht="12.75">
      <c r="F1922" s="23"/>
    </row>
    <row r="1923" ht="12.75">
      <c r="F1923" s="23"/>
    </row>
    <row r="1924" ht="12.75">
      <c r="F1924" s="23"/>
    </row>
    <row r="1925" ht="12.75">
      <c r="F1925" s="23"/>
    </row>
    <row r="1926" ht="12.75">
      <c r="F1926" s="23"/>
    </row>
    <row r="1927" ht="12.75">
      <c r="F1927" s="23"/>
    </row>
    <row r="1928" ht="12.75">
      <c r="F1928" s="23"/>
    </row>
    <row r="1929" ht="12.75">
      <c r="F1929" s="23"/>
    </row>
    <row r="1930" ht="12.75">
      <c r="F1930" s="23"/>
    </row>
    <row r="1931" ht="12.75">
      <c r="F1931" s="23"/>
    </row>
    <row r="1932" ht="12.75">
      <c r="F1932" s="23"/>
    </row>
    <row r="1933" ht="12.75">
      <c r="F1933" s="23"/>
    </row>
    <row r="1934" ht="12.75">
      <c r="F1934" s="23"/>
    </row>
    <row r="1935" ht="12.75">
      <c r="F1935" s="23"/>
    </row>
    <row r="1936" ht="12.75">
      <c r="F1936" s="23"/>
    </row>
    <row r="1937" ht="12.75">
      <c r="F1937" s="23"/>
    </row>
    <row r="1938" ht="12.75">
      <c r="F1938" s="23"/>
    </row>
    <row r="1939" ht="12.75">
      <c r="F1939" s="23"/>
    </row>
    <row r="1940" ht="12.75">
      <c r="F1940" s="23"/>
    </row>
    <row r="1941" ht="12.75">
      <c r="F1941" s="23"/>
    </row>
    <row r="1942" ht="12.75">
      <c r="F1942" s="23"/>
    </row>
    <row r="1943" ht="12.75">
      <c r="F1943" s="23"/>
    </row>
    <row r="1944" ht="12.75">
      <c r="F1944" s="23"/>
    </row>
    <row r="1945" ht="12.75">
      <c r="F1945" s="23"/>
    </row>
    <row r="1946" ht="12.75">
      <c r="F1946" s="23"/>
    </row>
    <row r="1947" ht="12.75">
      <c r="F1947" s="23"/>
    </row>
    <row r="1948" ht="12.75">
      <c r="F1948" s="23"/>
    </row>
    <row r="1949" ht="12.75">
      <c r="F1949" s="23"/>
    </row>
    <row r="1950" ht="12.75">
      <c r="F1950" s="23"/>
    </row>
    <row r="1951" ht="12.75">
      <c r="F1951" s="23"/>
    </row>
    <row r="1952" ht="12.75">
      <c r="F1952" s="23"/>
    </row>
    <row r="1953" ht="12.75">
      <c r="F1953" s="23"/>
    </row>
    <row r="1954" ht="12.75">
      <c r="F1954" s="23"/>
    </row>
    <row r="1955" ht="12.75">
      <c r="F1955" s="23"/>
    </row>
    <row r="1956" ht="12.75">
      <c r="F1956" s="23"/>
    </row>
    <row r="1957" ht="12.75">
      <c r="F1957" s="23"/>
    </row>
    <row r="1958" ht="12.75">
      <c r="F1958" s="23"/>
    </row>
    <row r="1959" ht="12.75">
      <c r="F1959" s="23"/>
    </row>
    <row r="1960" ht="12.75">
      <c r="F1960" s="23"/>
    </row>
    <row r="1961" ht="12.75">
      <c r="F1961" s="23"/>
    </row>
    <row r="1962" ht="12.75">
      <c r="F1962" s="23"/>
    </row>
    <row r="1963" ht="12.75">
      <c r="F1963" s="23"/>
    </row>
    <row r="1964" ht="12.75">
      <c r="F1964" s="23"/>
    </row>
    <row r="1965" ht="12.75">
      <c r="F1965" s="23"/>
    </row>
    <row r="1966" ht="12.75">
      <c r="F1966" s="23"/>
    </row>
    <row r="1967" ht="12.75">
      <c r="F1967" s="23"/>
    </row>
    <row r="1968" ht="12.75">
      <c r="F1968" s="23"/>
    </row>
    <row r="1969" ht="12.75">
      <c r="F1969" s="23"/>
    </row>
    <row r="1970" ht="12.75">
      <c r="F1970" s="23"/>
    </row>
    <row r="1971" ht="12.75">
      <c r="F1971" s="23"/>
    </row>
    <row r="1972" ht="12.75">
      <c r="F1972" s="23"/>
    </row>
    <row r="1973" ht="12.75">
      <c r="F1973" s="23"/>
    </row>
    <row r="1974" ht="12.75">
      <c r="F1974" s="23"/>
    </row>
    <row r="1975" ht="12.75">
      <c r="F1975" s="23"/>
    </row>
    <row r="1976" ht="12.75">
      <c r="F1976" s="23"/>
    </row>
    <row r="1977" ht="12.75">
      <c r="F1977" s="23"/>
    </row>
    <row r="1978" ht="12.75">
      <c r="F1978" s="23"/>
    </row>
    <row r="1979" ht="12.75">
      <c r="F1979" s="23"/>
    </row>
    <row r="1980" ht="12.75">
      <c r="F1980" s="23"/>
    </row>
    <row r="1981" ht="12.75">
      <c r="F1981" s="23"/>
    </row>
    <row r="1982" ht="12.75">
      <c r="F1982" s="23"/>
    </row>
    <row r="1983" ht="12.75">
      <c r="F1983" s="23"/>
    </row>
    <row r="1984" ht="12.75">
      <c r="F1984" s="23"/>
    </row>
    <row r="1985" ht="12.75">
      <c r="F1985" s="23"/>
    </row>
    <row r="1986" ht="12.75">
      <c r="F1986" s="23"/>
    </row>
    <row r="1987" ht="12.75">
      <c r="F1987" s="23"/>
    </row>
    <row r="1988" ht="12.75">
      <c r="F1988" s="23"/>
    </row>
    <row r="1989" ht="12.75">
      <c r="F1989" s="23"/>
    </row>
    <row r="1990" ht="12.75">
      <c r="F1990" s="23"/>
    </row>
    <row r="1991" ht="12.75">
      <c r="F1991" s="23"/>
    </row>
    <row r="1992" ht="12.75">
      <c r="F1992" s="23"/>
    </row>
    <row r="1993" ht="12.75">
      <c r="F1993" s="23"/>
    </row>
    <row r="1994" ht="12.75">
      <c r="F1994" s="23"/>
    </row>
    <row r="1995" ht="12.75">
      <c r="F1995" s="23"/>
    </row>
    <row r="1996" ht="12.75">
      <c r="F1996" s="23"/>
    </row>
    <row r="1997" ht="12.75">
      <c r="F1997" s="23"/>
    </row>
    <row r="1998" ht="12.75">
      <c r="F1998" s="23"/>
    </row>
    <row r="1999" ht="12.75">
      <c r="F1999" s="23"/>
    </row>
    <row r="2000" ht="12.75">
      <c r="F2000" s="23"/>
    </row>
    <row r="2001" ht="12.75">
      <c r="F2001" s="23"/>
    </row>
    <row r="2002" ht="12.75">
      <c r="F2002" s="23"/>
    </row>
    <row r="2003" ht="12.75">
      <c r="F2003" s="23"/>
    </row>
    <row r="2004" ht="12.75">
      <c r="F2004" s="23"/>
    </row>
    <row r="2005" ht="12.75">
      <c r="F2005" s="23"/>
    </row>
    <row r="2006" ht="12.75">
      <c r="F2006" s="23"/>
    </row>
    <row r="2007" ht="12.75">
      <c r="F2007" s="23"/>
    </row>
    <row r="2008" ht="12.75">
      <c r="F2008" s="23"/>
    </row>
    <row r="2009" ht="12.75">
      <c r="F2009" s="23"/>
    </row>
    <row r="2010" ht="12.75">
      <c r="F2010" s="23"/>
    </row>
    <row r="2011" ht="12.75">
      <c r="F2011" s="23"/>
    </row>
    <row r="2012" ht="12.75">
      <c r="F2012" s="23"/>
    </row>
    <row r="2013" ht="12.75">
      <c r="F2013" s="23"/>
    </row>
    <row r="2014" ht="12.75">
      <c r="F2014" s="23"/>
    </row>
    <row r="2015" ht="12.75">
      <c r="F2015" s="23"/>
    </row>
    <row r="2016" ht="12.75">
      <c r="F2016" s="23"/>
    </row>
    <row r="2017" ht="12.75">
      <c r="F2017" s="23"/>
    </row>
    <row r="2018" ht="12.75">
      <c r="F2018" s="23"/>
    </row>
    <row r="2019" ht="12.75">
      <c r="F2019" s="23"/>
    </row>
    <row r="2020" ht="12.75">
      <c r="F2020" s="23"/>
    </row>
    <row r="2021" ht="12.75">
      <c r="F2021" s="23"/>
    </row>
    <row r="2022" ht="12.75">
      <c r="F2022" s="23"/>
    </row>
    <row r="2023" ht="12.75">
      <c r="F2023" s="23"/>
    </row>
    <row r="2024" ht="12.75">
      <c r="F2024" s="23"/>
    </row>
    <row r="2025" ht="12.75">
      <c r="F2025" s="23"/>
    </row>
    <row r="2026" ht="12.75">
      <c r="F2026" s="23"/>
    </row>
    <row r="2027" ht="12.75">
      <c r="F2027" s="23"/>
    </row>
    <row r="2028" ht="12.75">
      <c r="F2028" s="23"/>
    </row>
    <row r="2029" ht="12.75">
      <c r="F2029" s="23"/>
    </row>
    <row r="2030" ht="12.75">
      <c r="F2030" s="23"/>
    </row>
    <row r="2031" ht="12.75">
      <c r="F2031" s="23"/>
    </row>
    <row r="2032" ht="12.75">
      <c r="F2032" s="23"/>
    </row>
    <row r="2033" ht="12.75">
      <c r="F2033" s="23"/>
    </row>
    <row r="2034" ht="12.75">
      <c r="F2034" s="23"/>
    </row>
    <row r="2035" ht="12.75">
      <c r="F2035" s="23"/>
    </row>
    <row r="2036" ht="12.75">
      <c r="F2036" s="23"/>
    </row>
    <row r="2037" ht="12.75">
      <c r="F2037" s="23"/>
    </row>
    <row r="2038" ht="12.75">
      <c r="F2038" s="23"/>
    </row>
    <row r="2039" ht="12.75">
      <c r="F2039" s="23"/>
    </row>
    <row r="2040" ht="12.75">
      <c r="F2040" s="23"/>
    </row>
    <row r="2041" ht="12.75">
      <c r="F2041" s="23"/>
    </row>
    <row r="2042" ht="12.75">
      <c r="F2042" s="23"/>
    </row>
    <row r="2043" ht="12.75">
      <c r="F2043" s="23"/>
    </row>
    <row r="2044" ht="12.75">
      <c r="F2044" s="23"/>
    </row>
    <row r="2045" ht="12.75">
      <c r="F2045" s="23"/>
    </row>
    <row r="2046" ht="12.75">
      <c r="F2046" s="23"/>
    </row>
    <row r="2047" ht="12.75">
      <c r="F2047" s="23"/>
    </row>
    <row r="2048" ht="12.75">
      <c r="F2048" s="23"/>
    </row>
    <row r="2049" ht="12.75">
      <c r="F2049" s="23"/>
    </row>
    <row r="2050" ht="12.75">
      <c r="F2050" s="23"/>
    </row>
    <row r="2051" ht="12.75">
      <c r="F2051" s="23"/>
    </row>
    <row r="2052" ht="12.75">
      <c r="F2052" s="23"/>
    </row>
    <row r="2053" ht="12.75">
      <c r="F2053" s="23"/>
    </row>
    <row r="2054" ht="12.75">
      <c r="F2054" s="23"/>
    </row>
    <row r="2055" ht="12.75">
      <c r="F2055" s="23"/>
    </row>
    <row r="2056" ht="12.75">
      <c r="F2056" s="23"/>
    </row>
    <row r="2057" ht="12.75">
      <c r="F2057" s="23"/>
    </row>
    <row r="2058" ht="12.75">
      <c r="F2058" s="23"/>
    </row>
    <row r="2059" ht="12.75">
      <c r="F2059" s="23"/>
    </row>
    <row r="2060" ht="12.75">
      <c r="F2060" s="23"/>
    </row>
    <row r="2061" ht="12.75">
      <c r="F2061" s="23"/>
    </row>
    <row r="2062" ht="12.75">
      <c r="F2062" s="23"/>
    </row>
    <row r="2063" ht="12.75">
      <c r="F2063" s="23"/>
    </row>
    <row r="2064" ht="12.75">
      <c r="F2064" s="23"/>
    </row>
    <row r="2065" ht="12.75">
      <c r="F2065" s="23"/>
    </row>
    <row r="2066" ht="12.75">
      <c r="F2066" s="23"/>
    </row>
    <row r="2067" ht="12.75">
      <c r="F2067" s="23"/>
    </row>
    <row r="2068" ht="12.75">
      <c r="F2068" s="23"/>
    </row>
    <row r="2069" ht="12.75">
      <c r="F2069" s="23"/>
    </row>
    <row r="2070" ht="12.75">
      <c r="F2070" s="23"/>
    </row>
    <row r="2071" ht="12.75">
      <c r="F2071" s="23"/>
    </row>
    <row r="2072" ht="12.75">
      <c r="F2072" s="23"/>
    </row>
    <row r="2073" ht="12.75">
      <c r="F2073" s="23"/>
    </row>
    <row r="2074" ht="12.75">
      <c r="F2074" s="23"/>
    </row>
    <row r="2075" ht="12.75">
      <c r="F2075" s="23"/>
    </row>
    <row r="2076" ht="12.75">
      <c r="F2076" s="23"/>
    </row>
    <row r="2077" ht="12.75">
      <c r="F2077" s="23"/>
    </row>
    <row r="2078" ht="12.75">
      <c r="F2078" s="23"/>
    </row>
    <row r="2079" ht="12.75">
      <c r="F2079" s="23"/>
    </row>
    <row r="2080" ht="12.75">
      <c r="F2080" s="23"/>
    </row>
    <row r="2081" ht="12.75">
      <c r="F2081" s="23"/>
    </row>
    <row r="2082" ht="12.75">
      <c r="F2082" s="23"/>
    </row>
    <row r="2083" ht="12.75">
      <c r="F2083" s="23"/>
    </row>
    <row r="2084" ht="12.75">
      <c r="F2084" s="23"/>
    </row>
    <row r="2085" ht="12.75">
      <c r="F2085" s="23"/>
    </row>
    <row r="2086" ht="12.75">
      <c r="F2086" s="23"/>
    </row>
    <row r="2087" ht="12.75">
      <c r="F2087" s="23"/>
    </row>
    <row r="2088" ht="12.75">
      <c r="F2088" s="23"/>
    </row>
    <row r="2089" ht="12.75">
      <c r="F2089" s="23"/>
    </row>
    <row r="2090" ht="12.75">
      <c r="F2090" s="23"/>
    </row>
    <row r="2091" ht="12.75">
      <c r="F2091" s="23"/>
    </row>
    <row r="2092" ht="12.75">
      <c r="F2092" s="23"/>
    </row>
    <row r="2093" ht="12.75">
      <c r="F2093" s="23"/>
    </row>
    <row r="2094" ht="12.75">
      <c r="F2094" s="23"/>
    </row>
    <row r="2095" ht="12.75">
      <c r="F2095" s="23"/>
    </row>
    <row r="2096" ht="12.75">
      <c r="F2096" s="23"/>
    </row>
    <row r="2097" ht="12.75">
      <c r="F2097" s="23"/>
    </row>
    <row r="2098" ht="12.75">
      <c r="F2098" s="23"/>
    </row>
    <row r="2099" ht="12.75">
      <c r="F2099" s="23"/>
    </row>
    <row r="2100" ht="12.75">
      <c r="F2100" s="23"/>
    </row>
    <row r="2101" ht="12.75">
      <c r="F2101" s="23"/>
    </row>
    <row r="2102" ht="12.75">
      <c r="F2102" s="23"/>
    </row>
    <row r="2103" ht="12.75">
      <c r="F2103" s="23"/>
    </row>
    <row r="2104" ht="12.75">
      <c r="F2104" s="23"/>
    </row>
    <row r="2105" ht="12.75">
      <c r="F2105" s="23"/>
    </row>
    <row r="2106" ht="12.75">
      <c r="F2106" s="23"/>
    </row>
    <row r="2107" ht="12.75">
      <c r="F2107" s="23"/>
    </row>
    <row r="2108" ht="12.75">
      <c r="F2108" s="23"/>
    </row>
    <row r="2109" ht="12.75">
      <c r="F2109" s="23"/>
    </row>
    <row r="2110" ht="12.75">
      <c r="F2110" s="23"/>
    </row>
    <row r="2111" ht="12.75">
      <c r="F2111" s="23"/>
    </row>
    <row r="2112" ht="12.75">
      <c r="F2112" s="23"/>
    </row>
    <row r="2113" ht="12.75">
      <c r="F2113" s="23"/>
    </row>
    <row r="2114" ht="12.75">
      <c r="F2114" s="23"/>
    </row>
    <row r="2115" ht="12.75">
      <c r="F2115" s="23"/>
    </row>
    <row r="2116" ht="12.75">
      <c r="F2116" s="23"/>
    </row>
    <row r="2117" ht="12.75">
      <c r="F2117" s="23"/>
    </row>
    <row r="2118" ht="12.75">
      <c r="F2118" s="23"/>
    </row>
    <row r="2119" ht="12.75">
      <c r="F2119" s="23"/>
    </row>
    <row r="2120" ht="12.75">
      <c r="F2120" s="23"/>
    </row>
    <row r="2121" ht="12.75">
      <c r="F2121" s="23"/>
    </row>
    <row r="2122" ht="12.75">
      <c r="F2122" s="23"/>
    </row>
    <row r="2123" ht="12.75">
      <c r="F2123" s="23"/>
    </row>
    <row r="2124" ht="12.75">
      <c r="F2124" s="23"/>
    </row>
    <row r="2125" ht="12.75">
      <c r="F2125" s="23"/>
    </row>
    <row r="2126" ht="12.75">
      <c r="F2126" s="23"/>
    </row>
    <row r="2127" ht="12.75">
      <c r="F2127" s="23"/>
    </row>
    <row r="2128" ht="12.75">
      <c r="F2128" s="23"/>
    </row>
    <row r="2129" ht="12.75">
      <c r="F2129" s="23"/>
    </row>
    <row r="2130" ht="12.75">
      <c r="F2130" s="23"/>
    </row>
    <row r="2131" ht="12.75">
      <c r="F2131" s="23"/>
    </row>
    <row r="2132" ht="12.75">
      <c r="F2132" s="23"/>
    </row>
    <row r="2133" ht="12.75">
      <c r="F2133" s="23"/>
    </row>
    <row r="2134" ht="12.75">
      <c r="F2134" s="23"/>
    </row>
    <row r="2135" ht="12.75">
      <c r="F2135" s="23"/>
    </row>
    <row r="2136" ht="12.75">
      <c r="F2136" s="23"/>
    </row>
    <row r="2137" ht="12.75">
      <c r="F2137" s="23"/>
    </row>
    <row r="2138" ht="12.75">
      <c r="F2138" s="23"/>
    </row>
    <row r="2139" ht="12.75">
      <c r="F2139" s="23"/>
    </row>
    <row r="2140" ht="12.75">
      <c r="F2140" s="23"/>
    </row>
    <row r="2141" ht="12.75">
      <c r="F2141" s="23"/>
    </row>
    <row r="2142" ht="12.75">
      <c r="F2142" s="23"/>
    </row>
    <row r="2143" ht="12.75">
      <c r="F2143" s="23"/>
    </row>
    <row r="2144" ht="12.75">
      <c r="F2144" s="23"/>
    </row>
    <row r="2145" ht="12.75">
      <c r="F2145" s="23"/>
    </row>
    <row r="2146" ht="12.75">
      <c r="F2146" s="23"/>
    </row>
    <row r="2147" ht="12.75">
      <c r="F2147" s="23"/>
    </row>
    <row r="2148" ht="12.75">
      <c r="F2148" s="23"/>
    </row>
    <row r="2149" ht="12.75">
      <c r="F2149" s="23"/>
    </row>
    <row r="2150" ht="12.75">
      <c r="F2150" s="23"/>
    </row>
    <row r="2151" ht="12.75">
      <c r="F2151" s="23"/>
    </row>
    <row r="2152" ht="12.75">
      <c r="F2152" s="23"/>
    </row>
    <row r="2153" ht="12.75">
      <c r="F2153" s="23"/>
    </row>
    <row r="2154" ht="12.75">
      <c r="F2154" s="23"/>
    </row>
    <row r="2155" ht="12.75">
      <c r="F2155" s="23"/>
    </row>
    <row r="2156" ht="12.75">
      <c r="F2156" s="23"/>
    </row>
    <row r="2157" ht="12.75">
      <c r="F2157" s="23"/>
    </row>
    <row r="2158" ht="12.75">
      <c r="F2158" s="23"/>
    </row>
    <row r="2159" ht="12.75">
      <c r="F2159" s="23"/>
    </row>
    <row r="2160" ht="12.75">
      <c r="F2160" s="23"/>
    </row>
    <row r="2161" ht="12.75">
      <c r="F2161" s="23"/>
    </row>
    <row r="2162" ht="12.75">
      <c r="F2162" s="23"/>
    </row>
    <row r="2163" ht="12.75">
      <c r="F2163" s="23"/>
    </row>
    <row r="2164" ht="12.75">
      <c r="F2164" s="23"/>
    </row>
    <row r="2165" ht="12.75">
      <c r="F2165" s="23"/>
    </row>
    <row r="2166" ht="12.75">
      <c r="F2166" s="23"/>
    </row>
    <row r="2167" ht="12.75">
      <c r="F2167" s="23"/>
    </row>
    <row r="2168" ht="12.75">
      <c r="F2168" s="23"/>
    </row>
    <row r="2169" ht="12.75">
      <c r="F2169" s="23"/>
    </row>
    <row r="2170" ht="12.75">
      <c r="F2170" s="23"/>
    </row>
    <row r="2171" ht="12.75">
      <c r="F2171" s="23"/>
    </row>
    <row r="2172" ht="12.75">
      <c r="F2172" s="23"/>
    </row>
    <row r="2173" ht="12.75">
      <c r="F2173" s="23"/>
    </row>
    <row r="2174" ht="12.75">
      <c r="F2174" s="23"/>
    </row>
    <row r="2175" ht="12.75">
      <c r="F2175" s="23"/>
    </row>
    <row r="2176" ht="12.75">
      <c r="F2176" s="23"/>
    </row>
    <row r="2177" ht="12.75">
      <c r="F2177" s="23"/>
    </row>
    <row r="2178" ht="12.75">
      <c r="F2178" s="23"/>
    </row>
    <row r="2179" ht="12.75">
      <c r="F2179" s="23"/>
    </row>
    <row r="2180" ht="12.75">
      <c r="F2180" s="23"/>
    </row>
    <row r="2181" ht="12.75">
      <c r="F2181" s="23"/>
    </row>
    <row r="2182" ht="12.75">
      <c r="F2182" s="23"/>
    </row>
    <row r="2183" ht="12.75">
      <c r="F2183" s="23"/>
    </row>
    <row r="2184" ht="12.75">
      <c r="F2184" s="23"/>
    </row>
    <row r="2185" ht="12.75">
      <c r="F2185" s="23"/>
    </row>
    <row r="2186" ht="12.75">
      <c r="F2186" s="23"/>
    </row>
    <row r="2187" ht="12.75">
      <c r="F2187" s="23"/>
    </row>
    <row r="2188" ht="12.75">
      <c r="F2188" s="23"/>
    </row>
    <row r="2189" ht="12.75">
      <c r="F2189" s="23"/>
    </row>
    <row r="2190" ht="12.75">
      <c r="F2190" s="23"/>
    </row>
    <row r="2191" ht="12.75">
      <c r="F2191" s="23"/>
    </row>
    <row r="2192" ht="12.75">
      <c r="F2192" s="23"/>
    </row>
    <row r="2193" ht="12.75">
      <c r="F2193" s="23"/>
    </row>
    <row r="2194" ht="12.75">
      <c r="F2194" s="23"/>
    </row>
    <row r="2195" ht="12.75">
      <c r="F2195" s="23"/>
    </row>
    <row r="2196" ht="12.75">
      <c r="F2196" s="23"/>
    </row>
    <row r="2197" ht="12.75">
      <c r="F2197" s="23"/>
    </row>
    <row r="2198" ht="12.75">
      <c r="F2198" s="23"/>
    </row>
    <row r="2199" ht="12.75">
      <c r="F2199" s="23"/>
    </row>
    <row r="2200" ht="12.75">
      <c r="F2200" s="23"/>
    </row>
    <row r="2201" ht="12.75">
      <c r="F2201" s="23"/>
    </row>
    <row r="2202" ht="12.75">
      <c r="F2202" s="23"/>
    </row>
    <row r="2203" ht="12.75">
      <c r="F2203" s="23"/>
    </row>
    <row r="2204" ht="12.75">
      <c r="F2204" s="23"/>
    </row>
    <row r="2205" ht="12.75">
      <c r="F2205" s="23"/>
    </row>
    <row r="2206" ht="12.75">
      <c r="F2206" s="23"/>
    </row>
    <row r="2207" ht="12.75">
      <c r="F2207" s="23"/>
    </row>
    <row r="2208" ht="12.75">
      <c r="F2208" s="23"/>
    </row>
    <row r="2209" ht="12.75">
      <c r="F2209" s="23"/>
    </row>
    <row r="2210" ht="12.75">
      <c r="F2210" s="23"/>
    </row>
    <row r="2211" ht="12.75">
      <c r="F2211" s="23"/>
    </row>
    <row r="2212" ht="12.75">
      <c r="F2212" s="23"/>
    </row>
    <row r="2213" ht="12.75">
      <c r="F2213" s="23"/>
    </row>
    <row r="2214" ht="12.75">
      <c r="F2214" s="23"/>
    </row>
    <row r="2215" ht="12.75">
      <c r="F2215" s="23"/>
    </row>
    <row r="2216" ht="12.75">
      <c r="F2216" s="23"/>
    </row>
    <row r="2217" ht="12.75">
      <c r="F2217" s="23"/>
    </row>
    <row r="2218" ht="12.75">
      <c r="F2218" s="23"/>
    </row>
    <row r="2219" ht="12.75">
      <c r="F2219" s="23"/>
    </row>
    <row r="2220" ht="12.75">
      <c r="F2220" s="23"/>
    </row>
    <row r="2221" ht="12.75">
      <c r="F2221" s="23"/>
    </row>
    <row r="2222" ht="12.75">
      <c r="F2222" s="23"/>
    </row>
    <row r="2223" ht="12.75">
      <c r="F2223" s="23"/>
    </row>
    <row r="2224" ht="12.75">
      <c r="F2224" s="23"/>
    </row>
    <row r="2225" ht="12.75">
      <c r="F2225" s="23"/>
    </row>
    <row r="2226" ht="12.75">
      <c r="F2226" s="23"/>
    </row>
    <row r="2227" ht="12.75">
      <c r="F2227" s="23"/>
    </row>
    <row r="2228" ht="12.75">
      <c r="F2228" s="23"/>
    </row>
    <row r="2229" ht="12.75">
      <c r="F2229" s="23"/>
    </row>
    <row r="2230" ht="12.75">
      <c r="F2230" s="23"/>
    </row>
    <row r="2231" ht="12.75">
      <c r="F2231" s="23"/>
    </row>
    <row r="2232" ht="12.75">
      <c r="F2232" s="23"/>
    </row>
    <row r="2233" ht="12.75">
      <c r="F2233" s="23"/>
    </row>
    <row r="2234" ht="12.75">
      <c r="F2234" s="23"/>
    </row>
    <row r="2235" ht="12.75">
      <c r="F2235" s="23"/>
    </row>
    <row r="2236" ht="12.75">
      <c r="F2236" s="23"/>
    </row>
    <row r="2237" ht="12.75">
      <c r="F2237" s="23"/>
    </row>
    <row r="2238" ht="12.75">
      <c r="F2238" s="23"/>
    </row>
    <row r="2239" ht="12.75">
      <c r="F2239" s="23"/>
    </row>
    <row r="2240" ht="12.75">
      <c r="F2240" s="23"/>
    </row>
    <row r="2241" ht="12.75">
      <c r="F2241" s="23"/>
    </row>
    <row r="2242" ht="12.75">
      <c r="F2242" s="23"/>
    </row>
    <row r="2243" ht="12.75">
      <c r="F2243" s="23"/>
    </row>
    <row r="2244" ht="12.75">
      <c r="F2244" s="23"/>
    </row>
    <row r="2245" ht="12.75">
      <c r="F2245" s="23"/>
    </row>
    <row r="2246" ht="12.75">
      <c r="F2246" s="23"/>
    </row>
    <row r="2247" ht="12.75">
      <c r="F2247" s="23"/>
    </row>
    <row r="2248" ht="12.75">
      <c r="F2248" s="23"/>
    </row>
    <row r="2249" ht="12.75">
      <c r="F2249" s="23"/>
    </row>
    <row r="2250" ht="12.75">
      <c r="F2250" s="23"/>
    </row>
    <row r="2251" ht="12.75">
      <c r="F2251" s="23"/>
    </row>
    <row r="2252" ht="12.75">
      <c r="F2252" s="23"/>
    </row>
    <row r="2253" ht="12.75">
      <c r="F2253" s="23"/>
    </row>
    <row r="2254" ht="12.75">
      <c r="F2254" s="23"/>
    </row>
    <row r="2255" ht="12.75">
      <c r="F2255" s="23"/>
    </row>
    <row r="2256" ht="12.75">
      <c r="F2256" s="23"/>
    </row>
    <row r="2257" ht="12.75">
      <c r="F2257" s="23"/>
    </row>
    <row r="2258" ht="12.75">
      <c r="F2258" s="23"/>
    </row>
    <row r="2259" ht="12.75">
      <c r="F2259" s="23"/>
    </row>
    <row r="2260" ht="12.75">
      <c r="F2260" s="23"/>
    </row>
    <row r="2261" ht="12.75">
      <c r="F2261" s="23"/>
    </row>
    <row r="2262" ht="12.75">
      <c r="F2262" s="23"/>
    </row>
    <row r="2263" ht="12.75">
      <c r="F2263" s="23"/>
    </row>
    <row r="2264" ht="12.75">
      <c r="F2264" s="23"/>
    </row>
    <row r="2265" ht="12.75">
      <c r="F2265" s="23"/>
    </row>
    <row r="2266" ht="12.75">
      <c r="F2266" s="23"/>
    </row>
    <row r="2267" ht="12.75">
      <c r="F2267" s="23"/>
    </row>
    <row r="2268" ht="12.75">
      <c r="F2268" s="23"/>
    </row>
    <row r="2269" ht="12.75">
      <c r="F2269" s="23"/>
    </row>
    <row r="2270" ht="12.75">
      <c r="F2270" s="23"/>
    </row>
    <row r="2271" ht="12.75">
      <c r="F2271" s="23"/>
    </row>
    <row r="2272" ht="12.75">
      <c r="F2272" s="23"/>
    </row>
    <row r="2273" ht="12.75">
      <c r="F2273" s="23"/>
    </row>
    <row r="2274" ht="12.75">
      <c r="F2274" s="23"/>
    </row>
    <row r="2275" ht="12.75">
      <c r="F2275" s="23"/>
    </row>
    <row r="2276" ht="12.75">
      <c r="F2276" s="23"/>
    </row>
    <row r="2277" ht="12.75">
      <c r="F2277" s="23"/>
    </row>
    <row r="2278" ht="12.75">
      <c r="F2278" s="23"/>
    </row>
    <row r="2279" ht="12.75">
      <c r="F2279" s="23"/>
    </row>
    <row r="2280" ht="12.75">
      <c r="F2280" s="23"/>
    </row>
    <row r="2281" ht="12.75">
      <c r="F2281" s="23"/>
    </row>
    <row r="2282" ht="12.75">
      <c r="F2282" s="23"/>
    </row>
    <row r="2283" ht="12.75">
      <c r="F2283" s="23"/>
    </row>
    <row r="2284" ht="12.75">
      <c r="F2284" s="23"/>
    </row>
    <row r="2285" ht="12.75">
      <c r="F2285" s="23"/>
    </row>
    <row r="2286" ht="12.75">
      <c r="F2286" s="23"/>
    </row>
    <row r="2287" ht="12.75">
      <c r="F2287" s="23"/>
    </row>
    <row r="2288" ht="12.75">
      <c r="F2288" s="23"/>
    </row>
    <row r="2289" ht="12.75">
      <c r="F2289" s="23"/>
    </row>
    <row r="2290" ht="12.75">
      <c r="F2290" s="23"/>
    </row>
    <row r="2291" ht="12.75">
      <c r="F2291" s="23"/>
    </row>
    <row r="2292" ht="12.75">
      <c r="F2292" s="23"/>
    </row>
    <row r="2293" ht="12.75">
      <c r="F2293" s="23"/>
    </row>
    <row r="2294" ht="12.75">
      <c r="F2294" s="23"/>
    </row>
    <row r="2295" ht="12.75">
      <c r="F2295" s="23"/>
    </row>
    <row r="2296" ht="12.75">
      <c r="F2296" s="23"/>
    </row>
    <row r="2297" ht="12.75">
      <c r="F2297" s="23"/>
    </row>
    <row r="2298" ht="12.75">
      <c r="F2298" s="23"/>
    </row>
    <row r="2299" ht="12.75">
      <c r="F2299" s="23"/>
    </row>
    <row r="2300" ht="12.75">
      <c r="F2300" s="23"/>
    </row>
    <row r="2301" ht="12.75">
      <c r="F2301" s="23"/>
    </row>
    <row r="2302" ht="12.75">
      <c r="F2302" s="23"/>
    </row>
    <row r="2303" ht="12.75">
      <c r="F2303" s="23"/>
    </row>
    <row r="2304" ht="12.75">
      <c r="F2304" s="23"/>
    </row>
    <row r="2305" ht="12.75">
      <c r="F2305" s="23"/>
    </row>
    <row r="2306" ht="12.75">
      <c r="F2306" s="23"/>
    </row>
    <row r="2307" ht="12.75">
      <c r="F2307" s="23"/>
    </row>
    <row r="2308" ht="12.75">
      <c r="F2308" s="23"/>
    </row>
    <row r="2309" ht="12.75">
      <c r="F2309" s="23"/>
    </row>
    <row r="2310" ht="12.75">
      <c r="F2310" s="23"/>
    </row>
    <row r="2311" ht="12.75">
      <c r="F2311" s="23"/>
    </row>
    <row r="2312" ht="12.75">
      <c r="F2312" s="23"/>
    </row>
    <row r="2313" ht="12.75">
      <c r="F2313" s="23"/>
    </row>
    <row r="2314" ht="12.75">
      <c r="F2314" s="23"/>
    </row>
    <row r="2315" ht="12.75">
      <c r="F2315" s="23"/>
    </row>
    <row r="2316" ht="12.75">
      <c r="F2316" s="23"/>
    </row>
    <row r="2317" ht="12.75">
      <c r="F2317" s="23"/>
    </row>
    <row r="2318" ht="12.75">
      <c r="F2318" s="23"/>
    </row>
    <row r="2319" ht="12.75">
      <c r="F2319" s="23"/>
    </row>
    <row r="2320" ht="12.75">
      <c r="F2320" s="23"/>
    </row>
    <row r="2321" ht="12.75">
      <c r="F2321" s="23"/>
    </row>
    <row r="2322" ht="12.75">
      <c r="F2322" s="23"/>
    </row>
    <row r="2323" ht="12.75">
      <c r="F2323" s="23"/>
    </row>
    <row r="2324" ht="12.75">
      <c r="F2324" s="23"/>
    </row>
    <row r="2325" ht="12.75">
      <c r="F2325" s="23"/>
    </row>
    <row r="2326" ht="12.75">
      <c r="F2326" s="23"/>
    </row>
    <row r="2327" ht="12.75">
      <c r="F2327" s="23"/>
    </row>
    <row r="2328" ht="12.75">
      <c r="F2328" s="23"/>
    </row>
    <row r="2329" ht="12.75">
      <c r="F2329" s="23"/>
    </row>
    <row r="2330" ht="12.75">
      <c r="F2330" s="23"/>
    </row>
    <row r="2331" ht="12.75">
      <c r="F2331" s="23"/>
    </row>
    <row r="2332" ht="12.75">
      <c r="F2332" s="23"/>
    </row>
    <row r="2333" ht="12.75">
      <c r="F2333" s="23"/>
    </row>
    <row r="2334" ht="12.75">
      <c r="F2334" s="23"/>
    </row>
    <row r="2335" ht="12.75">
      <c r="F2335" s="23"/>
    </row>
    <row r="2336" ht="12.75">
      <c r="F2336" s="23"/>
    </row>
    <row r="2337" ht="12.75">
      <c r="F2337" s="23"/>
    </row>
    <row r="2338" ht="12.75">
      <c r="F2338" s="23"/>
    </row>
    <row r="2339" ht="12.75">
      <c r="F2339" s="23"/>
    </row>
    <row r="2340" ht="12.75">
      <c r="F2340" s="23"/>
    </row>
    <row r="2341" ht="12.75">
      <c r="F2341" s="23"/>
    </row>
    <row r="2342" ht="12.75">
      <c r="F2342" s="23"/>
    </row>
    <row r="2343" ht="12.75">
      <c r="F2343" s="23"/>
    </row>
    <row r="2344" ht="12.75">
      <c r="F2344" s="23"/>
    </row>
    <row r="2345" ht="12.75">
      <c r="F2345" s="23"/>
    </row>
    <row r="2346" ht="12.75">
      <c r="F2346" s="23"/>
    </row>
    <row r="2347" ht="12.75">
      <c r="F2347" s="23"/>
    </row>
    <row r="2348" ht="12.75">
      <c r="F2348" s="23"/>
    </row>
    <row r="2349" ht="12.75">
      <c r="F2349" s="23"/>
    </row>
    <row r="2350" ht="12.75">
      <c r="F2350" s="23"/>
    </row>
    <row r="2351" ht="12.75">
      <c r="F2351" s="23"/>
    </row>
    <row r="2352" ht="12.75">
      <c r="F2352" s="23"/>
    </row>
    <row r="2353" ht="12.75">
      <c r="F2353" s="23"/>
    </row>
    <row r="2354" ht="12.75">
      <c r="F2354" s="23"/>
    </row>
    <row r="2355" ht="12.75">
      <c r="F2355" s="23"/>
    </row>
    <row r="2356" ht="12.75">
      <c r="F2356" s="23"/>
    </row>
    <row r="2357" ht="12.75">
      <c r="F2357" s="23"/>
    </row>
    <row r="2358" ht="12.75">
      <c r="F2358" s="23"/>
    </row>
    <row r="2359" ht="12.75">
      <c r="F2359" s="23"/>
    </row>
    <row r="2360" ht="12.75">
      <c r="F2360" s="23"/>
    </row>
    <row r="2361" ht="12.75">
      <c r="F2361" s="23"/>
    </row>
    <row r="2362" ht="12.75">
      <c r="F2362" s="23"/>
    </row>
    <row r="2363" ht="12.75">
      <c r="F2363" s="23"/>
    </row>
    <row r="2364" ht="12.75">
      <c r="F2364" s="23"/>
    </row>
    <row r="2365" ht="12.75">
      <c r="F2365" s="23"/>
    </row>
    <row r="2366" ht="12.75">
      <c r="F2366" s="23"/>
    </row>
    <row r="2367" ht="12.75">
      <c r="F2367" s="23"/>
    </row>
    <row r="2368" ht="12.75">
      <c r="F2368" s="23"/>
    </row>
    <row r="2369" ht="12.75">
      <c r="F2369" s="23"/>
    </row>
    <row r="2370" ht="12.75">
      <c r="F2370" s="23"/>
    </row>
    <row r="2371" ht="12.75">
      <c r="F2371" s="23"/>
    </row>
    <row r="2372" ht="12.75">
      <c r="F2372" s="23"/>
    </row>
    <row r="2373" ht="12.75">
      <c r="F2373" s="23"/>
    </row>
    <row r="2374" ht="12.75">
      <c r="F2374" s="23"/>
    </row>
    <row r="2375" ht="12.75">
      <c r="F2375" s="23"/>
    </row>
    <row r="2376" ht="12.75">
      <c r="F2376" s="23"/>
    </row>
    <row r="2377" ht="12.75">
      <c r="F2377" s="23"/>
    </row>
    <row r="2378" ht="12.75">
      <c r="F2378" s="23"/>
    </row>
    <row r="2379" ht="12.75">
      <c r="F2379" s="23"/>
    </row>
    <row r="2380" ht="12.75">
      <c r="F2380" s="23"/>
    </row>
    <row r="2381" ht="12.75">
      <c r="F2381" s="23"/>
    </row>
    <row r="2382" ht="12.75">
      <c r="F2382" s="23"/>
    </row>
    <row r="2383" ht="12.75">
      <c r="F2383" s="23"/>
    </row>
    <row r="2384" ht="12.75">
      <c r="F2384" s="23"/>
    </row>
    <row r="2385" ht="12.75">
      <c r="F2385" s="23"/>
    </row>
    <row r="2386" ht="12.75">
      <c r="F2386" s="23"/>
    </row>
    <row r="2387" ht="12.75">
      <c r="F2387" s="23"/>
    </row>
    <row r="2388" ht="12.75">
      <c r="F2388" s="23"/>
    </row>
    <row r="2389" ht="12.75">
      <c r="F2389" s="23"/>
    </row>
    <row r="2390" ht="12.75">
      <c r="F2390" s="23"/>
    </row>
    <row r="2391" ht="12.75">
      <c r="F2391" s="23"/>
    </row>
    <row r="2392" ht="12.75">
      <c r="F2392" s="23"/>
    </row>
    <row r="2393" ht="12.75">
      <c r="F2393" s="23"/>
    </row>
    <row r="2394" ht="12.75">
      <c r="F2394" s="23"/>
    </row>
    <row r="2395" ht="12.75">
      <c r="F2395" s="23"/>
    </row>
    <row r="2396" ht="12.75">
      <c r="F2396" s="23"/>
    </row>
    <row r="2397" ht="12.75">
      <c r="F2397" s="23"/>
    </row>
    <row r="2398" ht="12.75">
      <c r="F2398" s="23"/>
    </row>
    <row r="2399" ht="12.75">
      <c r="F2399" s="23"/>
    </row>
    <row r="2400" ht="12.75">
      <c r="F2400" s="23"/>
    </row>
    <row r="2401" ht="12.75">
      <c r="F2401" s="23"/>
    </row>
    <row r="2402" ht="12.75">
      <c r="F2402" s="23"/>
    </row>
    <row r="2403" ht="12.75">
      <c r="F2403" s="23"/>
    </row>
    <row r="2404" ht="12.75">
      <c r="F2404" s="23"/>
    </row>
    <row r="2405" ht="12.75">
      <c r="F2405" s="23"/>
    </row>
    <row r="2406" ht="12.75">
      <c r="F2406" s="23"/>
    </row>
    <row r="2407" ht="12.75">
      <c r="F2407" s="23"/>
    </row>
    <row r="2408" ht="12.75">
      <c r="F2408" s="23"/>
    </row>
    <row r="2409" ht="12.75">
      <c r="F2409" s="23"/>
    </row>
    <row r="2410" ht="12.75">
      <c r="F2410" s="23"/>
    </row>
    <row r="2411" ht="12.75">
      <c r="F2411" s="23"/>
    </row>
    <row r="2412" ht="12.75">
      <c r="F2412" s="23"/>
    </row>
    <row r="2413" ht="12.75">
      <c r="F2413" s="23"/>
    </row>
    <row r="2414" ht="12.75">
      <c r="F2414" s="23"/>
    </row>
    <row r="2415" ht="12.75">
      <c r="F2415" s="23"/>
    </row>
    <row r="2416" ht="12.75">
      <c r="F2416" s="23"/>
    </row>
    <row r="2417" ht="12.75">
      <c r="F2417" s="23"/>
    </row>
    <row r="2418" ht="12.75">
      <c r="F2418" s="23"/>
    </row>
    <row r="2419" ht="12.75">
      <c r="F2419" s="23"/>
    </row>
    <row r="2420" ht="12.75">
      <c r="F2420" s="23"/>
    </row>
    <row r="2421" ht="12.75">
      <c r="F2421" s="23"/>
    </row>
    <row r="2422" ht="12.75">
      <c r="F2422" s="23"/>
    </row>
    <row r="2423" ht="12.75">
      <c r="F2423" s="23"/>
    </row>
    <row r="2424" ht="12.75">
      <c r="F2424" s="23"/>
    </row>
    <row r="2425" ht="12.75">
      <c r="F2425" s="23"/>
    </row>
    <row r="2426" ht="12.75">
      <c r="F2426" s="23"/>
    </row>
    <row r="2427" ht="12.75">
      <c r="F2427" s="23"/>
    </row>
    <row r="2428" ht="12.75">
      <c r="F2428" s="23"/>
    </row>
    <row r="2429" ht="12.75">
      <c r="F2429" s="23"/>
    </row>
    <row r="2430" ht="12.75">
      <c r="F2430" s="23"/>
    </row>
    <row r="2431" ht="12.75">
      <c r="F2431" s="23"/>
    </row>
    <row r="2432" ht="12.75">
      <c r="F2432" s="23"/>
    </row>
    <row r="2433" ht="12.75">
      <c r="F2433" s="23"/>
    </row>
    <row r="2434" ht="12.75">
      <c r="F2434" s="23"/>
    </row>
    <row r="2435" ht="12.75">
      <c r="F2435" s="23"/>
    </row>
    <row r="2436" ht="12.75">
      <c r="F2436" s="23"/>
    </row>
    <row r="2437" ht="12.75">
      <c r="F2437" s="23"/>
    </row>
    <row r="2438" ht="12.75">
      <c r="F2438" s="23"/>
    </row>
    <row r="2439" ht="12.75">
      <c r="F2439" s="23"/>
    </row>
    <row r="2440" ht="12.75">
      <c r="F2440" s="23"/>
    </row>
    <row r="2441" ht="12.75">
      <c r="F2441" s="23"/>
    </row>
    <row r="2442" ht="12.75">
      <c r="F2442" s="23"/>
    </row>
    <row r="2443" ht="12.75">
      <c r="F2443" s="23"/>
    </row>
    <row r="2444" ht="12.75">
      <c r="F2444" s="23"/>
    </row>
    <row r="2445" ht="12.75">
      <c r="F2445" s="23"/>
    </row>
    <row r="2446" ht="12.75">
      <c r="F2446" s="23"/>
    </row>
    <row r="2447" ht="12.75">
      <c r="F2447" s="23"/>
    </row>
    <row r="2448" ht="12.75">
      <c r="F2448" s="23"/>
    </row>
    <row r="2449" ht="12.75">
      <c r="F2449" s="23"/>
    </row>
    <row r="2450" ht="12.75">
      <c r="F2450" s="23"/>
    </row>
    <row r="2451" ht="12.75">
      <c r="F2451" s="23"/>
    </row>
    <row r="2452" ht="12.75">
      <c r="F2452" s="23"/>
    </row>
    <row r="2453" ht="12.75">
      <c r="F2453" s="23"/>
    </row>
    <row r="2454" ht="12.75">
      <c r="F2454" s="23"/>
    </row>
    <row r="2455" ht="12.75">
      <c r="F2455" s="23"/>
    </row>
    <row r="2456" ht="12.75">
      <c r="F2456" s="23"/>
    </row>
    <row r="2457" ht="12.75">
      <c r="F2457" s="23"/>
    </row>
    <row r="2458" ht="12.75">
      <c r="F2458" s="23"/>
    </row>
    <row r="2459" ht="12.75">
      <c r="F2459" s="23"/>
    </row>
    <row r="2460" ht="12.75">
      <c r="F2460" s="23"/>
    </row>
    <row r="2461" ht="12.75">
      <c r="F2461" s="23"/>
    </row>
    <row r="2462" ht="12.75">
      <c r="F2462" s="23"/>
    </row>
    <row r="2463" ht="12.75">
      <c r="F2463" s="23"/>
    </row>
    <row r="2464" ht="12.75">
      <c r="F2464" s="23"/>
    </row>
    <row r="2465" ht="12.75">
      <c r="F2465" s="23"/>
    </row>
    <row r="2466" ht="12.75">
      <c r="F2466" s="23"/>
    </row>
    <row r="2467" ht="12.75">
      <c r="F2467" s="23"/>
    </row>
    <row r="2468" ht="12.75">
      <c r="F2468" s="23"/>
    </row>
    <row r="2469" ht="12.75">
      <c r="F2469" s="23"/>
    </row>
    <row r="2470" ht="12.75">
      <c r="F2470" s="23"/>
    </row>
    <row r="2471" ht="12.75">
      <c r="F2471" s="23"/>
    </row>
    <row r="2472" ht="12.75">
      <c r="F2472" s="23"/>
    </row>
    <row r="2473" ht="12.75">
      <c r="F2473" s="23"/>
    </row>
    <row r="2474" ht="12.75">
      <c r="F2474" s="23"/>
    </row>
    <row r="2475" ht="12.75">
      <c r="F2475" s="23"/>
    </row>
    <row r="2476" ht="12.75">
      <c r="F2476" s="23"/>
    </row>
    <row r="2477" ht="12.75">
      <c r="F2477" s="23"/>
    </row>
    <row r="2478" ht="12.75">
      <c r="F2478" s="23"/>
    </row>
    <row r="2479" ht="12.75">
      <c r="F2479" s="23"/>
    </row>
    <row r="2480" ht="12.75">
      <c r="F2480" s="23"/>
    </row>
    <row r="2481" ht="12.75">
      <c r="F2481" s="23"/>
    </row>
    <row r="2482" ht="12.75">
      <c r="F2482" s="23"/>
    </row>
    <row r="2483" ht="12.75">
      <c r="F2483" s="23"/>
    </row>
    <row r="2484" ht="12.75">
      <c r="F2484" s="23"/>
    </row>
    <row r="2485" ht="12.75">
      <c r="F2485" s="23"/>
    </row>
    <row r="2486" ht="12.75">
      <c r="F2486" s="23"/>
    </row>
    <row r="2487" ht="12.75">
      <c r="F2487" s="23"/>
    </row>
    <row r="2488" ht="12.75">
      <c r="F2488" s="23"/>
    </row>
    <row r="2489" ht="12.75">
      <c r="F2489" s="23"/>
    </row>
    <row r="2490" ht="12.75">
      <c r="F2490" s="23"/>
    </row>
    <row r="2491" ht="12.75">
      <c r="F2491" s="23"/>
    </row>
    <row r="2492" ht="12.75">
      <c r="F2492" s="23"/>
    </row>
    <row r="2493" ht="12.75">
      <c r="F2493" s="23"/>
    </row>
    <row r="2494" ht="12.75">
      <c r="F2494" s="23"/>
    </row>
    <row r="2495" ht="12.75">
      <c r="F2495" s="23"/>
    </row>
    <row r="2496" ht="12.75">
      <c r="F2496" s="23"/>
    </row>
    <row r="2497" ht="12.75">
      <c r="F2497" s="23"/>
    </row>
    <row r="2498" ht="12.75">
      <c r="F2498" s="23"/>
    </row>
    <row r="2499" ht="12.75">
      <c r="F2499" s="23"/>
    </row>
    <row r="2500" ht="12.75">
      <c r="F2500" s="23"/>
    </row>
    <row r="2501" ht="12.75">
      <c r="F2501" s="23"/>
    </row>
    <row r="2502" ht="12.75">
      <c r="F2502" s="23"/>
    </row>
    <row r="2503" ht="12.75">
      <c r="F2503" s="23"/>
    </row>
    <row r="2504" ht="12.75">
      <c r="F2504" s="23"/>
    </row>
    <row r="2505" ht="12.75">
      <c r="F2505" s="23"/>
    </row>
    <row r="2506" ht="12.75">
      <c r="F2506" s="23"/>
    </row>
    <row r="2507" ht="12.75">
      <c r="F2507" s="23"/>
    </row>
    <row r="2508" ht="12.75">
      <c r="F2508" s="23"/>
    </row>
    <row r="2509" ht="12.75">
      <c r="F2509" s="23"/>
    </row>
    <row r="2510" ht="12.75">
      <c r="F2510" s="23"/>
    </row>
    <row r="2511" ht="12.75">
      <c r="F2511" s="23"/>
    </row>
    <row r="2512" ht="12.75">
      <c r="F2512" s="23"/>
    </row>
    <row r="2513" ht="12.75">
      <c r="F2513" s="23"/>
    </row>
    <row r="2514" ht="12.75">
      <c r="F2514" s="23"/>
    </row>
    <row r="2515" ht="12.75">
      <c r="F2515" s="23"/>
    </row>
    <row r="2516" ht="12.75">
      <c r="F2516" s="23"/>
    </row>
    <row r="2517" ht="12.75">
      <c r="F2517" s="23"/>
    </row>
    <row r="2518" ht="12.75">
      <c r="F2518" s="23"/>
    </row>
    <row r="2519" ht="12.75">
      <c r="F2519" s="23"/>
    </row>
    <row r="2520" ht="12.75">
      <c r="F2520" s="23"/>
    </row>
    <row r="2521" ht="12.75">
      <c r="F2521" s="23"/>
    </row>
    <row r="2522" ht="12.75">
      <c r="F2522" s="23"/>
    </row>
    <row r="2523" ht="12.75">
      <c r="F2523" s="23"/>
    </row>
    <row r="2524" ht="12.75">
      <c r="F2524" s="23"/>
    </row>
    <row r="2525" ht="12.75">
      <c r="F2525" s="23"/>
    </row>
    <row r="2526" ht="12.75">
      <c r="F2526" s="23"/>
    </row>
    <row r="2527" ht="12.75">
      <c r="F2527" s="23"/>
    </row>
    <row r="2528" ht="12.75">
      <c r="F2528" s="23"/>
    </row>
    <row r="2529" ht="12.75">
      <c r="F2529" s="23"/>
    </row>
    <row r="2530" ht="12.75">
      <c r="F2530" s="23"/>
    </row>
    <row r="2531" ht="12.75">
      <c r="F2531" s="23"/>
    </row>
    <row r="2532" ht="12.75">
      <c r="F2532" s="23"/>
    </row>
    <row r="2533" ht="12.75">
      <c r="F2533" s="23"/>
    </row>
    <row r="2534" ht="12.75">
      <c r="F2534" s="23"/>
    </row>
    <row r="2535" ht="12.75">
      <c r="F2535" s="23"/>
    </row>
    <row r="2536" ht="12.75">
      <c r="F2536" s="23"/>
    </row>
    <row r="2537" ht="12.75">
      <c r="F2537" s="23"/>
    </row>
    <row r="2538" ht="12.75">
      <c r="F2538" s="23"/>
    </row>
    <row r="2539" ht="12.75">
      <c r="F2539" s="23"/>
    </row>
    <row r="2540" ht="12.75">
      <c r="F2540" s="23"/>
    </row>
    <row r="2541" ht="12.75">
      <c r="F2541" s="23"/>
    </row>
    <row r="2542" ht="12.75">
      <c r="F2542" s="23"/>
    </row>
    <row r="2543" ht="12.75">
      <c r="F2543" s="23"/>
    </row>
    <row r="2544" ht="12.75">
      <c r="F2544" s="23"/>
    </row>
    <row r="2545" ht="12.75">
      <c r="F2545" s="23"/>
    </row>
    <row r="2546" ht="12.75">
      <c r="F2546" s="23"/>
    </row>
    <row r="2547" ht="12.75">
      <c r="F2547" s="23"/>
    </row>
    <row r="2548" ht="12.75">
      <c r="F2548" s="23"/>
    </row>
    <row r="2549" ht="12.75">
      <c r="F2549" s="23"/>
    </row>
    <row r="2550" ht="12.75">
      <c r="F2550" s="23"/>
    </row>
    <row r="2551" ht="12.75">
      <c r="F2551" s="23"/>
    </row>
    <row r="2552" ht="12.75">
      <c r="F2552" s="23"/>
    </row>
    <row r="2553" ht="12.75">
      <c r="F2553" s="23"/>
    </row>
    <row r="2554" ht="12.75">
      <c r="F2554" s="23"/>
    </row>
    <row r="2555" ht="12.75">
      <c r="F2555" s="23"/>
    </row>
    <row r="2556" ht="12.75">
      <c r="F2556" s="23"/>
    </row>
    <row r="2557" ht="12.75">
      <c r="F2557" s="23"/>
    </row>
    <row r="2558" ht="12.75">
      <c r="F2558" s="23"/>
    </row>
    <row r="2559" ht="12.75">
      <c r="F2559" s="23"/>
    </row>
    <row r="2560" ht="12.75">
      <c r="F2560" s="23"/>
    </row>
    <row r="2561" ht="12.75">
      <c r="F2561" s="23"/>
    </row>
    <row r="2562" ht="12.75">
      <c r="F2562" s="23"/>
    </row>
    <row r="2563" ht="12.75">
      <c r="F2563" s="23"/>
    </row>
    <row r="2564" ht="12.75">
      <c r="F2564" s="23"/>
    </row>
    <row r="2565" ht="12.75">
      <c r="F2565" s="23"/>
    </row>
    <row r="2566" ht="12.75">
      <c r="F2566" s="23"/>
    </row>
    <row r="2567" ht="12.75">
      <c r="F2567" s="23"/>
    </row>
    <row r="2568" ht="12.75">
      <c r="F2568" s="23"/>
    </row>
    <row r="2569" ht="12.75">
      <c r="F2569" s="23"/>
    </row>
    <row r="2570" ht="12.75">
      <c r="F2570" s="23"/>
    </row>
    <row r="2571" ht="12.75">
      <c r="F2571" s="23"/>
    </row>
    <row r="2572" ht="12.75">
      <c r="F2572" s="23"/>
    </row>
    <row r="2573" ht="12.75">
      <c r="F2573" s="23"/>
    </row>
    <row r="2574" ht="12.75">
      <c r="F2574" s="23"/>
    </row>
    <row r="2575" ht="12.75">
      <c r="F2575" s="23"/>
    </row>
    <row r="2576" ht="12.75">
      <c r="F2576" s="23"/>
    </row>
    <row r="2577" ht="12.75">
      <c r="F2577" s="23"/>
    </row>
    <row r="2578" ht="12.75">
      <c r="F2578" s="23"/>
    </row>
    <row r="2579" ht="12.75">
      <c r="F2579" s="23"/>
    </row>
    <row r="2580" ht="12.75">
      <c r="F2580" s="23"/>
    </row>
    <row r="2581" ht="12.75">
      <c r="F2581" s="23"/>
    </row>
    <row r="2582" ht="12.75">
      <c r="F2582" s="23"/>
    </row>
    <row r="2583" ht="12.75">
      <c r="F2583" s="23"/>
    </row>
    <row r="2584" ht="12.75">
      <c r="F2584" s="23"/>
    </row>
    <row r="2585" ht="12.75">
      <c r="F2585" s="23"/>
    </row>
    <row r="2586" ht="12.75">
      <c r="F2586" s="23"/>
    </row>
    <row r="2587" ht="12.75">
      <c r="F2587" s="23"/>
    </row>
    <row r="2588" ht="12.75">
      <c r="F2588" s="23"/>
    </row>
    <row r="2589" ht="12.75">
      <c r="F2589" s="23"/>
    </row>
    <row r="2590" ht="12.75">
      <c r="F2590" s="23"/>
    </row>
    <row r="2591" ht="12.75">
      <c r="F2591" s="23"/>
    </row>
    <row r="2592" ht="12.75">
      <c r="F2592" s="23"/>
    </row>
    <row r="2593" ht="12.75">
      <c r="F2593" s="23"/>
    </row>
    <row r="2594" ht="12.75">
      <c r="F2594" s="23"/>
    </row>
    <row r="2595" ht="12.75">
      <c r="F2595" s="23"/>
    </row>
    <row r="2596" ht="12.75">
      <c r="F2596" s="23"/>
    </row>
    <row r="2597" ht="12.75">
      <c r="F2597" s="23"/>
    </row>
    <row r="2598" ht="12.75">
      <c r="F2598" s="23"/>
    </row>
    <row r="2599" ht="12.75">
      <c r="F2599" s="23"/>
    </row>
    <row r="2600" ht="12.75">
      <c r="F2600" s="23"/>
    </row>
    <row r="2601" ht="12.75">
      <c r="F2601" s="23"/>
    </row>
    <row r="2602" ht="12.75">
      <c r="F2602" s="23"/>
    </row>
    <row r="2603" ht="12.75">
      <c r="F2603" s="23"/>
    </row>
    <row r="2604" ht="12.75">
      <c r="F2604" s="23"/>
    </row>
    <row r="2605" ht="12.75">
      <c r="F2605" s="23"/>
    </row>
    <row r="2606" ht="12.75">
      <c r="F2606" s="23"/>
    </row>
    <row r="2607" ht="12.75">
      <c r="F2607" s="23"/>
    </row>
    <row r="2608" ht="12.75">
      <c r="F2608" s="23"/>
    </row>
    <row r="2609" ht="12.75">
      <c r="F2609" s="23"/>
    </row>
    <row r="2610" ht="12.75">
      <c r="F2610" s="23"/>
    </row>
    <row r="2611" ht="12.75">
      <c r="F2611" s="23"/>
    </row>
    <row r="2612" ht="12.75">
      <c r="F2612" s="23"/>
    </row>
    <row r="2613" ht="12.75">
      <c r="F2613" s="23"/>
    </row>
    <row r="2614" ht="12.75">
      <c r="F2614" s="23"/>
    </row>
    <row r="2615" ht="12.75">
      <c r="F2615" s="23"/>
    </row>
    <row r="2616" ht="12.75">
      <c r="F2616" s="23"/>
    </row>
    <row r="2617" ht="12.75">
      <c r="F2617" s="23"/>
    </row>
    <row r="2618" ht="12.75">
      <c r="F2618" s="23"/>
    </row>
    <row r="2619" ht="12.75">
      <c r="F2619" s="23"/>
    </row>
    <row r="2620" ht="12.75">
      <c r="F2620" s="23"/>
    </row>
    <row r="2621" ht="12.75">
      <c r="F2621" s="23"/>
    </row>
    <row r="2622" ht="12.75">
      <c r="F2622" s="23"/>
    </row>
    <row r="2623" ht="12.75">
      <c r="F2623" s="23"/>
    </row>
    <row r="2624" ht="12.75">
      <c r="F2624" s="23"/>
    </row>
    <row r="2625" ht="12.75">
      <c r="F2625" s="23"/>
    </row>
    <row r="2626" ht="12.75">
      <c r="F2626" s="23"/>
    </row>
    <row r="2627" ht="12.75">
      <c r="F2627" s="23"/>
    </row>
    <row r="2628" ht="12.75">
      <c r="F2628" s="23"/>
    </row>
    <row r="2629" ht="12.75">
      <c r="F2629" s="23"/>
    </row>
    <row r="2630" ht="12.75">
      <c r="F2630" s="23"/>
    </row>
    <row r="2631" ht="12.75">
      <c r="F2631" s="23"/>
    </row>
    <row r="2632" ht="12.75">
      <c r="F2632" s="23"/>
    </row>
    <row r="2633" ht="12.75">
      <c r="F2633" s="23"/>
    </row>
    <row r="2634" ht="12.75">
      <c r="F2634" s="23"/>
    </row>
    <row r="2635" ht="12.75">
      <c r="F2635" s="23"/>
    </row>
    <row r="2636" ht="12.75">
      <c r="F2636" s="23"/>
    </row>
    <row r="2637" ht="12.75">
      <c r="F2637" s="23"/>
    </row>
    <row r="2638" ht="12.75">
      <c r="F2638" s="23"/>
    </row>
    <row r="2639" ht="12.75">
      <c r="F2639" s="23"/>
    </row>
    <row r="2640" ht="12.75">
      <c r="F2640" s="23"/>
    </row>
    <row r="2641" ht="12.75">
      <c r="F2641" s="23"/>
    </row>
    <row r="2642" ht="12.75">
      <c r="F2642" s="23"/>
    </row>
    <row r="2643" ht="12.75">
      <c r="F2643" s="23"/>
    </row>
    <row r="2644" ht="12.75">
      <c r="F2644" s="23"/>
    </row>
    <row r="2645" ht="12.75">
      <c r="F2645" s="23"/>
    </row>
    <row r="2646" ht="12.75">
      <c r="F2646" s="23"/>
    </row>
    <row r="2647" ht="12.75">
      <c r="F2647" s="23"/>
    </row>
    <row r="2648" ht="12.75">
      <c r="F2648" s="23"/>
    </row>
    <row r="2649" ht="12.75">
      <c r="F2649" s="23"/>
    </row>
    <row r="2650" ht="12.75">
      <c r="F2650" s="23"/>
    </row>
    <row r="2651" ht="12.75">
      <c r="F2651" s="23"/>
    </row>
    <row r="2652" ht="12.75">
      <c r="F2652" s="23"/>
    </row>
    <row r="2653" ht="12.75">
      <c r="F2653" s="23"/>
    </row>
    <row r="2654" ht="12.75">
      <c r="F2654" s="23"/>
    </row>
    <row r="2655" ht="12.75">
      <c r="F2655" s="23"/>
    </row>
    <row r="2656" ht="12.75">
      <c r="F2656" s="23"/>
    </row>
    <row r="2657" ht="12.75">
      <c r="F2657" s="23"/>
    </row>
    <row r="2658" ht="12.75">
      <c r="F2658" s="23"/>
    </row>
    <row r="2659" ht="12.75">
      <c r="F2659" s="23"/>
    </row>
    <row r="2660" ht="12.75">
      <c r="F2660" s="23"/>
    </row>
    <row r="2661" ht="12.75">
      <c r="F2661" s="23"/>
    </row>
    <row r="2662" ht="12.75">
      <c r="F2662" s="23"/>
    </row>
    <row r="2663" ht="12.75">
      <c r="F2663" s="23"/>
    </row>
    <row r="2664" ht="12.75">
      <c r="F2664" s="23"/>
    </row>
    <row r="2665" ht="12.75">
      <c r="F2665" s="23"/>
    </row>
    <row r="2666" ht="12.75">
      <c r="F2666" s="23"/>
    </row>
    <row r="2667" ht="12.75">
      <c r="F2667" s="23"/>
    </row>
    <row r="2668" ht="12.75">
      <c r="F2668" s="23"/>
    </row>
    <row r="2669" ht="12.75">
      <c r="F2669" s="23"/>
    </row>
    <row r="2670" ht="12.75">
      <c r="F2670" s="23"/>
    </row>
    <row r="2671" ht="12.75">
      <c r="F2671" s="23"/>
    </row>
    <row r="2672" ht="12.75">
      <c r="F2672" s="23"/>
    </row>
    <row r="2673" ht="12.75">
      <c r="F2673" s="23"/>
    </row>
    <row r="2674" ht="12.75">
      <c r="F2674" s="23"/>
    </row>
    <row r="2675" ht="12.75">
      <c r="F2675" s="23"/>
    </row>
    <row r="2676" ht="12.75">
      <c r="F2676" s="23"/>
    </row>
    <row r="2677" ht="12.75">
      <c r="F2677" s="23"/>
    </row>
    <row r="2678" ht="12.75">
      <c r="F2678" s="23"/>
    </row>
    <row r="2679" ht="12.75">
      <c r="F2679" s="23"/>
    </row>
    <row r="2680" ht="12.75">
      <c r="F2680" s="23"/>
    </row>
    <row r="2681" ht="12.75">
      <c r="F2681" s="23"/>
    </row>
    <row r="2682" ht="12.75">
      <c r="F2682" s="23"/>
    </row>
    <row r="2683" ht="12.75">
      <c r="F2683" s="23"/>
    </row>
    <row r="2684" ht="12.75">
      <c r="F2684" s="23"/>
    </row>
    <row r="2685" ht="12.75">
      <c r="F2685" s="23"/>
    </row>
    <row r="2686" ht="12.75">
      <c r="F2686" s="23"/>
    </row>
    <row r="2687" ht="12.75">
      <c r="F2687" s="23"/>
    </row>
    <row r="2688" ht="12.75">
      <c r="F2688" s="23"/>
    </row>
    <row r="2689" ht="12.75">
      <c r="F2689" s="23"/>
    </row>
    <row r="2690" ht="12.75">
      <c r="F2690" s="23"/>
    </row>
    <row r="2691" ht="12.75">
      <c r="F2691" s="23"/>
    </row>
    <row r="2692" ht="12.75">
      <c r="F2692" s="23"/>
    </row>
    <row r="2693" ht="12.75">
      <c r="F2693" s="23"/>
    </row>
    <row r="2694" ht="12.75">
      <c r="F2694" s="23"/>
    </row>
    <row r="2695" ht="12.75">
      <c r="F2695" s="23"/>
    </row>
    <row r="2696" ht="12.75">
      <c r="F2696" s="23"/>
    </row>
    <row r="2697" ht="12.75">
      <c r="F2697" s="23"/>
    </row>
    <row r="2698" ht="12.75">
      <c r="F2698" s="23"/>
    </row>
    <row r="2699" ht="12.75">
      <c r="F2699" s="23"/>
    </row>
    <row r="2700" ht="12.75">
      <c r="F2700" s="23"/>
    </row>
    <row r="2701" ht="12.75">
      <c r="F2701" s="23"/>
    </row>
    <row r="2702" ht="12.75">
      <c r="F2702" s="23"/>
    </row>
    <row r="2703" ht="12.75">
      <c r="F2703" s="23"/>
    </row>
    <row r="2704" ht="12.75">
      <c r="F2704" s="23"/>
    </row>
    <row r="2705" ht="12.75">
      <c r="F2705" s="23"/>
    </row>
    <row r="2706" ht="12.75">
      <c r="F2706" s="23"/>
    </row>
    <row r="2707" ht="12.75">
      <c r="F2707" s="23"/>
    </row>
    <row r="2708" ht="12.75">
      <c r="F2708" s="23"/>
    </row>
    <row r="2709" ht="12.75">
      <c r="F2709" s="23"/>
    </row>
    <row r="2710" ht="12.75">
      <c r="F2710" s="23"/>
    </row>
    <row r="2711" ht="12.75">
      <c r="F2711" s="23"/>
    </row>
    <row r="2712" ht="12.75">
      <c r="F2712" s="23"/>
    </row>
    <row r="2713" ht="12.75">
      <c r="F2713" s="23"/>
    </row>
    <row r="2714" ht="12.75">
      <c r="F2714" s="23"/>
    </row>
    <row r="2715" ht="12.75">
      <c r="F2715" s="23"/>
    </row>
    <row r="2716" ht="12.75">
      <c r="F2716" s="23"/>
    </row>
    <row r="2717" ht="12.75">
      <c r="F2717" s="23"/>
    </row>
    <row r="2718" ht="12.75">
      <c r="F2718" s="23"/>
    </row>
    <row r="2719" ht="12.75">
      <c r="F2719" s="23"/>
    </row>
    <row r="2720" ht="12.75">
      <c r="F2720" s="23"/>
    </row>
    <row r="2721" ht="12.75">
      <c r="F2721" s="23"/>
    </row>
    <row r="2722" ht="12.75">
      <c r="F2722" s="23"/>
    </row>
    <row r="2723" ht="12.75">
      <c r="F2723" s="23"/>
    </row>
    <row r="2724" ht="12.75">
      <c r="F2724" s="23"/>
    </row>
    <row r="2725" ht="12.75">
      <c r="F2725" s="23"/>
    </row>
    <row r="2726" ht="12.75">
      <c r="F2726" s="23"/>
    </row>
    <row r="2727" ht="12.75">
      <c r="F2727" s="23"/>
    </row>
    <row r="2728" ht="12.75">
      <c r="F2728" s="23"/>
    </row>
    <row r="2729" ht="12.75">
      <c r="F2729" s="23"/>
    </row>
    <row r="2730" ht="12.75">
      <c r="F2730" s="23"/>
    </row>
    <row r="2731" ht="12.75">
      <c r="F2731" s="23"/>
    </row>
    <row r="2732" ht="12.75">
      <c r="F2732" s="23"/>
    </row>
    <row r="2733" ht="12.75">
      <c r="F2733" s="23"/>
    </row>
    <row r="2734" ht="12.75">
      <c r="F2734" s="23"/>
    </row>
    <row r="2735" ht="12.75">
      <c r="F2735" s="23"/>
    </row>
    <row r="2736" ht="12.75">
      <c r="F2736" s="23"/>
    </row>
    <row r="2737" ht="12.75">
      <c r="F2737" s="23"/>
    </row>
    <row r="2738" ht="12.75">
      <c r="F2738" s="23"/>
    </row>
    <row r="2739" ht="12.75">
      <c r="F2739" s="23"/>
    </row>
    <row r="2740" ht="12.75">
      <c r="F2740" s="23"/>
    </row>
    <row r="2741" ht="12.75">
      <c r="F2741" s="23"/>
    </row>
    <row r="2742" ht="12.75">
      <c r="F2742" s="23"/>
    </row>
    <row r="2743" ht="12.75">
      <c r="F2743" s="23"/>
    </row>
    <row r="2744" ht="12.75">
      <c r="F2744" s="23"/>
    </row>
    <row r="2745" ht="12.75">
      <c r="F2745" s="23"/>
    </row>
    <row r="2746" ht="12.75">
      <c r="F2746" s="23"/>
    </row>
    <row r="2747" ht="12.75">
      <c r="F2747" s="23"/>
    </row>
    <row r="2748" ht="12.75">
      <c r="F2748" s="23"/>
    </row>
    <row r="2749" ht="12.75">
      <c r="F2749" s="23"/>
    </row>
    <row r="2750" ht="12.75">
      <c r="F2750" s="23"/>
    </row>
    <row r="2751" ht="12.75">
      <c r="F2751" s="23"/>
    </row>
    <row r="2752" ht="12.75">
      <c r="F2752" s="23"/>
    </row>
    <row r="2753" ht="12.75">
      <c r="F2753" s="23"/>
    </row>
    <row r="2754" ht="12.75">
      <c r="F2754" s="23"/>
    </row>
    <row r="2755" ht="12.75">
      <c r="F2755" s="23"/>
    </row>
    <row r="2756" ht="12.75">
      <c r="F2756" s="23"/>
    </row>
    <row r="2757" ht="12.75">
      <c r="F2757" s="23"/>
    </row>
    <row r="2758" ht="12.75">
      <c r="F2758" s="23"/>
    </row>
    <row r="2759" ht="12.75">
      <c r="F2759" s="23"/>
    </row>
    <row r="2760" ht="12.75">
      <c r="F2760" s="23"/>
    </row>
    <row r="2761" ht="12.75">
      <c r="F2761" s="23"/>
    </row>
    <row r="2762" ht="12.75">
      <c r="F2762" s="23"/>
    </row>
    <row r="2763" ht="12.75">
      <c r="F2763" s="23"/>
    </row>
    <row r="2764" ht="12.75">
      <c r="F2764" s="23"/>
    </row>
    <row r="2765" ht="12.75">
      <c r="F2765" s="23"/>
    </row>
    <row r="2766" ht="12.75">
      <c r="F2766" s="23"/>
    </row>
    <row r="2767" ht="12.75">
      <c r="F2767" s="23"/>
    </row>
    <row r="2768" ht="12.75">
      <c r="F2768" s="23"/>
    </row>
    <row r="2769" ht="12.75">
      <c r="F2769" s="23"/>
    </row>
    <row r="2770" ht="12.75">
      <c r="F2770" s="23"/>
    </row>
    <row r="2771" ht="12.75">
      <c r="F2771" s="23"/>
    </row>
    <row r="2772" ht="12.75">
      <c r="F2772" s="23"/>
    </row>
    <row r="2773" ht="12.75">
      <c r="F2773" s="23"/>
    </row>
    <row r="2774" ht="12.75">
      <c r="F2774" s="23"/>
    </row>
    <row r="2775" ht="12.75">
      <c r="F2775" s="23"/>
    </row>
    <row r="2776" ht="12.75">
      <c r="F2776" s="23"/>
    </row>
    <row r="2777" ht="12.75">
      <c r="F2777" s="23"/>
    </row>
    <row r="2778" ht="12.75">
      <c r="F2778" s="23"/>
    </row>
    <row r="2779" ht="12.75">
      <c r="F2779" s="23"/>
    </row>
    <row r="2780" ht="12.75">
      <c r="F2780" s="23"/>
    </row>
    <row r="2781" ht="12.75">
      <c r="F2781" s="23"/>
    </row>
    <row r="2782" ht="12.75">
      <c r="F2782" s="23"/>
    </row>
    <row r="2783" ht="12.75">
      <c r="F2783" s="23"/>
    </row>
    <row r="2784" ht="12.75">
      <c r="F2784" s="23"/>
    </row>
    <row r="2785" ht="12.75">
      <c r="F2785" s="23"/>
    </row>
    <row r="2786" ht="12.75">
      <c r="F2786" s="23"/>
    </row>
    <row r="2787" ht="12.75">
      <c r="F2787" s="23"/>
    </row>
    <row r="2788" ht="12.75">
      <c r="F2788" s="23"/>
    </row>
    <row r="2789" ht="12.75">
      <c r="F2789" s="23"/>
    </row>
    <row r="2790" ht="12.75">
      <c r="F2790" s="23"/>
    </row>
    <row r="2791" ht="12.75">
      <c r="F2791" s="23"/>
    </row>
    <row r="2792" ht="12.75">
      <c r="F2792" s="23"/>
    </row>
    <row r="2793" ht="12.75">
      <c r="F2793" s="23"/>
    </row>
    <row r="2794" ht="12.75">
      <c r="F2794" s="23"/>
    </row>
    <row r="2795" ht="12.75">
      <c r="F2795" s="23"/>
    </row>
    <row r="2796" ht="12.75">
      <c r="F2796" s="23"/>
    </row>
    <row r="2797" ht="12.75">
      <c r="F2797" s="23"/>
    </row>
    <row r="2798" ht="12.75">
      <c r="F2798" s="23"/>
    </row>
    <row r="2799" ht="12.75">
      <c r="F2799" s="23"/>
    </row>
    <row r="2800" ht="12.75">
      <c r="F2800" s="23"/>
    </row>
    <row r="2801" ht="12.75">
      <c r="F2801" s="23"/>
    </row>
    <row r="2802" ht="12.75">
      <c r="F2802" s="23"/>
    </row>
    <row r="2803" ht="12.75">
      <c r="F2803" s="23"/>
    </row>
    <row r="2804" ht="12.75">
      <c r="F2804" s="23"/>
    </row>
    <row r="2805" ht="12.75">
      <c r="F2805" s="23"/>
    </row>
    <row r="2806" ht="12.75">
      <c r="F2806" s="23"/>
    </row>
    <row r="2807" ht="12.75">
      <c r="F2807" s="23"/>
    </row>
    <row r="2808" ht="12.75">
      <c r="F2808" s="23"/>
    </row>
    <row r="2809" ht="12.75">
      <c r="F2809" s="23"/>
    </row>
    <row r="2810" ht="12.75">
      <c r="F2810" s="23"/>
    </row>
    <row r="2811" ht="12.75">
      <c r="F2811" s="23"/>
    </row>
    <row r="2812" ht="12.75">
      <c r="F2812" s="23"/>
    </row>
    <row r="2813" ht="12.75">
      <c r="F2813" s="23"/>
    </row>
    <row r="2814" ht="12.75">
      <c r="F2814" s="23"/>
    </row>
    <row r="2815" ht="12.75">
      <c r="F2815" s="23"/>
    </row>
    <row r="2816" ht="12.75">
      <c r="F2816" s="23"/>
    </row>
    <row r="2817" ht="12.75">
      <c r="F2817" s="23"/>
    </row>
    <row r="2818" ht="12.75">
      <c r="F2818" s="23"/>
    </row>
    <row r="2819" ht="12.75">
      <c r="F2819" s="23"/>
    </row>
    <row r="2820" ht="12.75">
      <c r="F2820" s="23"/>
    </row>
    <row r="2821" ht="12.75">
      <c r="F2821" s="23"/>
    </row>
    <row r="2822" ht="12.75">
      <c r="F2822" s="23"/>
    </row>
    <row r="2823" ht="12.75">
      <c r="F2823" s="23"/>
    </row>
    <row r="2824" ht="12.75">
      <c r="F2824" s="23"/>
    </row>
    <row r="2825" ht="12.75">
      <c r="F2825" s="23"/>
    </row>
    <row r="2826" ht="12.75">
      <c r="F2826" s="23"/>
    </row>
    <row r="2827" ht="12.75">
      <c r="F2827" s="23"/>
    </row>
    <row r="2828" ht="12.75">
      <c r="F2828" s="23"/>
    </row>
    <row r="2829" ht="12.75">
      <c r="F2829" s="23"/>
    </row>
    <row r="2830" ht="12.75">
      <c r="F2830" s="23"/>
    </row>
    <row r="2831" ht="12.75">
      <c r="F2831" s="23"/>
    </row>
    <row r="2832" ht="12.75">
      <c r="F2832" s="23"/>
    </row>
    <row r="2833" ht="12.75">
      <c r="F2833" s="23"/>
    </row>
    <row r="2834" ht="12.75">
      <c r="F2834" s="23"/>
    </row>
    <row r="2835" ht="12.75">
      <c r="F2835" s="23"/>
    </row>
    <row r="2836" ht="12.75">
      <c r="F2836" s="23"/>
    </row>
    <row r="2837" ht="12.75">
      <c r="F2837" s="23"/>
    </row>
    <row r="2838" ht="12.75">
      <c r="F2838" s="23"/>
    </row>
    <row r="2839" ht="12.75">
      <c r="F2839" s="23"/>
    </row>
    <row r="2840" ht="12.75">
      <c r="F2840" s="23"/>
    </row>
    <row r="2841" ht="12.75">
      <c r="F2841" s="23"/>
    </row>
    <row r="2842" ht="12.75">
      <c r="F2842" s="23"/>
    </row>
    <row r="2843" ht="12.75">
      <c r="F2843" s="23"/>
    </row>
    <row r="2844" ht="12.75">
      <c r="F2844" s="23"/>
    </row>
    <row r="2845" ht="12.75">
      <c r="F2845" s="23"/>
    </row>
    <row r="2846" ht="12.75">
      <c r="F2846" s="23"/>
    </row>
    <row r="2847" ht="12.75">
      <c r="F2847" s="23"/>
    </row>
    <row r="2848" ht="12.75">
      <c r="F2848" s="23"/>
    </row>
    <row r="2849" ht="12.75">
      <c r="F2849" s="23"/>
    </row>
    <row r="2850" ht="12.75">
      <c r="F2850" s="23"/>
    </row>
    <row r="2851" ht="12.75">
      <c r="F2851" s="23"/>
    </row>
    <row r="2852" ht="12.75">
      <c r="F2852" s="23"/>
    </row>
    <row r="2853" ht="12.75">
      <c r="F2853" s="23"/>
    </row>
    <row r="2854" ht="12.75">
      <c r="F2854" s="23"/>
    </row>
    <row r="2855" ht="12.75">
      <c r="F2855" s="23"/>
    </row>
    <row r="2856" ht="12.75">
      <c r="F2856" s="23"/>
    </row>
    <row r="2857" ht="12.75">
      <c r="F2857" s="23"/>
    </row>
    <row r="2858" ht="12.75">
      <c r="F2858" s="23"/>
    </row>
    <row r="2859" ht="12.75">
      <c r="F2859" s="23"/>
    </row>
    <row r="2860" ht="12.75">
      <c r="F2860" s="23"/>
    </row>
    <row r="2861" ht="12.75">
      <c r="F2861" s="23"/>
    </row>
    <row r="2862" ht="12.75">
      <c r="F2862" s="23"/>
    </row>
    <row r="2863" ht="12.75">
      <c r="F2863" s="23"/>
    </row>
    <row r="2864" ht="12.75">
      <c r="F2864" s="23"/>
    </row>
    <row r="2865" ht="12.75">
      <c r="F2865" s="23"/>
    </row>
    <row r="2866" ht="12.75">
      <c r="F2866" s="23"/>
    </row>
    <row r="2867" ht="12.75">
      <c r="F2867" s="23"/>
    </row>
    <row r="2868" ht="12.75">
      <c r="F2868" s="23"/>
    </row>
    <row r="2869" ht="12.75">
      <c r="F2869" s="23"/>
    </row>
    <row r="2870" ht="12.75">
      <c r="F2870" s="23"/>
    </row>
    <row r="2871" ht="12.75">
      <c r="F2871" s="23"/>
    </row>
    <row r="2872" ht="12.75">
      <c r="F2872" s="23"/>
    </row>
    <row r="2873" ht="12.75">
      <c r="F2873" s="23"/>
    </row>
    <row r="2874" ht="12.75">
      <c r="F2874" s="23"/>
    </row>
    <row r="2875" ht="12.75">
      <c r="F2875" s="23"/>
    </row>
    <row r="2876" ht="12.75">
      <c r="F2876" s="23"/>
    </row>
    <row r="2877" ht="12.75">
      <c r="F2877" s="23"/>
    </row>
    <row r="2878" ht="12.75">
      <c r="F2878" s="23"/>
    </row>
    <row r="2879" ht="12.75">
      <c r="F2879" s="23"/>
    </row>
    <row r="2880" ht="12.75">
      <c r="F2880" s="23"/>
    </row>
    <row r="2881" ht="12.75">
      <c r="F2881" s="23"/>
    </row>
    <row r="2882" ht="12.75">
      <c r="F2882" s="23"/>
    </row>
    <row r="2883" ht="12.75">
      <c r="F2883" s="23"/>
    </row>
    <row r="2884" ht="12.75">
      <c r="F2884" s="23"/>
    </row>
    <row r="2885" ht="12.75">
      <c r="F2885" s="23"/>
    </row>
    <row r="2886" ht="12.75">
      <c r="F2886" s="23"/>
    </row>
    <row r="2887" ht="12.75">
      <c r="F2887" s="23"/>
    </row>
    <row r="2888" ht="12.75">
      <c r="F2888" s="23"/>
    </row>
    <row r="2889" ht="12.75">
      <c r="F2889" s="23"/>
    </row>
    <row r="2890" ht="12.75">
      <c r="F2890" s="23"/>
    </row>
    <row r="2891" ht="12.75">
      <c r="F2891" s="23"/>
    </row>
    <row r="2892" ht="12.75">
      <c r="F2892" s="23"/>
    </row>
    <row r="2893" ht="12.75">
      <c r="F2893" s="23"/>
    </row>
    <row r="2894" ht="12.75">
      <c r="F2894" s="23"/>
    </row>
    <row r="2895" ht="12.75">
      <c r="F2895" s="23"/>
    </row>
    <row r="2896" ht="12.75">
      <c r="F2896" s="23"/>
    </row>
    <row r="2897" ht="12.75">
      <c r="F2897" s="23"/>
    </row>
    <row r="2898" ht="12.75">
      <c r="F2898" s="23"/>
    </row>
    <row r="2899" ht="12.75">
      <c r="F2899" s="23"/>
    </row>
    <row r="2900" ht="12.75">
      <c r="F2900" s="23"/>
    </row>
    <row r="2901" ht="12.75">
      <c r="F2901" s="23"/>
    </row>
    <row r="2902" ht="12.75">
      <c r="F2902" s="23"/>
    </row>
    <row r="2903" ht="12.75">
      <c r="F2903" s="23"/>
    </row>
    <row r="2904" ht="12.75">
      <c r="F2904" s="23"/>
    </row>
    <row r="2905" ht="12.75">
      <c r="F2905" s="23"/>
    </row>
    <row r="2906" ht="12.75">
      <c r="F2906" s="23"/>
    </row>
    <row r="2907" ht="12.75">
      <c r="F2907" s="23"/>
    </row>
    <row r="2908" ht="12.75">
      <c r="F2908" s="23"/>
    </row>
    <row r="2909" ht="12.75">
      <c r="F2909" s="23"/>
    </row>
    <row r="2910" ht="12.75">
      <c r="F2910" s="23"/>
    </row>
    <row r="2911" ht="12.75">
      <c r="F2911" s="23"/>
    </row>
    <row r="2912" ht="12.75">
      <c r="F2912" s="23"/>
    </row>
    <row r="2913" ht="12.75">
      <c r="F2913" s="23"/>
    </row>
    <row r="2914" ht="12.75">
      <c r="F2914" s="23"/>
    </row>
    <row r="2915" ht="12.75">
      <c r="F2915" s="23"/>
    </row>
    <row r="2916" ht="12.75">
      <c r="F2916" s="23"/>
    </row>
    <row r="2917" ht="12.75">
      <c r="F2917" s="23"/>
    </row>
    <row r="2918" ht="12.75">
      <c r="F2918" s="23"/>
    </row>
    <row r="2919" ht="12.75">
      <c r="F2919" s="23"/>
    </row>
    <row r="2920" ht="12.75">
      <c r="F2920" s="23"/>
    </row>
    <row r="2921" ht="12.75">
      <c r="F2921" s="23"/>
    </row>
    <row r="2922" ht="12.75">
      <c r="F2922" s="23"/>
    </row>
    <row r="2923" ht="12.75">
      <c r="F2923" s="23"/>
    </row>
    <row r="2924" ht="12.75">
      <c r="F2924" s="23"/>
    </row>
    <row r="2925" ht="12.75">
      <c r="F2925" s="23"/>
    </row>
    <row r="2926" ht="12.75">
      <c r="F2926" s="23"/>
    </row>
    <row r="2927" ht="12.75">
      <c r="F2927" s="23"/>
    </row>
    <row r="2928" ht="12.75">
      <c r="F2928" s="23"/>
    </row>
    <row r="2929" ht="12.75">
      <c r="F2929" s="23"/>
    </row>
    <row r="2930" ht="12.75">
      <c r="F2930" s="23"/>
    </row>
    <row r="2931" ht="12.75">
      <c r="F2931" s="23"/>
    </row>
    <row r="2932" ht="12.75">
      <c r="F2932" s="23"/>
    </row>
    <row r="2933" ht="12.75">
      <c r="F2933" s="23"/>
    </row>
    <row r="2934" ht="12.75">
      <c r="F2934" s="23"/>
    </row>
    <row r="2935" ht="12.75">
      <c r="F2935" s="23"/>
    </row>
    <row r="2936" ht="12.75">
      <c r="F2936" s="23"/>
    </row>
    <row r="2937" ht="12.75">
      <c r="F2937" s="23"/>
    </row>
    <row r="2938" ht="12.75">
      <c r="F2938" s="23"/>
    </row>
    <row r="2939" ht="12.75">
      <c r="F2939" s="23"/>
    </row>
    <row r="2940" ht="12.75">
      <c r="F2940" s="23"/>
    </row>
    <row r="2941" ht="12.75">
      <c r="F2941" s="23"/>
    </row>
    <row r="2942" ht="12.75">
      <c r="F2942" s="23"/>
    </row>
    <row r="2943" ht="12.75">
      <c r="F2943" s="23"/>
    </row>
    <row r="2944" ht="12.75">
      <c r="F2944" s="23"/>
    </row>
    <row r="2945" ht="12.75">
      <c r="F2945" s="23"/>
    </row>
    <row r="2946" ht="12.75">
      <c r="F2946" s="23"/>
    </row>
    <row r="2947" ht="12.75">
      <c r="F2947" s="23"/>
    </row>
    <row r="2948" ht="12.75">
      <c r="F2948" s="23"/>
    </row>
    <row r="2949" ht="12.75">
      <c r="F2949" s="23"/>
    </row>
    <row r="2950" ht="12.75">
      <c r="F2950" s="23"/>
    </row>
    <row r="2951" ht="12.75">
      <c r="F2951" s="23"/>
    </row>
    <row r="2952" ht="12.75">
      <c r="F2952" s="23"/>
    </row>
    <row r="2953" ht="12.75">
      <c r="F2953" s="23"/>
    </row>
    <row r="2954" ht="12.75">
      <c r="F2954" s="23"/>
    </row>
    <row r="2955" ht="12.75">
      <c r="F2955" s="23"/>
    </row>
    <row r="2956" ht="12.75">
      <c r="F2956" s="23"/>
    </row>
    <row r="2957" ht="12.75">
      <c r="F2957" s="23"/>
    </row>
    <row r="2958" ht="12.75">
      <c r="F2958" s="23"/>
    </row>
    <row r="2959" ht="12.75">
      <c r="F2959" s="23"/>
    </row>
    <row r="2960" ht="12.75">
      <c r="F2960" s="23"/>
    </row>
    <row r="2961" ht="12.75">
      <c r="F2961" s="23"/>
    </row>
    <row r="2962" ht="12.75">
      <c r="F2962" s="23"/>
    </row>
    <row r="2963" ht="12.75">
      <c r="F2963" s="23"/>
    </row>
    <row r="2964" ht="12.75">
      <c r="F2964" s="23"/>
    </row>
    <row r="2965" ht="12.75">
      <c r="F2965" s="23"/>
    </row>
    <row r="2966" ht="12.75">
      <c r="F2966" s="23"/>
    </row>
    <row r="2967" ht="12.75">
      <c r="F2967" s="23"/>
    </row>
    <row r="2968" ht="12.75">
      <c r="F2968" s="23"/>
    </row>
    <row r="2969" ht="12.75">
      <c r="F2969" s="23"/>
    </row>
    <row r="2970" ht="12.75">
      <c r="F2970" s="23"/>
    </row>
    <row r="2971" ht="12.75">
      <c r="F2971" s="23"/>
    </row>
    <row r="2972" ht="12.75">
      <c r="F2972" s="23"/>
    </row>
    <row r="2973" ht="12.75">
      <c r="F2973" s="23"/>
    </row>
    <row r="2974" ht="12.75">
      <c r="F2974" s="23"/>
    </row>
    <row r="2975" ht="12.75">
      <c r="F2975" s="23"/>
    </row>
    <row r="2976" ht="12.75">
      <c r="F2976" s="23"/>
    </row>
    <row r="2977" ht="12.75">
      <c r="F2977" s="23"/>
    </row>
    <row r="2978" ht="12.75">
      <c r="F2978" s="23"/>
    </row>
    <row r="2979" ht="12.75">
      <c r="F2979" s="23"/>
    </row>
    <row r="2980" ht="12.75">
      <c r="F2980" s="23"/>
    </row>
    <row r="2981" ht="12.75">
      <c r="F2981" s="23"/>
    </row>
    <row r="2982" ht="12.75">
      <c r="F2982" s="23"/>
    </row>
    <row r="2983" ht="12.75">
      <c r="F2983" s="23"/>
    </row>
    <row r="2984" ht="12.75">
      <c r="F2984" s="23"/>
    </row>
    <row r="2985" ht="12.75">
      <c r="F2985" s="23"/>
    </row>
    <row r="2986" ht="12.75">
      <c r="F2986" s="23"/>
    </row>
    <row r="2987" ht="12.75">
      <c r="F2987" s="23"/>
    </row>
    <row r="2988" ht="12.75">
      <c r="F2988" s="23"/>
    </row>
    <row r="2989" ht="12.75">
      <c r="F2989" s="23"/>
    </row>
    <row r="2990" ht="12.75">
      <c r="F2990" s="23"/>
    </row>
    <row r="2991" ht="12.75">
      <c r="F2991" s="23"/>
    </row>
    <row r="2992" ht="12.75">
      <c r="F2992" s="23"/>
    </row>
    <row r="2993" ht="12.75">
      <c r="F2993" s="23"/>
    </row>
    <row r="2994" ht="12.75">
      <c r="F2994" s="23"/>
    </row>
    <row r="2995" ht="12.75">
      <c r="F2995" s="23"/>
    </row>
    <row r="2996" ht="12.75">
      <c r="F2996" s="23"/>
    </row>
    <row r="2997" ht="12.75">
      <c r="F2997" s="23"/>
    </row>
    <row r="2998" ht="12.75">
      <c r="F2998" s="23"/>
    </row>
    <row r="2999" ht="12.75">
      <c r="F2999" s="23"/>
    </row>
    <row r="3000" ht="12.75">
      <c r="F3000" s="23"/>
    </row>
    <row r="3001" ht="12.75">
      <c r="F3001" s="23"/>
    </row>
    <row r="3002" ht="12.75">
      <c r="F3002" s="23"/>
    </row>
    <row r="3003" ht="12.75">
      <c r="F3003" s="23"/>
    </row>
    <row r="3004" ht="12.75">
      <c r="F3004" s="23"/>
    </row>
    <row r="3005" ht="12.75">
      <c r="F3005" s="23"/>
    </row>
    <row r="3006" ht="12.75">
      <c r="F3006" s="23"/>
    </row>
    <row r="3007" ht="12.75">
      <c r="F3007" s="23"/>
    </row>
    <row r="3008" ht="12.75">
      <c r="F3008" s="23"/>
    </row>
    <row r="3009" ht="12.75">
      <c r="F3009" s="23"/>
    </row>
    <row r="3010" ht="12.75">
      <c r="F3010" s="23"/>
    </row>
    <row r="3011" ht="12.75">
      <c r="F3011" s="23"/>
    </row>
    <row r="3012" ht="12.75">
      <c r="F3012" s="23"/>
    </row>
    <row r="3013" ht="12.75">
      <c r="F3013" s="23"/>
    </row>
    <row r="3014" ht="12.75">
      <c r="F3014" s="23"/>
    </row>
    <row r="3015" ht="12.75">
      <c r="F3015" s="23"/>
    </row>
    <row r="3016" ht="12.75">
      <c r="F3016" s="23"/>
    </row>
    <row r="3017" ht="12.75">
      <c r="F3017" s="23"/>
    </row>
    <row r="3018" ht="12.75">
      <c r="F3018" s="23"/>
    </row>
    <row r="3019" ht="12.75">
      <c r="F3019" s="23"/>
    </row>
    <row r="3020" ht="12.75">
      <c r="F3020" s="23"/>
    </row>
    <row r="3021" ht="12.75">
      <c r="F3021" s="23"/>
    </row>
    <row r="3022" ht="12.75">
      <c r="F3022" s="23"/>
    </row>
    <row r="3023" ht="12.75">
      <c r="F3023" s="23"/>
    </row>
    <row r="3024" ht="12.75">
      <c r="F3024" s="23"/>
    </row>
    <row r="3025" ht="12.75">
      <c r="F3025" s="23"/>
    </row>
    <row r="3026" ht="12.75">
      <c r="F3026" s="23"/>
    </row>
    <row r="3027" ht="12.75">
      <c r="F3027" s="23"/>
    </row>
    <row r="3028" ht="12.75">
      <c r="F3028" s="23"/>
    </row>
    <row r="3029" ht="12.75">
      <c r="F3029" s="23"/>
    </row>
    <row r="3030" ht="12.75">
      <c r="F3030" s="23"/>
    </row>
    <row r="3031" ht="12.75">
      <c r="F3031" s="23"/>
    </row>
    <row r="3032" ht="12.75">
      <c r="F3032" s="23"/>
    </row>
    <row r="3033" ht="12.75">
      <c r="F3033" s="23"/>
    </row>
    <row r="3034" ht="12.75">
      <c r="F3034" s="23"/>
    </row>
    <row r="3035" ht="12.75">
      <c r="F3035" s="23"/>
    </row>
    <row r="3036" ht="12.75">
      <c r="F3036" s="23"/>
    </row>
    <row r="3037" ht="12.75">
      <c r="F3037" s="23"/>
    </row>
    <row r="3038" ht="12.75">
      <c r="F3038" s="23"/>
    </row>
    <row r="3039" ht="12.75">
      <c r="F3039" s="23"/>
    </row>
    <row r="3040" ht="12.75">
      <c r="F3040" s="23"/>
    </row>
    <row r="3041" ht="12.75">
      <c r="F3041" s="23"/>
    </row>
    <row r="3042" ht="12.75">
      <c r="F3042" s="23"/>
    </row>
    <row r="3043" ht="12.75">
      <c r="F3043" s="23"/>
    </row>
    <row r="3044" ht="12.75">
      <c r="F3044" s="23"/>
    </row>
    <row r="3045" ht="12.75">
      <c r="F3045" s="23"/>
    </row>
    <row r="3046" ht="12.75">
      <c r="F3046" s="23"/>
    </row>
    <row r="3047" ht="12.75">
      <c r="F3047" s="23"/>
    </row>
    <row r="3048" ht="12.75">
      <c r="F3048" s="23"/>
    </row>
    <row r="3049" ht="12.75">
      <c r="F3049" s="23"/>
    </row>
    <row r="3050" ht="12.75">
      <c r="F3050" s="23"/>
    </row>
    <row r="3051" ht="12.75">
      <c r="F3051" s="23"/>
    </row>
    <row r="3052" ht="12.75">
      <c r="F3052" s="23"/>
    </row>
    <row r="3053" ht="12.75">
      <c r="F3053" s="23"/>
    </row>
    <row r="3054" ht="12.75">
      <c r="F3054" s="23"/>
    </row>
    <row r="3055" ht="12.75">
      <c r="F3055" s="23"/>
    </row>
    <row r="3056" ht="12.75">
      <c r="F3056" s="23"/>
    </row>
    <row r="3057" ht="12.75">
      <c r="F3057" s="23"/>
    </row>
    <row r="3058" ht="12.75">
      <c r="F3058" s="23"/>
    </row>
    <row r="3059" ht="12.75">
      <c r="F3059" s="23"/>
    </row>
    <row r="3060" ht="12.75">
      <c r="F3060" s="23"/>
    </row>
    <row r="3061" ht="12.75">
      <c r="F3061" s="23"/>
    </row>
    <row r="3062" ht="12.75">
      <c r="F3062" s="23"/>
    </row>
    <row r="3063" ht="12.75">
      <c r="F3063" s="23"/>
    </row>
    <row r="3064" ht="12.75">
      <c r="F3064" s="23"/>
    </row>
    <row r="3065" ht="12.75">
      <c r="F3065" s="23"/>
    </row>
    <row r="3066" ht="12.75">
      <c r="F3066" s="23"/>
    </row>
    <row r="3067" ht="12.75">
      <c r="F3067" s="23"/>
    </row>
    <row r="3068" ht="12.75">
      <c r="F3068" s="23"/>
    </row>
    <row r="3069" ht="12.75">
      <c r="F3069" s="23"/>
    </row>
    <row r="3070" ht="12.75">
      <c r="F3070" s="23"/>
    </row>
    <row r="3071" ht="12.75">
      <c r="F3071" s="23"/>
    </row>
    <row r="3072" ht="12.75">
      <c r="F3072" s="23"/>
    </row>
    <row r="3073" ht="12.75">
      <c r="F3073" s="23"/>
    </row>
    <row r="3074" ht="12.75">
      <c r="F3074" s="23"/>
    </row>
    <row r="3075" ht="12.75">
      <c r="F3075" s="23"/>
    </row>
    <row r="3076" ht="12.75">
      <c r="F3076" s="23"/>
    </row>
    <row r="3077" ht="12.75">
      <c r="F3077" s="23"/>
    </row>
    <row r="3078" ht="12.75">
      <c r="F3078" s="23"/>
    </row>
    <row r="3079" ht="12.75">
      <c r="F3079" s="23"/>
    </row>
    <row r="3080" ht="12.75">
      <c r="F3080" s="23"/>
    </row>
    <row r="3081" ht="12.75">
      <c r="F3081" s="23"/>
    </row>
    <row r="3082" ht="12.75">
      <c r="F3082" s="23"/>
    </row>
    <row r="3083" ht="12.75">
      <c r="F3083" s="23"/>
    </row>
    <row r="3084" ht="12.75">
      <c r="F3084" s="23"/>
    </row>
    <row r="3085" ht="12.75">
      <c r="F3085" s="23"/>
    </row>
    <row r="3086" ht="12.75">
      <c r="F3086" s="23"/>
    </row>
    <row r="3087" ht="12.75">
      <c r="F3087" s="23"/>
    </row>
    <row r="3088" ht="12.75">
      <c r="F3088" s="23"/>
    </row>
    <row r="3089" ht="12.75">
      <c r="F3089" s="23"/>
    </row>
    <row r="3090" ht="12.75">
      <c r="F3090" s="23"/>
    </row>
    <row r="3091" ht="12.75">
      <c r="F3091" s="23"/>
    </row>
    <row r="3092" ht="12.75">
      <c r="F3092" s="23"/>
    </row>
    <row r="3093" ht="12.75">
      <c r="F3093" s="23"/>
    </row>
    <row r="3094" ht="12.75">
      <c r="F3094" s="23"/>
    </row>
    <row r="3095" ht="12.75">
      <c r="F3095" s="23"/>
    </row>
    <row r="3096" ht="12.75">
      <c r="F3096" s="23"/>
    </row>
    <row r="3097" ht="12.75">
      <c r="F3097" s="23"/>
    </row>
    <row r="3098" ht="12.75">
      <c r="F3098" s="23"/>
    </row>
    <row r="3099" ht="12.75">
      <c r="F3099" s="23"/>
    </row>
    <row r="3100" ht="12.75">
      <c r="F3100" s="23"/>
    </row>
    <row r="3101" ht="12.75">
      <c r="F3101" s="23"/>
    </row>
    <row r="3102" ht="12.75">
      <c r="F3102" s="23"/>
    </row>
    <row r="3103" ht="12.75">
      <c r="F3103" s="23"/>
    </row>
    <row r="3104" ht="12.75">
      <c r="F3104" s="23"/>
    </row>
    <row r="3105" ht="12.75">
      <c r="F3105" s="23"/>
    </row>
    <row r="3106" ht="12.75">
      <c r="F3106" s="23"/>
    </row>
    <row r="3107" ht="12.75">
      <c r="F3107" s="23"/>
    </row>
    <row r="3108" ht="12.75">
      <c r="F3108" s="23"/>
    </row>
    <row r="3109" ht="12.75">
      <c r="F3109" s="23"/>
    </row>
    <row r="3110" ht="12.75">
      <c r="F3110" s="23"/>
    </row>
    <row r="3111" ht="12.75">
      <c r="F3111" s="23"/>
    </row>
    <row r="3112" ht="12.75">
      <c r="F3112" s="23"/>
    </row>
    <row r="3113" ht="12.75">
      <c r="F3113" s="23"/>
    </row>
    <row r="3114" ht="12.75">
      <c r="F3114" s="23"/>
    </row>
    <row r="3115" ht="12.75">
      <c r="F3115" s="23"/>
    </row>
    <row r="3116" ht="12.75">
      <c r="F3116" s="23"/>
    </row>
    <row r="3117" ht="12.75">
      <c r="F3117" s="23"/>
    </row>
    <row r="3118" ht="12.75">
      <c r="F3118" s="23"/>
    </row>
    <row r="3119" ht="12.75">
      <c r="F3119" s="23"/>
    </row>
    <row r="3120" ht="12.75">
      <c r="F3120" s="23"/>
    </row>
    <row r="3121" ht="12.75">
      <c r="F3121" s="23"/>
    </row>
    <row r="3122" ht="12.75">
      <c r="F3122" s="23"/>
    </row>
    <row r="3123" ht="12.75">
      <c r="F3123" s="23"/>
    </row>
    <row r="3124" ht="12.75">
      <c r="F3124" s="23"/>
    </row>
    <row r="3125" ht="12.75">
      <c r="F3125" s="23"/>
    </row>
    <row r="3126" ht="12.75">
      <c r="F3126" s="23"/>
    </row>
    <row r="3127" ht="12.75">
      <c r="F3127" s="23"/>
    </row>
    <row r="3128" ht="12.75">
      <c r="F3128" s="23"/>
    </row>
    <row r="3129" ht="12.75">
      <c r="F3129" s="23"/>
    </row>
    <row r="3130" ht="12.75">
      <c r="F3130" s="23"/>
    </row>
    <row r="3131" ht="12.75">
      <c r="F3131" s="23"/>
    </row>
    <row r="3132" ht="12.75">
      <c r="F3132" s="23"/>
    </row>
    <row r="3133" ht="12.75">
      <c r="F3133" s="23"/>
    </row>
    <row r="3134" ht="12.75">
      <c r="F3134" s="23"/>
    </row>
    <row r="3135" ht="12.75">
      <c r="F3135" s="23"/>
    </row>
    <row r="3136" ht="12.75">
      <c r="F3136" s="23"/>
    </row>
    <row r="3137" ht="12.75">
      <c r="F3137" s="23"/>
    </row>
    <row r="3138" ht="12.75">
      <c r="F3138" s="23"/>
    </row>
    <row r="3139" ht="12.75">
      <c r="F3139" s="23"/>
    </row>
    <row r="3140" ht="12.75">
      <c r="F3140" s="23"/>
    </row>
    <row r="3141" ht="12.75">
      <c r="F3141" s="23"/>
    </row>
    <row r="3142" ht="12.75">
      <c r="F3142" s="23"/>
    </row>
    <row r="3143" ht="12.75">
      <c r="F3143" s="23"/>
    </row>
    <row r="3144" ht="12.75">
      <c r="F3144" s="23"/>
    </row>
    <row r="3145" ht="12.75">
      <c r="F3145" s="23"/>
    </row>
    <row r="3146" ht="12.75">
      <c r="F3146" s="23"/>
    </row>
    <row r="3147" ht="12.75">
      <c r="F3147" s="23"/>
    </row>
    <row r="3148" ht="12.75">
      <c r="F3148" s="23"/>
    </row>
    <row r="3149" ht="12.75">
      <c r="F3149" s="23"/>
    </row>
    <row r="3150" ht="12.75">
      <c r="F3150" s="23"/>
    </row>
    <row r="3151" ht="12.75">
      <c r="F3151" s="23"/>
    </row>
    <row r="3152" ht="12.75">
      <c r="F3152" s="23"/>
    </row>
    <row r="3153" ht="12.75">
      <c r="F3153" s="23"/>
    </row>
    <row r="3154" ht="12.75">
      <c r="F3154" s="23"/>
    </row>
    <row r="3155" ht="12.75">
      <c r="F3155" s="23"/>
    </row>
    <row r="3156" ht="12.75">
      <c r="F3156" s="23"/>
    </row>
    <row r="3157" ht="12.75">
      <c r="F3157" s="23"/>
    </row>
    <row r="3158" ht="12.75">
      <c r="F3158" s="23"/>
    </row>
    <row r="3159" ht="12.75">
      <c r="F3159" s="23"/>
    </row>
    <row r="3160" ht="12.75">
      <c r="F3160" s="23"/>
    </row>
    <row r="3161" ht="12.75">
      <c r="F3161" s="23"/>
    </row>
    <row r="3162" ht="12.75">
      <c r="F3162" s="23"/>
    </row>
    <row r="3163" ht="12.75">
      <c r="F3163" s="23"/>
    </row>
    <row r="3164" ht="12.75">
      <c r="F3164" s="23"/>
    </row>
    <row r="3165" ht="12.75">
      <c r="F3165" s="23"/>
    </row>
    <row r="3166" ht="12.75">
      <c r="F3166" s="23"/>
    </row>
    <row r="3167" ht="12.75">
      <c r="F3167" s="23"/>
    </row>
    <row r="3168" ht="12.75">
      <c r="F3168" s="23"/>
    </row>
    <row r="3169" ht="12.75">
      <c r="F3169" s="23"/>
    </row>
    <row r="3170" ht="12.75">
      <c r="F3170" s="23"/>
    </row>
    <row r="3171" ht="12.75">
      <c r="F3171" s="23"/>
    </row>
    <row r="3172" ht="12.75">
      <c r="F3172" s="23"/>
    </row>
    <row r="3173" ht="12.75">
      <c r="F3173" s="23"/>
    </row>
    <row r="3174" ht="12.75">
      <c r="F3174" s="23"/>
    </row>
    <row r="3175" ht="12.75">
      <c r="F3175" s="23"/>
    </row>
    <row r="3176" ht="12.75">
      <c r="F3176" s="23"/>
    </row>
    <row r="3177" ht="12.75">
      <c r="F3177" s="23"/>
    </row>
    <row r="3178" ht="12.75">
      <c r="F3178" s="23"/>
    </row>
    <row r="3179" ht="12.75">
      <c r="F3179" s="23"/>
    </row>
    <row r="3180" ht="12.75">
      <c r="F3180" s="23"/>
    </row>
    <row r="3181" ht="12.75">
      <c r="F3181" s="23"/>
    </row>
    <row r="3182" ht="12.75">
      <c r="F3182" s="23"/>
    </row>
    <row r="3183" ht="12.75">
      <c r="F3183" s="23"/>
    </row>
    <row r="3184" ht="12.75">
      <c r="F3184" s="23"/>
    </row>
    <row r="3185" ht="12.75">
      <c r="F3185" s="23"/>
    </row>
    <row r="3186" ht="12.75">
      <c r="F3186" s="23"/>
    </row>
    <row r="3187" ht="12.75">
      <c r="F3187" s="23"/>
    </row>
    <row r="3188" ht="12.75">
      <c r="F3188" s="23"/>
    </row>
    <row r="3189" ht="12.75">
      <c r="F3189" s="23"/>
    </row>
    <row r="3190" ht="12.75">
      <c r="F3190" s="23"/>
    </row>
    <row r="3191" ht="12.75">
      <c r="F3191" s="23"/>
    </row>
    <row r="3192" ht="12.75">
      <c r="F3192" s="23"/>
    </row>
    <row r="3193" ht="12.75">
      <c r="F3193" s="23"/>
    </row>
    <row r="3194" ht="12.75">
      <c r="F3194" s="23"/>
    </row>
    <row r="3195" ht="12.75">
      <c r="F3195" s="23"/>
    </row>
    <row r="3196" ht="12.75">
      <c r="F3196" s="23"/>
    </row>
    <row r="3197" ht="12.75">
      <c r="F3197" s="23"/>
    </row>
    <row r="3198" ht="12.75">
      <c r="F3198" s="23"/>
    </row>
    <row r="3199" ht="12.75">
      <c r="F3199" s="23"/>
    </row>
    <row r="3200" ht="12.75">
      <c r="F3200" s="23"/>
    </row>
    <row r="3201" ht="12.75">
      <c r="F3201" s="23"/>
    </row>
    <row r="3202" ht="12.75">
      <c r="F3202" s="23"/>
    </row>
    <row r="3203" ht="12.75">
      <c r="F3203" s="23"/>
    </row>
    <row r="3204" ht="12.75">
      <c r="F3204" s="23"/>
    </row>
    <row r="3205" ht="12.75">
      <c r="F3205" s="23"/>
    </row>
    <row r="3206" ht="12.75">
      <c r="F3206" s="23"/>
    </row>
    <row r="3207" ht="12.75">
      <c r="F3207" s="23"/>
    </row>
    <row r="3208" ht="12.75">
      <c r="F3208" s="23"/>
    </row>
    <row r="3209" ht="12.75">
      <c r="F3209" s="23"/>
    </row>
    <row r="3210" ht="12.75">
      <c r="F3210" s="23"/>
    </row>
    <row r="3211" ht="12.75">
      <c r="F3211" s="23"/>
    </row>
    <row r="3212" ht="12.75">
      <c r="F3212" s="23"/>
    </row>
    <row r="3213" ht="12.75">
      <c r="F3213" s="23"/>
    </row>
    <row r="3214" ht="12.75">
      <c r="F3214" s="23"/>
    </row>
    <row r="3215" ht="12.75">
      <c r="F3215" s="23"/>
    </row>
    <row r="3216" ht="12.75">
      <c r="F3216" s="23"/>
    </row>
    <row r="3217" ht="12.75">
      <c r="F3217" s="23"/>
    </row>
    <row r="3218" ht="12.75">
      <c r="F3218" s="23"/>
    </row>
    <row r="3219" ht="12.75">
      <c r="F3219" s="23"/>
    </row>
    <row r="3220" ht="12.75">
      <c r="F3220" s="23"/>
    </row>
    <row r="3221" ht="12.75">
      <c r="F3221" s="23"/>
    </row>
    <row r="3222" ht="12.75">
      <c r="F3222" s="23"/>
    </row>
    <row r="3223" ht="12.75">
      <c r="F3223" s="23"/>
    </row>
    <row r="3224" ht="12.75">
      <c r="F3224" s="23"/>
    </row>
    <row r="3225" ht="12.75">
      <c r="F3225" s="23"/>
    </row>
    <row r="3226" ht="12.75">
      <c r="F3226" s="23"/>
    </row>
    <row r="3227" ht="12.75">
      <c r="F3227" s="23"/>
    </row>
    <row r="3228" ht="12.75">
      <c r="F3228" s="23"/>
    </row>
    <row r="3229" ht="12.75">
      <c r="F3229" s="23"/>
    </row>
    <row r="3230" ht="12.75">
      <c r="F3230" s="23"/>
    </row>
    <row r="3231" ht="12.75">
      <c r="F3231" s="23"/>
    </row>
    <row r="3232" ht="12.75">
      <c r="F3232" s="23"/>
    </row>
    <row r="3233" ht="12.75">
      <c r="F3233" s="23"/>
    </row>
    <row r="3234" ht="12.75">
      <c r="F3234" s="23"/>
    </row>
    <row r="3235" ht="12.75">
      <c r="F3235" s="23"/>
    </row>
    <row r="3236" ht="12.75">
      <c r="F3236" s="23"/>
    </row>
    <row r="3237" ht="12.75">
      <c r="F3237" s="23"/>
    </row>
    <row r="3238" ht="12.75">
      <c r="F3238" s="23"/>
    </row>
    <row r="3239" ht="12.75">
      <c r="F3239" s="23"/>
    </row>
    <row r="3240" ht="12.75">
      <c r="F3240" s="23"/>
    </row>
    <row r="3241" ht="12.75">
      <c r="F3241" s="23"/>
    </row>
    <row r="3242" ht="12.75">
      <c r="F3242" s="23"/>
    </row>
    <row r="3243" ht="12.75">
      <c r="F3243" s="23"/>
    </row>
    <row r="3244" ht="12.75">
      <c r="F3244" s="23"/>
    </row>
    <row r="3245" ht="12.75">
      <c r="F3245" s="23"/>
    </row>
    <row r="3246" ht="12.75">
      <c r="F3246" s="23"/>
    </row>
    <row r="3247" ht="12.75">
      <c r="F3247" s="23"/>
    </row>
    <row r="3248" ht="12.75">
      <c r="F3248" s="23"/>
    </row>
    <row r="3249" ht="12.75">
      <c r="F3249" s="23"/>
    </row>
    <row r="3250" ht="12.75">
      <c r="F3250" s="23"/>
    </row>
    <row r="3251" ht="12.75">
      <c r="F3251" s="23"/>
    </row>
    <row r="3252" ht="12.75">
      <c r="F3252" s="23"/>
    </row>
    <row r="3253" ht="12.75">
      <c r="F3253" s="23"/>
    </row>
    <row r="3254" ht="12.75">
      <c r="F3254" s="23"/>
    </row>
    <row r="3255" ht="12.75">
      <c r="F3255" s="23"/>
    </row>
    <row r="3256" ht="12.75">
      <c r="F3256" s="23"/>
    </row>
    <row r="3257" ht="12.75">
      <c r="F3257" s="23"/>
    </row>
    <row r="3258" ht="12.75">
      <c r="F3258" s="23"/>
    </row>
    <row r="3259" ht="12.75">
      <c r="F3259" s="23"/>
    </row>
    <row r="3260" ht="12.75">
      <c r="F3260" s="23"/>
    </row>
    <row r="3261" ht="12.75">
      <c r="F3261" s="23"/>
    </row>
    <row r="3262" ht="12.75">
      <c r="F3262" s="23"/>
    </row>
    <row r="3263" ht="12.75">
      <c r="F3263" s="23"/>
    </row>
    <row r="3264" ht="12.75">
      <c r="F3264" s="23"/>
    </row>
    <row r="3265" ht="12.75">
      <c r="F3265" s="23"/>
    </row>
    <row r="3266" ht="12.75">
      <c r="F3266" s="23"/>
    </row>
    <row r="3267" ht="12.75">
      <c r="F3267" s="23"/>
    </row>
    <row r="3268" ht="12.75">
      <c r="F3268" s="23"/>
    </row>
    <row r="3269" ht="12.75">
      <c r="F3269" s="23"/>
    </row>
    <row r="3270" ht="12.75">
      <c r="F3270" s="23"/>
    </row>
    <row r="3271" ht="12.75">
      <c r="F3271" s="23"/>
    </row>
    <row r="3272" ht="12.75">
      <c r="F3272" s="23"/>
    </row>
    <row r="3273" ht="12.75">
      <c r="F3273" s="23"/>
    </row>
    <row r="3274" ht="12.75">
      <c r="F3274" s="23"/>
    </row>
    <row r="3275" ht="12.75">
      <c r="F3275" s="23"/>
    </row>
    <row r="3276" ht="12.75">
      <c r="F3276" s="23"/>
    </row>
    <row r="3277" ht="12.75">
      <c r="F3277" s="23"/>
    </row>
    <row r="3278" ht="12.75">
      <c r="F3278" s="23"/>
    </row>
    <row r="3279" ht="12.75">
      <c r="F3279" s="23"/>
    </row>
    <row r="3280" ht="12.75">
      <c r="F3280" s="23"/>
    </row>
    <row r="3281" ht="12.75">
      <c r="F3281" s="23"/>
    </row>
    <row r="3282" ht="12.75">
      <c r="F3282" s="23"/>
    </row>
    <row r="3283" ht="12.75">
      <c r="F3283" s="23"/>
    </row>
    <row r="3284" ht="12.75">
      <c r="F3284" s="23"/>
    </row>
    <row r="3285" ht="12.75">
      <c r="F3285" s="23"/>
    </row>
    <row r="3286" ht="12.75">
      <c r="F3286" s="23"/>
    </row>
    <row r="3287" ht="12.75">
      <c r="F3287" s="23"/>
    </row>
    <row r="3288" ht="12.75">
      <c r="F3288" s="23"/>
    </row>
    <row r="3289" ht="12.75">
      <c r="F3289" s="23"/>
    </row>
    <row r="3290" ht="12.75">
      <c r="F3290" s="23"/>
    </row>
    <row r="3291" ht="12.75">
      <c r="F3291" s="23"/>
    </row>
    <row r="3292" ht="12.75">
      <c r="F3292" s="23"/>
    </row>
    <row r="3293" ht="12.75">
      <c r="F3293" s="23"/>
    </row>
    <row r="3294" ht="12.75">
      <c r="F3294" s="23"/>
    </row>
    <row r="3295" ht="12.75">
      <c r="F3295" s="23"/>
    </row>
    <row r="3296" ht="12.75">
      <c r="F3296" s="23"/>
    </row>
    <row r="3297" ht="12.75">
      <c r="F3297" s="23"/>
    </row>
    <row r="3298" ht="12.75">
      <c r="F3298" s="23"/>
    </row>
    <row r="3299" ht="12.75">
      <c r="F3299" s="23"/>
    </row>
    <row r="3300" ht="12.75">
      <c r="F3300" s="23"/>
    </row>
    <row r="3301" ht="12.75">
      <c r="F3301" s="23"/>
    </row>
    <row r="3302" ht="12.75">
      <c r="F3302" s="23"/>
    </row>
    <row r="3303" ht="12.75">
      <c r="F3303" s="23"/>
    </row>
    <row r="3304" ht="12.75">
      <c r="F3304" s="23"/>
    </row>
    <row r="3305" ht="12.75">
      <c r="F3305" s="23"/>
    </row>
    <row r="3306" ht="12.75">
      <c r="F3306" s="23"/>
    </row>
    <row r="3307" ht="12.75">
      <c r="F3307" s="23"/>
    </row>
    <row r="3308" ht="12.75">
      <c r="F3308" s="23"/>
    </row>
    <row r="3309" ht="12.75">
      <c r="F3309" s="23"/>
    </row>
    <row r="3310" ht="12.75">
      <c r="F3310" s="23"/>
    </row>
    <row r="3311" ht="12.75">
      <c r="F3311" s="23"/>
    </row>
    <row r="3312" ht="12.75">
      <c r="F3312" s="23"/>
    </row>
    <row r="3313" ht="12.75">
      <c r="F3313" s="23"/>
    </row>
    <row r="3314" ht="12.75">
      <c r="F3314" s="23"/>
    </row>
    <row r="3315" ht="12.75">
      <c r="F3315" s="23"/>
    </row>
    <row r="3316" ht="12.75">
      <c r="F3316" s="23"/>
    </row>
    <row r="3317" ht="12.75">
      <c r="F3317" s="23"/>
    </row>
    <row r="3318" ht="12.75">
      <c r="F3318" s="23"/>
    </row>
    <row r="3319" ht="12.75">
      <c r="F3319" s="23"/>
    </row>
    <row r="3320" ht="12.75">
      <c r="F3320" s="23"/>
    </row>
    <row r="3321" ht="12.75">
      <c r="F3321" s="23"/>
    </row>
    <row r="3322" ht="12.75">
      <c r="F3322" s="23"/>
    </row>
    <row r="3323" ht="12.75">
      <c r="F3323" s="23"/>
    </row>
    <row r="3324" ht="12.75">
      <c r="F3324" s="23"/>
    </row>
    <row r="3325" ht="12.75">
      <c r="F3325" s="23"/>
    </row>
    <row r="3326" ht="12.75">
      <c r="F3326" s="23"/>
    </row>
    <row r="3327" ht="12.75">
      <c r="F3327" s="23"/>
    </row>
    <row r="3328" ht="12.75">
      <c r="F3328" s="23"/>
    </row>
    <row r="3329" ht="12.75">
      <c r="F3329" s="23"/>
    </row>
    <row r="3330" ht="12.75">
      <c r="F3330" s="23"/>
    </row>
    <row r="3331" ht="12.75">
      <c r="F3331" s="23"/>
    </row>
    <row r="3332" ht="12.75">
      <c r="F3332" s="23"/>
    </row>
    <row r="3333" ht="12.75">
      <c r="F3333" s="23"/>
    </row>
    <row r="3334" ht="12.75">
      <c r="F3334" s="23"/>
    </row>
    <row r="3335" ht="12.75">
      <c r="F3335" s="23"/>
    </row>
    <row r="3336" ht="12.75">
      <c r="F3336" s="23"/>
    </row>
    <row r="3337" ht="12.75">
      <c r="F3337" s="23"/>
    </row>
    <row r="3338" ht="12.75">
      <c r="F3338" s="23"/>
    </row>
    <row r="3339" ht="12.75">
      <c r="F3339" s="23"/>
    </row>
    <row r="3340" ht="12.75">
      <c r="F3340" s="23"/>
    </row>
    <row r="3341" ht="12.75">
      <c r="F3341" s="23"/>
    </row>
    <row r="3342" ht="12.75">
      <c r="F3342" s="23"/>
    </row>
    <row r="3343" ht="12.75">
      <c r="F3343" s="23"/>
    </row>
    <row r="3344" ht="12.75">
      <c r="F3344" s="23"/>
    </row>
    <row r="3345" ht="12.75">
      <c r="F3345" s="23"/>
    </row>
    <row r="3346" ht="12.75">
      <c r="F3346" s="23"/>
    </row>
    <row r="3347" ht="12.75">
      <c r="F3347" s="23"/>
    </row>
    <row r="3348" ht="12.75">
      <c r="F3348" s="23"/>
    </row>
    <row r="3349" ht="12.75">
      <c r="F3349" s="23"/>
    </row>
    <row r="3350" ht="12.75">
      <c r="F3350" s="23"/>
    </row>
    <row r="3351" ht="12.75">
      <c r="F3351" s="23"/>
    </row>
    <row r="3352" ht="12.75">
      <c r="F3352" s="23"/>
    </row>
    <row r="3353" ht="12.75">
      <c r="F3353" s="23"/>
    </row>
    <row r="3354" ht="12.75">
      <c r="F3354" s="23"/>
    </row>
    <row r="3355" ht="12.75">
      <c r="F3355" s="23"/>
    </row>
    <row r="3356" ht="12.75">
      <c r="F3356" s="23"/>
    </row>
    <row r="3357" ht="12.75">
      <c r="F3357" s="23"/>
    </row>
    <row r="3358" ht="12.75">
      <c r="F3358" s="23"/>
    </row>
    <row r="3359" ht="12.75">
      <c r="F3359" s="23"/>
    </row>
    <row r="3360" ht="12.75">
      <c r="F3360" s="23"/>
    </row>
    <row r="3361" ht="12.75">
      <c r="F3361" s="23"/>
    </row>
    <row r="3362" ht="12.75">
      <c r="F3362" s="23"/>
    </row>
    <row r="3363" ht="12.75">
      <c r="F3363" s="23"/>
    </row>
    <row r="3364" ht="12.75">
      <c r="F3364" s="23"/>
    </row>
    <row r="3365" ht="12.75">
      <c r="F3365" s="23"/>
    </row>
    <row r="3366" ht="12.75">
      <c r="F3366" s="23"/>
    </row>
    <row r="3367" ht="12.75">
      <c r="F3367" s="23"/>
    </row>
    <row r="3368" ht="12.75">
      <c r="F3368" s="23"/>
    </row>
    <row r="3369" ht="12.75">
      <c r="F3369" s="23"/>
    </row>
    <row r="3370" ht="12.75">
      <c r="F3370" s="23"/>
    </row>
    <row r="3371" ht="12.75">
      <c r="F3371" s="23"/>
    </row>
    <row r="3372" ht="12.75">
      <c r="F3372" s="23"/>
    </row>
    <row r="3373" ht="12.75">
      <c r="F3373" s="23"/>
    </row>
    <row r="3374" ht="12.75">
      <c r="F3374" s="23"/>
    </row>
    <row r="3375" ht="12.75">
      <c r="F3375" s="23"/>
    </row>
    <row r="3376" ht="12.75">
      <c r="F3376" s="23"/>
    </row>
    <row r="3377" ht="12.75">
      <c r="F3377" s="23"/>
    </row>
    <row r="3378" ht="12.75">
      <c r="F3378" s="23"/>
    </row>
    <row r="3379" ht="12.75">
      <c r="F3379" s="23"/>
    </row>
    <row r="3380" ht="12.75">
      <c r="F3380" s="23"/>
    </row>
    <row r="3381" ht="12.75">
      <c r="F3381" s="23"/>
    </row>
    <row r="3382" ht="12.75">
      <c r="F3382" s="23"/>
    </row>
    <row r="3383" ht="12.75">
      <c r="F3383" s="23"/>
    </row>
    <row r="3384" ht="12.75">
      <c r="F3384" s="23"/>
    </row>
    <row r="3385" ht="12.75">
      <c r="F3385" s="23"/>
    </row>
    <row r="3386" ht="12.75">
      <c r="F3386" s="23"/>
    </row>
    <row r="3387" ht="12.75">
      <c r="F3387" s="23"/>
    </row>
    <row r="3388" ht="12.75">
      <c r="F3388" s="23"/>
    </row>
    <row r="3389" ht="12.75">
      <c r="F3389" s="23"/>
    </row>
    <row r="3390" ht="12.75">
      <c r="F3390" s="23"/>
    </row>
    <row r="3391" ht="12.75">
      <c r="F3391" s="23"/>
    </row>
    <row r="3392" ht="12.75">
      <c r="F3392" s="23"/>
    </row>
    <row r="3393" ht="12.75">
      <c r="F3393" s="23"/>
    </row>
    <row r="3394" ht="12.75">
      <c r="F3394" s="23"/>
    </row>
    <row r="3395" ht="12.75">
      <c r="F3395" s="23"/>
    </row>
    <row r="3396" ht="12.75">
      <c r="F3396" s="23"/>
    </row>
    <row r="3397" ht="12.75">
      <c r="F3397" s="23"/>
    </row>
    <row r="3398" ht="12.75">
      <c r="F3398" s="23"/>
    </row>
    <row r="3399" ht="12.75">
      <c r="F3399" s="23"/>
    </row>
    <row r="3400" ht="12.75">
      <c r="F3400" s="23"/>
    </row>
    <row r="3401" ht="12.75">
      <c r="F3401" s="23"/>
    </row>
    <row r="3402" ht="12.75">
      <c r="F3402" s="23"/>
    </row>
    <row r="3403" ht="12.75">
      <c r="F3403" s="23"/>
    </row>
    <row r="3404" ht="12.75">
      <c r="F3404" s="23"/>
    </row>
    <row r="3405" ht="12.75">
      <c r="F3405" s="23"/>
    </row>
    <row r="3406" ht="12.75">
      <c r="F3406" s="23"/>
    </row>
    <row r="3407" ht="12.75">
      <c r="F3407" s="23"/>
    </row>
    <row r="3408" ht="12.75">
      <c r="F3408" s="23"/>
    </row>
    <row r="3409" ht="12.75">
      <c r="F3409" s="23"/>
    </row>
    <row r="3410" ht="12.75">
      <c r="F3410" s="23"/>
    </row>
    <row r="3411" ht="12.75">
      <c r="F3411" s="23"/>
    </row>
    <row r="3412" ht="12.75">
      <c r="F3412" s="23"/>
    </row>
    <row r="3413" ht="12.75">
      <c r="F3413" s="23"/>
    </row>
    <row r="3414" ht="12.75">
      <c r="F3414" s="23"/>
    </row>
    <row r="3415" ht="12.75">
      <c r="F3415" s="23"/>
    </row>
    <row r="3416" ht="12.75">
      <c r="F3416" s="23"/>
    </row>
    <row r="3417" ht="12.75">
      <c r="F3417" s="23"/>
    </row>
    <row r="3418" ht="12.75">
      <c r="F3418" s="23"/>
    </row>
    <row r="3419" ht="12.75">
      <c r="F3419" s="23"/>
    </row>
    <row r="3420" ht="12.75">
      <c r="F3420" s="23"/>
    </row>
    <row r="3421" ht="12.75">
      <c r="F3421" s="23"/>
    </row>
    <row r="3422" ht="12.75">
      <c r="F3422" s="23"/>
    </row>
    <row r="3423" ht="12.75">
      <c r="F3423" s="23"/>
    </row>
    <row r="3424" ht="12.75">
      <c r="F3424" s="23"/>
    </row>
    <row r="3425" ht="12.75">
      <c r="F3425" s="23"/>
    </row>
    <row r="3426" ht="12.75">
      <c r="F3426" s="23"/>
    </row>
    <row r="3427" ht="12.75">
      <c r="F3427" s="23"/>
    </row>
    <row r="3428" ht="12.75">
      <c r="F3428" s="23"/>
    </row>
    <row r="3429" ht="12.75">
      <c r="F3429" s="23"/>
    </row>
    <row r="3430" ht="12.75">
      <c r="F3430" s="23"/>
    </row>
    <row r="3431" ht="12.75">
      <c r="F3431" s="23"/>
    </row>
    <row r="3432" ht="12.75">
      <c r="F3432" s="23"/>
    </row>
    <row r="3433" ht="12.75">
      <c r="F3433" s="23"/>
    </row>
    <row r="3434" ht="12.75">
      <c r="F3434" s="23"/>
    </row>
    <row r="3435" ht="12.75">
      <c r="F3435" s="23"/>
    </row>
    <row r="3436" ht="12.75">
      <c r="F3436" s="23"/>
    </row>
    <row r="3437" ht="12.75">
      <c r="F3437" s="23"/>
    </row>
    <row r="3438" ht="12.75">
      <c r="F3438" s="23"/>
    </row>
    <row r="3439" ht="12.75">
      <c r="F3439" s="23"/>
    </row>
    <row r="3440" ht="12.75">
      <c r="F3440" s="23"/>
    </row>
    <row r="3441" ht="12.75">
      <c r="F3441" s="23"/>
    </row>
    <row r="3442" ht="12.75">
      <c r="F3442" s="23"/>
    </row>
    <row r="3443" ht="12.75">
      <c r="F3443" s="23"/>
    </row>
    <row r="3444" ht="12.75">
      <c r="F3444" s="23"/>
    </row>
    <row r="3445" ht="12.75">
      <c r="F3445" s="23"/>
    </row>
    <row r="3446" ht="12.75">
      <c r="F3446" s="23"/>
    </row>
    <row r="3447" ht="12.75">
      <c r="F3447" s="23"/>
    </row>
    <row r="3448" ht="12.75">
      <c r="F3448" s="23"/>
    </row>
    <row r="3449" ht="12.75">
      <c r="F3449" s="23"/>
    </row>
    <row r="3450" ht="12.75">
      <c r="F3450" s="23"/>
    </row>
    <row r="3451" ht="12.75">
      <c r="F3451" s="23"/>
    </row>
    <row r="3452" ht="12.75">
      <c r="F3452" s="23"/>
    </row>
    <row r="3453" ht="12.75">
      <c r="F3453" s="23"/>
    </row>
    <row r="3454" ht="12.75">
      <c r="F3454" s="23"/>
    </row>
    <row r="3455" ht="12.75">
      <c r="F3455" s="23"/>
    </row>
    <row r="3456" ht="12.75">
      <c r="F3456" s="23"/>
    </row>
    <row r="3457" ht="12.75">
      <c r="F3457" s="23"/>
    </row>
    <row r="3458" ht="12.75">
      <c r="F3458" s="23"/>
    </row>
    <row r="3459" ht="12.75">
      <c r="F3459" s="23"/>
    </row>
    <row r="3460" ht="12.75">
      <c r="F3460" s="23"/>
    </row>
    <row r="3461" ht="12.75">
      <c r="F3461" s="23"/>
    </row>
    <row r="3462" ht="12.75">
      <c r="F3462" s="23"/>
    </row>
    <row r="3463" ht="12.75">
      <c r="F3463" s="23"/>
    </row>
    <row r="3464" ht="12.75">
      <c r="F3464" s="23"/>
    </row>
    <row r="3465" ht="12.75">
      <c r="F3465" s="23"/>
    </row>
    <row r="3466" ht="12.75">
      <c r="F3466" s="23"/>
    </row>
    <row r="3467" ht="12.75">
      <c r="F3467" s="23"/>
    </row>
    <row r="3468" ht="12.75">
      <c r="F3468" s="23"/>
    </row>
    <row r="3469" ht="12.75">
      <c r="F3469" s="23"/>
    </row>
    <row r="3470" ht="12.75">
      <c r="F3470" s="23"/>
    </row>
    <row r="3471" ht="12.75">
      <c r="F3471" s="23"/>
    </row>
    <row r="3472" ht="12.75">
      <c r="F3472" s="23"/>
    </row>
    <row r="3473" ht="12.75">
      <c r="F3473" s="23"/>
    </row>
    <row r="3474" ht="12.75">
      <c r="F3474" s="23"/>
    </row>
    <row r="3475" ht="12.75">
      <c r="F3475" s="23"/>
    </row>
    <row r="3476" ht="12.75">
      <c r="F3476" s="23"/>
    </row>
    <row r="3477" ht="12.75">
      <c r="F3477" s="23"/>
    </row>
    <row r="3478" ht="12.75">
      <c r="F3478" s="23"/>
    </row>
    <row r="3479" ht="12.75">
      <c r="F3479" s="23"/>
    </row>
    <row r="3480" ht="12.75">
      <c r="F3480" s="23"/>
    </row>
    <row r="3481" ht="12.75">
      <c r="F3481" s="23"/>
    </row>
    <row r="3482" ht="12.75">
      <c r="F3482" s="23"/>
    </row>
    <row r="3483" ht="12.75">
      <c r="F3483" s="23"/>
    </row>
    <row r="3484" ht="12.75">
      <c r="F3484" s="23"/>
    </row>
    <row r="3485" ht="12.75">
      <c r="F3485" s="23"/>
    </row>
    <row r="3486" ht="12.75">
      <c r="F3486" s="23"/>
    </row>
    <row r="3487" ht="12.75">
      <c r="F3487" s="23"/>
    </row>
    <row r="3488" ht="12.75">
      <c r="F3488" s="23"/>
    </row>
    <row r="3489" ht="12.75">
      <c r="F3489" s="23"/>
    </row>
    <row r="3490" ht="12.75">
      <c r="F3490" s="23"/>
    </row>
    <row r="3491" ht="12.75">
      <c r="F3491" s="23"/>
    </row>
    <row r="3492" ht="12.75">
      <c r="F3492" s="23"/>
    </row>
    <row r="3493" ht="12.75">
      <c r="F3493" s="23"/>
    </row>
    <row r="3494" ht="12.75">
      <c r="F3494" s="23"/>
    </row>
    <row r="3495" ht="12.75">
      <c r="F3495" s="23"/>
    </row>
    <row r="3496" ht="12.75">
      <c r="F3496" s="23"/>
    </row>
    <row r="3497" ht="12.75">
      <c r="F3497" s="23"/>
    </row>
    <row r="3498" ht="12.75">
      <c r="F3498" s="23"/>
    </row>
    <row r="3499" ht="12.75">
      <c r="F3499" s="23"/>
    </row>
    <row r="3500" ht="12.75">
      <c r="F3500" s="23"/>
    </row>
    <row r="3501" ht="12.75">
      <c r="F3501" s="23"/>
    </row>
    <row r="3502" ht="12.75">
      <c r="F3502" s="23"/>
    </row>
    <row r="3503" ht="12.75">
      <c r="F3503" s="23"/>
    </row>
    <row r="3504" ht="12.75">
      <c r="F3504" s="23"/>
    </row>
    <row r="3505" ht="12.75">
      <c r="F3505" s="23"/>
    </row>
    <row r="3506" ht="12.75">
      <c r="F3506" s="23"/>
    </row>
    <row r="3507" ht="12.75">
      <c r="F3507" s="23"/>
    </row>
    <row r="3508" ht="12.75">
      <c r="F3508" s="23"/>
    </row>
    <row r="3509" ht="12.75">
      <c r="F3509" s="23"/>
    </row>
    <row r="3510" ht="12.75">
      <c r="F3510" s="23"/>
    </row>
    <row r="3511" ht="12.75">
      <c r="F3511" s="23"/>
    </row>
    <row r="3512" ht="12.75">
      <c r="F3512" s="23"/>
    </row>
    <row r="3513" ht="12.75">
      <c r="F3513" s="23"/>
    </row>
    <row r="3514" ht="12.75">
      <c r="F3514" s="23"/>
    </row>
    <row r="3515" ht="12.75">
      <c r="F3515" s="23"/>
    </row>
    <row r="3516" ht="12.75">
      <c r="F3516" s="23"/>
    </row>
    <row r="3517" ht="12.75">
      <c r="F3517" s="23"/>
    </row>
    <row r="3518" ht="12.75">
      <c r="F3518" s="23"/>
    </row>
    <row r="3519" ht="12.75">
      <c r="F3519" s="23"/>
    </row>
    <row r="3520" ht="12.75">
      <c r="F3520" s="23"/>
    </row>
    <row r="3521" ht="12.75">
      <c r="F3521" s="23"/>
    </row>
    <row r="3522" ht="12.75">
      <c r="F3522" s="23"/>
    </row>
    <row r="3523" ht="12.75">
      <c r="F3523" s="23"/>
    </row>
    <row r="3524" ht="12.75">
      <c r="F3524" s="23"/>
    </row>
    <row r="3525" ht="12.75">
      <c r="F3525" s="23"/>
    </row>
    <row r="3526" ht="12.75">
      <c r="F3526" s="23"/>
    </row>
    <row r="3527" ht="12.75">
      <c r="F3527" s="23"/>
    </row>
    <row r="3528" ht="12.75">
      <c r="F3528" s="23"/>
    </row>
    <row r="3529" ht="12.75">
      <c r="F3529" s="23"/>
    </row>
    <row r="3530" ht="12.75">
      <c r="F3530" s="23"/>
    </row>
    <row r="3531" ht="12.75">
      <c r="F3531" s="23"/>
    </row>
    <row r="3532" ht="12.75">
      <c r="F3532" s="23"/>
    </row>
    <row r="3533" ht="12.75">
      <c r="F3533" s="23"/>
    </row>
    <row r="3534" ht="12.75">
      <c r="F3534" s="23"/>
    </row>
    <row r="3535" ht="12.75">
      <c r="F3535" s="23"/>
    </row>
    <row r="3536" ht="12.75">
      <c r="F3536" s="23"/>
    </row>
    <row r="3537" ht="12.75">
      <c r="F3537" s="23"/>
    </row>
    <row r="3538" ht="12.75">
      <c r="F3538" s="23"/>
    </row>
    <row r="3539" ht="12.75">
      <c r="F3539" s="23"/>
    </row>
    <row r="3540" ht="12.75">
      <c r="F3540" s="23"/>
    </row>
    <row r="3541" ht="12.75">
      <c r="F3541" s="23"/>
    </row>
    <row r="3542" ht="12.75">
      <c r="F3542" s="23"/>
    </row>
    <row r="3543" ht="12.75">
      <c r="F3543" s="23"/>
    </row>
    <row r="3544" ht="12.75">
      <c r="F3544" s="23"/>
    </row>
    <row r="3545" ht="12.75">
      <c r="F3545" s="23"/>
    </row>
    <row r="3546" ht="12.75">
      <c r="F3546" s="23"/>
    </row>
    <row r="3547" ht="12.75">
      <c r="F3547" s="23"/>
    </row>
    <row r="3548" ht="12.75">
      <c r="F3548" s="23"/>
    </row>
    <row r="3549" ht="12.75">
      <c r="F3549" s="23"/>
    </row>
    <row r="3550" ht="12.75">
      <c r="F3550" s="23"/>
    </row>
    <row r="3551" ht="12.75">
      <c r="F3551" s="23"/>
    </row>
    <row r="3552" ht="12.75">
      <c r="F3552" s="23"/>
    </row>
    <row r="3553" ht="12.75">
      <c r="F3553" s="23"/>
    </row>
    <row r="3554" ht="12.75">
      <c r="F3554" s="23"/>
    </row>
    <row r="3555" ht="12.75">
      <c r="F3555" s="23"/>
    </row>
    <row r="3556" ht="12.75">
      <c r="F3556" s="23"/>
    </row>
    <row r="3557" ht="12.75">
      <c r="F3557" s="23"/>
    </row>
    <row r="3558" ht="12.75">
      <c r="F3558" s="23"/>
    </row>
    <row r="3559" ht="12.75">
      <c r="F3559" s="23"/>
    </row>
    <row r="3560" ht="12.75">
      <c r="F3560" s="23"/>
    </row>
    <row r="3561" ht="12.75">
      <c r="F3561" s="23"/>
    </row>
    <row r="3562" ht="12.75">
      <c r="F3562" s="23"/>
    </row>
    <row r="3563" ht="12.75">
      <c r="F3563" s="23"/>
    </row>
    <row r="3564" ht="12.75">
      <c r="F3564" s="23"/>
    </row>
    <row r="3565" ht="12.75">
      <c r="F3565" s="23"/>
    </row>
    <row r="3566" ht="12.75">
      <c r="F3566" s="23"/>
    </row>
    <row r="3567" ht="12.75">
      <c r="F3567" s="23"/>
    </row>
    <row r="3568" ht="12.75">
      <c r="F3568" s="23"/>
    </row>
    <row r="3569" ht="12.75">
      <c r="F3569" s="23"/>
    </row>
    <row r="3570" ht="12.75">
      <c r="F3570" s="23"/>
    </row>
    <row r="3571" ht="12.75">
      <c r="F3571" s="23"/>
    </row>
    <row r="3572" ht="12.75">
      <c r="F3572" s="23"/>
    </row>
    <row r="3573" ht="12.75">
      <c r="F3573" s="23"/>
    </row>
    <row r="3574" ht="12.75">
      <c r="F3574" s="23"/>
    </row>
    <row r="3575" ht="12.75">
      <c r="F3575" s="23"/>
    </row>
    <row r="3576" ht="12.75">
      <c r="F3576" s="23"/>
    </row>
    <row r="3577" ht="12.75">
      <c r="F3577" s="23"/>
    </row>
    <row r="3578" ht="12.75">
      <c r="F3578" s="23"/>
    </row>
    <row r="3579" ht="12.75">
      <c r="F3579" s="23"/>
    </row>
    <row r="3580" ht="12.75">
      <c r="F3580" s="23"/>
    </row>
    <row r="3581" ht="12.75">
      <c r="F3581" s="23"/>
    </row>
    <row r="3582" ht="12.75">
      <c r="F3582" s="23"/>
    </row>
    <row r="3583" ht="12.75">
      <c r="F3583" s="23"/>
    </row>
    <row r="3584" ht="12.75">
      <c r="F3584" s="23"/>
    </row>
    <row r="3585" ht="12.75">
      <c r="F3585" s="23"/>
    </row>
    <row r="3586" ht="12.75">
      <c r="F3586" s="23"/>
    </row>
    <row r="3587" ht="12.75">
      <c r="F3587" s="23"/>
    </row>
    <row r="3588" ht="12.75">
      <c r="F3588" s="23"/>
    </row>
    <row r="3589" ht="12.75">
      <c r="F3589" s="23"/>
    </row>
    <row r="3590" ht="12.75">
      <c r="F3590" s="23"/>
    </row>
    <row r="3591" ht="12.75">
      <c r="F3591" s="23"/>
    </row>
    <row r="3592" ht="12.75">
      <c r="F3592" s="23"/>
    </row>
    <row r="3593" ht="12.75">
      <c r="F3593" s="23"/>
    </row>
    <row r="3594" ht="12.75">
      <c r="F3594" s="23"/>
    </row>
    <row r="3595" ht="12.75">
      <c r="F3595" s="23"/>
    </row>
    <row r="3596" ht="12.75">
      <c r="F3596" s="23"/>
    </row>
    <row r="3597" ht="12.75">
      <c r="F3597" s="23"/>
    </row>
    <row r="3598" ht="12.75">
      <c r="F3598" s="23"/>
    </row>
    <row r="3599" ht="12.75">
      <c r="F3599" s="23"/>
    </row>
    <row r="3600" ht="12.75">
      <c r="F3600" s="23"/>
    </row>
    <row r="3601" ht="12.75">
      <c r="F3601" s="23"/>
    </row>
    <row r="3602" ht="12.75">
      <c r="F3602" s="23"/>
    </row>
    <row r="3603" ht="12.75">
      <c r="F3603" s="23"/>
    </row>
    <row r="3604" ht="12.75">
      <c r="F3604" s="23"/>
    </row>
    <row r="3605" ht="12.75">
      <c r="F3605" s="23"/>
    </row>
    <row r="3606" ht="12.75">
      <c r="F3606" s="23"/>
    </row>
    <row r="3607" ht="12.75">
      <c r="F3607" s="23"/>
    </row>
    <row r="3608" ht="12.75">
      <c r="F3608" s="23"/>
    </row>
    <row r="3609" ht="12.75">
      <c r="F3609" s="23"/>
    </row>
    <row r="3610" ht="12.75">
      <c r="F3610" s="23"/>
    </row>
    <row r="3611" ht="12.75">
      <c r="F3611" s="23"/>
    </row>
    <row r="3612" ht="12.75">
      <c r="F3612" s="23"/>
    </row>
    <row r="3613" ht="12.75">
      <c r="F3613" s="23"/>
    </row>
    <row r="3614" ht="12.75">
      <c r="F3614" s="23"/>
    </row>
    <row r="3615" ht="12.75">
      <c r="F3615" s="23"/>
    </row>
    <row r="3616" ht="12.75">
      <c r="F3616" s="23"/>
    </row>
    <row r="3617" ht="12.75">
      <c r="F3617" s="23"/>
    </row>
    <row r="3618" ht="12.75">
      <c r="F3618" s="23"/>
    </row>
    <row r="3619" ht="12.75">
      <c r="F3619" s="23"/>
    </row>
    <row r="3620" ht="12.75">
      <c r="F3620" s="23"/>
    </row>
    <row r="3621" ht="12.75">
      <c r="F3621" s="23"/>
    </row>
    <row r="3622" ht="12.75">
      <c r="F3622" s="23"/>
    </row>
    <row r="3623" ht="12.75">
      <c r="F3623" s="23"/>
    </row>
    <row r="3624" ht="12.75">
      <c r="F3624" s="23"/>
    </row>
    <row r="3625" ht="12.75">
      <c r="F3625" s="23"/>
    </row>
    <row r="3626" ht="12.75">
      <c r="F3626" s="23"/>
    </row>
    <row r="3627" ht="12.75">
      <c r="F3627" s="23"/>
    </row>
    <row r="3628" ht="12.75">
      <c r="F3628" s="23"/>
    </row>
    <row r="3629" ht="12.75">
      <c r="F3629" s="23"/>
    </row>
    <row r="3630" ht="12.75">
      <c r="F3630" s="23"/>
    </row>
    <row r="3631" ht="12.75">
      <c r="F3631" s="23"/>
    </row>
    <row r="3632" ht="12.75">
      <c r="F3632" s="23"/>
    </row>
    <row r="3633" ht="12.75">
      <c r="F3633" s="23"/>
    </row>
    <row r="3634" ht="12.75">
      <c r="F3634" s="23"/>
    </row>
    <row r="3635" ht="12.75">
      <c r="F3635" s="23"/>
    </row>
    <row r="3636" ht="12.75">
      <c r="F3636" s="23"/>
    </row>
    <row r="3637" ht="12.75">
      <c r="F3637" s="23"/>
    </row>
    <row r="3638" ht="12.75">
      <c r="F3638" s="23"/>
    </row>
    <row r="3639" ht="12.75">
      <c r="F3639" s="23"/>
    </row>
    <row r="3640" ht="12.75">
      <c r="F3640" s="23"/>
    </row>
    <row r="3641" ht="12.75">
      <c r="F3641" s="23"/>
    </row>
    <row r="3642" ht="12.75">
      <c r="F3642" s="23"/>
    </row>
    <row r="3643" ht="12.75">
      <c r="F3643" s="23"/>
    </row>
    <row r="3644" ht="12.75">
      <c r="F3644" s="23"/>
    </row>
    <row r="3645" ht="12.75">
      <c r="F3645" s="23"/>
    </row>
    <row r="3646" ht="12.75">
      <c r="F3646" s="23"/>
    </row>
    <row r="3647" ht="12.75">
      <c r="F3647" s="23"/>
    </row>
    <row r="3648" ht="12.75">
      <c r="F3648" s="23"/>
    </row>
    <row r="3649" ht="12.75">
      <c r="F3649" s="23"/>
    </row>
    <row r="3650" ht="12.75">
      <c r="F3650" s="23"/>
    </row>
    <row r="3651" ht="12.75">
      <c r="F3651" s="23"/>
    </row>
    <row r="3652" ht="12.75">
      <c r="F3652" s="23"/>
    </row>
    <row r="3653" ht="12.75">
      <c r="F3653" s="23"/>
    </row>
    <row r="3654" ht="12.75">
      <c r="F3654" s="23"/>
    </row>
    <row r="3655" ht="12.75">
      <c r="F3655" s="23"/>
    </row>
    <row r="3656" ht="12.75">
      <c r="F3656" s="23"/>
    </row>
    <row r="3657" ht="12.75">
      <c r="F3657" s="23"/>
    </row>
    <row r="3658" ht="12.75">
      <c r="F3658" s="23"/>
    </row>
    <row r="3659" ht="12.75">
      <c r="F3659" s="23"/>
    </row>
    <row r="3660" ht="12.75">
      <c r="F3660" s="23"/>
    </row>
    <row r="3661" ht="12.75">
      <c r="F3661" s="23"/>
    </row>
    <row r="3662" ht="12.75">
      <c r="F3662" s="23"/>
    </row>
    <row r="3663" ht="12.75">
      <c r="F3663" s="23"/>
    </row>
    <row r="3664" ht="12.75">
      <c r="F3664" s="23"/>
    </row>
    <row r="3665" ht="12.75">
      <c r="F3665" s="23"/>
    </row>
    <row r="3666" ht="12.75">
      <c r="F3666" s="23"/>
    </row>
    <row r="3667" ht="12.75">
      <c r="F3667" s="23"/>
    </row>
    <row r="3668" ht="12.75">
      <c r="F3668" s="23"/>
    </row>
    <row r="3669" ht="12.75">
      <c r="F3669" s="23"/>
    </row>
    <row r="3670" ht="12.75">
      <c r="F3670" s="23"/>
    </row>
    <row r="3671" ht="12.75">
      <c r="F3671" s="23"/>
    </row>
    <row r="3672" ht="12.75">
      <c r="F3672" s="23"/>
    </row>
    <row r="3673" ht="12.75">
      <c r="F3673" s="23"/>
    </row>
    <row r="3674" ht="12.75">
      <c r="F3674" s="23"/>
    </row>
    <row r="3675" ht="12.75">
      <c r="F3675" s="23"/>
    </row>
    <row r="3676" ht="12.75">
      <c r="F3676" s="23"/>
    </row>
    <row r="3677" ht="12.75">
      <c r="F3677" s="23"/>
    </row>
    <row r="3678" ht="12.75">
      <c r="F3678" s="23"/>
    </row>
    <row r="3679" ht="12.75">
      <c r="F3679" s="23"/>
    </row>
    <row r="3680" ht="12.75">
      <c r="F3680" s="23"/>
    </row>
    <row r="3681" ht="12.75">
      <c r="F3681" s="23"/>
    </row>
    <row r="3682" ht="12.75">
      <c r="F3682" s="23"/>
    </row>
    <row r="3683" ht="12.75">
      <c r="F3683" s="23"/>
    </row>
    <row r="3684" ht="12.75">
      <c r="F3684" s="23"/>
    </row>
    <row r="3685" ht="12.75">
      <c r="F3685" s="23"/>
    </row>
    <row r="3686" ht="12.75">
      <c r="F3686" s="23"/>
    </row>
    <row r="3687" ht="12.75">
      <c r="F3687" s="23"/>
    </row>
    <row r="3688" ht="12.75">
      <c r="F3688" s="23"/>
    </row>
    <row r="3689" ht="12.75">
      <c r="F3689" s="23"/>
    </row>
    <row r="3690" ht="12.75">
      <c r="F3690" s="23"/>
    </row>
    <row r="3691" ht="12.75">
      <c r="F3691" s="23"/>
    </row>
    <row r="3692" ht="12.75">
      <c r="F3692" s="23"/>
    </row>
    <row r="3693" ht="12.75">
      <c r="F3693" s="23"/>
    </row>
    <row r="3694" ht="12.75">
      <c r="F3694" s="23"/>
    </row>
    <row r="3695" ht="12.75">
      <c r="F3695" s="23"/>
    </row>
    <row r="3696" ht="12.75">
      <c r="F3696" s="23"/>
    </row>
    <row r="3697" ht="12.75">
      <c r="F3697" s="23"/>
    </row>
    <row r="3698" ht="12.75">
      <c r="F3698" s="23"/>
    </row>
    <row r="3699" ht="12.75">
      <c r="F3699" s="23"/>
    </row>
    <row r="3700" ht="12.75">
      <c r="F3700" s="23"/>
    </row>
    <row r="3701" ht="12.75">
      <c r="F3701" s="23"/>
    </row>
    <row r="3702" ht="12.75">
      <c r="F3702" s="23"/>
    </row>
    <row r="3703" ht="12.75">
      <c r="F3703" s="23"/>
    </row>
    <row r="3704" ht="12.75">
      <c r="F3704" s="23"/>
    </row>
    <row r="3705" ht="12.75">
      <c r="F3705" s="23"/>
    </row>
    <row r="3706" ht="12.75">
      <c r="F3706" s="23"/>
    </row>
    <row r="3707" ht="12.75">
      <c r="F3707" s="23"/>
    </row>
    <row r="3708" ht="12.75">
      <c r="F3708" s="23"/>
    </row>
    <row r="3709" ht="12.75">
      <c r="F3709" s="23"/>
    </row>
    <row r="3710" ht="12.75">
      <c r="F3710" s="23"/>
    </row>
    <row r="3711" ht="12.75">
      <c r="F3711" s="23"/>
    </row>
    <row r="3712" ht="12.75">
      <c r="F3712" s="23"/>
    </row>
    <row r="3713" ht="12.75">
      <c r="F3713" s="23"/>
    </row>
    <row r="3714" ht="12.75">
      <c r="F3714" s="23"/>
    </row>
    <row r="3715" ht="12.75">
      <c r="F3715" s="23"/>
    </row>
    <row r="3716" ht="12.75">
      <c r="F3716" s="23"/>
    </row>
    <row r="3717" ht="12.75">
      <c r="F3717" s="23"/>
    </row>
    <row r="3718" ht="12.75">
      <c r="F3718" s="23"/>
    </row>
    <row r="3719" ht="12.75">
      <c r="F3719" s="23"/>
    </row>
    <row r="3720" ht="12.75">
      <c r="F3720" s="23"/>
    </row>
    <row r="3721" ht="12.75">
      <c r="F3721" s="23"/>
    </row>
    <row r="3722" ht="12.75">
      <c r="F3722" s="23"/>
    </row>
    <row r="3723" ht="12.75">
      <c r="F3723" s="23"/>
    </row>
    <row r="3724" ht="12.75">
      <c r="F3724" s="23"/>
    </row>
    <row r="3725" ht="12.75">
      <c r="F3725" s="23"/>
    </row>
    <row r="3726" ht="12.75">
      <c r="F3726" s="23"/>
    </row>
    <row r="3727" ht="12.75">
      <c r="F3727" s="23"/>
    </row>
    <row r="3728" ht="12.75">
      <c r="F3728" s="23"/>
    </row>
    <row r="3729" ht="12.75">
      <c r="F3729" s="23"/>
    </row>
    <row r="3730" ht="12.75">
      <c r="F3730" s="23"/>
    </row>
    <row r="3731" ht="12.75">
      <c r="F3731" s="23"/>
    </row>
    <row r="3732" ht="12.75">
      <c r="F3732" s="23"/>
    </row>
    <row r="3733" ht="12.75">
      <c r="F3733" s="23"/>
    </row>
    <row r="3734" ht="12.75">
      <c r="F3734" s="23"/>
    </row>
    <row r="3735" ht="12.75">
      <c r="F3735" s="23"/>
    </row>
    <row r="3736" ht="12.75">
      <c r="F3736" s="23"/>
    </row>
    <row r="3737" ht="12.75">
      <c r="F3737" s="23"/>
    </row>
    <row r="3738" ht="12.75">
      <c r="F3738" s="23"/>
    </row>
    <row r="3739" ht="12.75">
      <c r="F3739" s="23"/>
    </row>
    <row r="3740" ht="12.75">
      <c r="F3740" s="23"/>
    </row>
    <row r="3741" ht="12.75">
      <c r="F3741" s="23"/>
    </row>
    <row r="3742" ht="12.75">
      <c r="F3742" s="23"/>
    </row>
    <row r="3743" ht="12.75">
      <c r="F3743" s="23"/>
    </row>
    <row r="3744" ht="12.75">
      <c r="F3744" s="23"/>
    </row>
    <row r="3745" ht="12.75">
      <c r="F3745" s="23"/>
    </row>
    <row r="3746" ht="12.75">
      <c r="F3746" s="23"/>
    </row>
    <row r="3747" ht="12.75">
      <c r="F3747" s="23"/>
    </row>
    <row r="3748" ht="12.75">
      <c r="F3748" s="23"/>
    </row>
    <row r="3749" ht="12.75">
      <c r="F3749" s="23"/>
    </row>
    <row r="3750" ht="12.75">
      <c r="F3750" s="23"/>
    </row>
    <row r="3751" ht="12.75">
      <c r="F3751" s="23"/>
    </row>
    <row r="3752" ht="12.75">
      <c r="F3752" s="23"/>
    </row>
    <row r="3753" ht="12.75">
      <c r="F3753" s="23"/>
    </row>
    <row r="3754" ht="12.75">
      <c r="F3754" s="23"/>
    </row>
    <row r="3755" ht="12.75">
      <c r="F3755" s="23"/>
    </row>
    <row r="3756" ht="12.75">
      <c r="F3756" s="23"/>
    </row>
    <row r="3757" ht="12.75">
      <c r="F3757" s="23"/>
    </row>
    <row r="3758" ht="12.75">
      <c r="F3758" s="23"/>
    </row>
    <row r="3759" ht="12.75">
      <c r="F3759" s="23"/>
    </row>
    <row r="3760" ht="12.75">
      <c r="F3760" s="23"/>
    </row>
    <row r="3761" ht="12.75">
      <c r="F3761" s="23"/>
    </row>
    <row r="3762" ht="12.75">
      <c r="F3762" s="23"/>
    </row>
    <row r="3763" ht="12.75">
      <c r="F3763" s="23"/>
    </row>
    <row r="3764" ht="12.75">
      <c r="F3764" s="23"/>
    </row>
    <row r="3765" ht="12.75">
      <c r="F3765" s="23"/>
    </row>
    <row r="3766" ht="12.75">
      <c r="F3766" s="23"/>
    </row>
    <row r="3767" ht="12.75">
      <c r="F3767" s="23"/>
    </row>
    <row r="3768" ht="12.75">
      <c r="F3768" s="23"/>
    </row>
    <row r="3769" ht="12.75">
      <c r="F3769" s="23"/>
    </row>
    <row r="3770" ht="12.75">
      <c r="F3770" s="23"/>
    </row>
    <row r="3771" ht="12.75">
      <c r="F3771" s="23"/>
    </row>
    <row r="3772" ht="12.75">
      <c r="F3772" s="23"/>
    </row>
    <row r="3773" ht="12.75">
      <c r="F3773" s="23"/>
    </row>
    <row r="3774" ht="12.75">
      <c r="F3774" s="23"/>
    </row>
    <row r="3775" ht="12.75">
      <c r="F3775" s="23"/>
    </row>
    <row r="3776" ht="12.75">
      <c r="F3776" s="23"/>
    </row>
    <row r="3777" ht="12.75">
      <c r="F3777" s="23"/>
    </row>
    <row r="3778" ht="12.75">
      <c r="F3778" s="23"/>
    </row>
    <row r="3779" ht="12.75">
      <c r="F3779" s="23"/>
    </row>
    <row r="3780" ht="12.75">
      <c r="F3780" s="23"/>
    </row>
    <row r="3781" ht="12.75">
      <c r="F3781" s="23"/>
    </row>
    <row r="3782" ht="12.75">
      <c r="F3782" s="23"/>
    </row>
    <row r="3783" ht="12.75">
      <c r="F3783" s="23"/>
    </row>
    <row r="3784" ht="12.75">
      <c r="F3784" s="23"/>
    </row>
    <row r="3785" ht="12.75">
      <c r="F3785" s="23"/>
    </row>
    <row r="3786" ht="12.75">
      <c r="F3786" s="23"/>
    </row>
    <row r="3787" ht="12.75">
      <c r="F3787" s="23"/>
    </row>
    <row r="3788" ht="12.75">
      <c r="F3788" s="23"/>
    </row>
    <row r="3789" ht="12.75">
      <c r="F3789" s="23"/>
    </row>
    <row r="3790" ht="12.75">
      <c r="F3790" s="23"/>
    </row>
    <row r="3791" ht="12.75">
      <c r="F3791" s="23"/>
    </row>
    <row r="3792" ht="12.75">
      <c r="F3792" s="23"/>
    </row>
    <row r="3793" ht="12.75">
      <c r="F3793" s="23"/>
    </row>
    <row r="3794" ht="12.75">
      <c r="F3794" s="23"/>
    </row>
    <row r="3795" ht="12.75">
      <c r="F3795" s="23"/>
    </row>
    <row r="3796" ht="12.75">
      <c r="F3796" s="23"/>
    </row>
    <row r="3797" ht="12.75">
      <c r="F3797" s="23"/>
    </row>
    <row r="3798" ht="12.75">
      <c r="F3798" s="23"/>
    </row>
    <row r="3799" ht="12.75">
      <c r="F3799" s="23"/>
    </row>
    <row r="3800" ht="12.75">
      <c r="F3800" s="23"/>
    </row>
    <row r="3801" ht="12.75">
      <c r="F3801" s="23"/>
    </row>
    <row r="3802" ht="12.75">
      <c r="F3802" s="23"/>
    </row>
    <row r="3803" ht="12.75">
      <c r="F3803" s="23"/>
    </row>
    <row r="3804" ht="12.75">
      <c r="F3804" s="23"/>
    </row>
    <row r="3805" ht="12.75">
      <c r="F3805" s="23"/>
    </row>
    <row r="3806" ht="12.75">
      <c r="F3806" s="23"/>
    </row>
    <row r="3807" ht="12.75">
      <c r="F3807" s="23"/>
    </row>
    <row r="3808" ht="12.75">
      <c r="F3808" s="23"/>
    </row>
    <row r="3809" ht="12.75">
      <c r="F3809" s="23"/>
    </row>
    <row r="3810" ht="12.75">
      <c r="F3810" s="23"/>
    </row>
    <row r="3811" ht="12.75">
      <c r="F3811" s="23"/>
    </row>
    <row r="3812" ht="12.75">
      <c r="F3812" s="23"/>
    </row>
    <row r="3813" ht="12.75">
      <c r="F3813" s="23"/>
    </row>
    <row r="3814" ht="12.75">
      <c r="F3814" s="23"/>
    </row>
    <row r="3815" ht="12.75">
      <c r="F3815" s="23"/>
    </row>
    <row r="3816" ht="12.75">
      <c r="F3816" s="23"/>
    </row>
    <row r="3817" ht="12.75">
      <c r="F3817" s="23"/>
    </row>
    <row r="3818" ht="12.75">
      <c r="F3818" s="23"/>
    </row>
    <row r="3819" ht="12.75">
      <c r="F3819" s="23"/>
    </row>
    <row r="3820" ht="12.75">
      <c r="F3820" s="23"/>
    </row>
    <row r="3821" ht="12.75">
      <c r="F3821" s="23"/>
    </row>
    <row r="3822" ht="12.75">
      <c r="F3822" s="23"/>
    </row>
    <row r="3823" ht="12.75">
      <c r="F3823" s="23"/>
    </row>
    <row r="3824" ht="12.75">
      <c r="F3824" s="23"/>
    </row>
    <row r="3825" ht="12.75">
      <c r="F3825" s="23"/>
    </row>
    <row r="3826" ht="12.75">
      <c r="F3826" s="23"/>
    </row>
    <row r="3827" ht="12.75">
      <c r="F3827" s="23"/>
    </row>
    <row r="3828" ht="12.75">
      <c r="F3828" s="23"/>
    </row>
    <row r="3829" ht="12.75">
      <c r="F3829" s="23"/>
    </row>
    <row r="3830" ht="12.75">
      <c r="F3830" s="23"/>
    </row>
    <row r="3831" ht="12.75">
      <c r="F3831" s="23"/>
    </row>
    <row r="3832" ht="12.75">
      <c r="F3832" s="23"/>
    </row>
    <row r="3833" ht="12.75">
      <c r="F3833" s="23"/>
    </row>
    <row r="3834" ht="12.75">
      <c r="F3834" s="23"/>
    </row>
    <row r="3835" ht="12.75">
      <c r="F3835" s="23"/>
    </row>
    <row r="3836" ht="12.75">
      <c r="F3836" s="23"/>
    </row>
    <row r="3837" ht="12.75">
      <c r="F3837" s="23"/>
    </row>
    <row r="3838" ht="12.75">
      <c r="F3838" s="23"/>
    </row>
    <row r="3839" ht="12.75">
      <c r="F3839" s="23"/>
    </row>
    <row r="3840" ht="12.75">
      <c r="F3840" s="23"/>
    </row>
    <row r="3841" ht="12.75">
      <c r="F3841" s="23"/>
    </row>
    <row r="3842" ht="12.75">
      <c r="F3842" s="23"/>
    </row>
    <row r="3843" ht="12.75">
      <c r="F3843" s="23"/>
    </row>
    <row r="3844" ht="12.75">
      <c r="F3844" s="23"/>
    </row>
    <row r="3845" ht="12.75">
      <c r="F3845" s="23"/>
    </row>
    <row r="3846" ht="12.75">
      <c r="F3846" s="23"/>
    </row>
    <row r="3847" ht="12.75">
      <c r="F3847" s="23"/>
    </row>
    <row r="3848" ht="12.75">
      <c r="F3848" s="23"/>
    </row>
    <row r="3849" ht="12.75">
      <c r="F3849" s="23"/>
    </row>
    <row r="3850" ht="12.75">
      <c r="F3850" s="23"/>
    </row>
    <row r="3851" ht="12.75">
      <c r="F3851" s="23"/>
    </row>
    <row r="3852" ht="12.75">
      <c r="F3852" s="23"/>
    </row>
    <row r="3853" ht="12.75">
      <c r="F3853" s="23"/>
    </row>
    <row r="3854" ht="12.75">
      <c r="F3854" s="23"/>
    </row>
    <row r="3855" ht="12.75">
      <c r="F3855" s="23"/>
    </row>
    <row r="3856" ht="12.75">
      <c r="F3856" s="23"/>
    </row>
    <row r="3857" ht="12.75">
      <c r="F3857" s="23"/>
    </row>
    <row r="3858" ht="12.75">
      <c r="F3858" s="23"/>
    </row>
    <row r="3859" ht="12.75">
      <c r="F3859" s="23"/>
    </row>
    <row r="3860" ht="12.75">
      <c r="F3860" s="23"/>
    </row>
    <row r="3861" ht="12.75">
      <c r="F3861" s="23"/>
    </row>
    <row r="3862" ht="12.75">
      <c r="F3862" s="23"/>
    </row>
    <row r="3863" ht="12.75">
      <c r="F3863" s="23"/>
    </row>
    <row r="3864" ht="12.75">
      <c r="F3864" s="23"/>
    </row>
    <row r="3865" ht="12.75">
      <c r="F3865" s="23"/>
    </row>
    <row r="3866" ht="12.75">
      <c r="F3866" s="23"/>
    </row>
    <row r="3867" ht="12.75">
      <c r="F3867" s="23"/>
    </row>
    <row r="3868" ht="12.75">
      <c r="F3868" s="23"/>
    </row>
    <row r="3869" ht="12.75">
      <c r="F3869" s="23"/>
    </row>
    <row r="3870" ht="12.75">
      <c r="F3870" s="23"/>
    </row>
    <row r="3871" ht="12.75">
      <c r="F3871" s="23"/>
    </row>
    <row r="3872" ht="12.75">
      <c r="F3872" s="23"/>
    </row>
    <row r="3873" ht="12.75">
      <c r="F3873" s="23"/>
    </row>
    <row r="3874" ht="12.75">
      <c r="F3874" s="23"/>
    </row>
    <row r="3875" ht="12.75">
      <c r="F3875" s="23"/>
    </row>
    <row r="3876" ht="12.75">
      <c r="F3876" s="23"/>
    </row>
    <row r="3877" ht="12.75">
      <c r="F3877" s="23"/>
    </row>
    <row r="3878" ht="12.75">
      <c r="F3878" s="23"/>
    </row>
    <row r="3879" ht="12.75">
      <c r="F3879" s="23"/>
    </row>
    <row r="3880" ht="12.75">
      <c r="F3880" s="23"/>
    </row>
    <row r="3881" ht="12.75">
      <c r="F3881" s="23"/>
    </row>
    <row r="3882" ht="12.75">
      <c r="F3882" s="23"/>
    </row>
    <row r="3883" ht="12.75">
      <c r="F3883" s="23"/>
    </row>
    <row r="3884" ht="12.75">
      <c r="F3884" s="23"/>
    </row>
    <row r="3885" ht="12.75">
      <c r="F3885" s="23"/>
    </row>
    <row r="3886" ht="12.75">
      <c r="F3886" s="23"/>
    </row>
    <row r="3887" ht="12.75">
      <c r="F3887" s="23"/>
    </row>
    <row r="3888" ht="12.75">
      <c r="F3888" s="23"/>
    </row>
    <row r="3889" ht="12.75">
      <c r="F3889" s="23"/>
    </row>
    <row r="3890" ht="12.75">
      <c r="F3890" s="23"/>
    </row>
    <row r="3891" ht="12.75">
      <c r="F3891" s="23"/>
    </row>
    <row r="3892" ht="12.75">
      <c r="F3892" s="23"/>
    </row>
    <row r="3893" ht="12.75">
      <c r="F3893" s="23"/>
    </row>
    <row r="3894" ht="12.75">
      <c r="F3894" s="23"/>
    </row>
    <row r="3895" ht="12.75">
      <c r="F3895" s="23"/>
    </row>
    <row r="3896" ht="12.75">
      <c r="F3896" s="23"/>
    </row>
    <row r="3897" ht="12.75">
      <c r="F3897" s="23"/>
    </row>
    <row r="3898" ht="12.75">
      <c r="F3898" s="23"/>
    </row>
    <row r="3899" ht="12.75">
      <c r="F3899" s="23"/>
    </row>
    <row r="3900" ht="12.75">
      <c r="F3900" s="23"/>
    </row>
    <row r="3901" ht="12.75">
      <c r="F3901" s="23"/>
    </row>
    <row r="3902" ht="12.75">
      <c r="F3902" s="23"/>
    </row>
    <row r="3903" ht="12.75">
      <c r="F3903" s="23"/>
    </row>
    <row r="3904" ht="12.75">
      <c r="F3904" s="23"/>
    </row>
    <row r="3905" ht="12.75">
      <c r="F3905" s="23"/>
    </row>
    <row r="3906" ht="12.75">
      <c r="F3906" s="23"/>
    </row>
    <row r="3907" ht="12.75">
      <c r="F3907" s="23"/>
    </row>
    <row r="3908" ht="12.75">
      <c r="F3908" s="23"/>
    </row>
    <row r="3909" ht="12.75">
      <c r="F3909" s="23"/>
    </row>
    <row r="3910" ht="12.75">
      <c r="F3910" s="23"/>
    </row>
    <row r="3911" ht="12.75">
      <c r="F3911" s="23"/>
    </row>
    <row r="3912" ht="12.75">
      <c r="F3912" s="23"/>
    </row>
    <row r="3913" ht="12.75">
      <c r="F3913" s="23"/>
    </row>
    <row r="3914" ht="12.75">
      <c r="F3914" s="23"/>
    </row>
    <row r="3915" ht="12.75">
      <c r="F3915" s="23"/>
    </row>
    <row r="3916" ht="12.75">
      <c r="F3916" s="23"/>
    </row>
    <row r="3917" ht="12.75">
      <c r="F3917" s="23"/>
    </row>
    <row r="3918" ht="12.75">
      <c r="F3918" s="23"/>
    </row>
    <row r="3919" ht="12.75">
      <c r="F3919" s="23"/>
    </row>
    <row r="3920" ht="12.75">
      <c r="F3920" s="23"/>
    </row>
    <row r="3921" ht="12.75">
      <c r="F3921" s="23"/>
    </row>
    <row r="3922" ht="12.75">
      <c r="F3922" s="23"/>
    </row>
    <row r="3923" ht="12.75">
      <c r="F3923" s="23"/>
    </row>
    <row r="3924" ht="12.75">
      <c r="F3924" s="23"/>
    </row>
    <row r="3925" ht="12.75">
      <c r="F3925" s="23"/>
    </row>
    <row r="3926" ht="12.75">
      <c r="F3926" s="23"/>
    </row>
    <row r="3927" ht="12.75">
      <c r="F3927" s="23"/>
    </row>
    <row r="3928" ht="12.75">
      <c r="F3928" s="23"/>
    </row>
    <row r="3929" ht="12.75">
      <c r="F3929" s="23"/>
    </row>
    <row r="3930" ht="12.75">
      <c r="F3930" s="23"/>
    </row>
    <row r="3931" ht="12.75">
      <c r="F3931" s="23"/>
    </row>
    <row r="3932" ht="12.75">
      <c r="F3932" s="23"/>
    </row>
    <row r="3933" ht="12.75">
      <c r="F3933" s="23"/>
    </row>
    <row r="3934" ht="12.75">
      <c r="F3934" s="23"/>
    </row>
    <row r="3935" ht="12.75">
      <c r="F3935" s="23"/>
    </row>
    <row r="3936" ht="12.75">
      <c r="F3936" s="23"/>
    </row>
    <row r="3937" ht="12.75">
      <c r="F3937" s="23"/>
    </row>
    <row r="3938" ht="12.75">
      <c r="F3938" s="23"/>
    </row>
    <row r="3939" ht="12.75">
      <c r="F3939" s="23"/>
    </row>
    <row r="3940" ht="12.75">
      <c r="F3940" s="23"/>
    </row>
    <row r="3941" ht="12.75">
      <c r="F3941" s="23"/>
    </row>
    <row r="3942" ht="12.75">
      <c r="F3942" s="23"/>
    </row>
    <row r="3943" ht="12.75">
      <c r="F3943" s="23"/>
    </row>
    <row r="3944" ht="12.75">
      <c r="F3944" s="23"/>
    </row>
    <row r="3945" ht="12.75">
      <c r="F3945" s="23"/>
    </row>
    <row r="3946" ht="12.75">
      <c r="F3946" s="23"/>
    </row>
    <row r="3947" ht="12.75">
      <c r="F3947" s="23"/>
    </row>
    <row r="3948" ht="12.75">
      <c r="F3948" s="23"/>
    </row>
    <row r="3949" ht="12.75">
      <c r="F3949" s="23"/>
    </row>
    <row r="3950" ht="12.75">
      <c r="F3950" s="23"/>
    </row>
    <row r="3951" ht="12.75">
      <c r="F3951" s="23"/>
    </row>
    <row r="3952" ht="12.75">
      <c r="F3952" s="23"/>
    </row>
    <row r="3953" ht="12.75">
      <c r="F3953" s="23"/>
    </row>
    <row r="3954" ht="12.75">
      <c r="F3954" s="23"/>
    </row>
    <row r="3955" ht="12.75">
      <c r="F3955" s="23"/>
    </row>
    <row r="3956" ht="12.75">
      <c r="F3956" s="23"/>
    </row>
    <row r="3957" ht="12.75">
      <c r="F3957" s="23"/>
    </row>
    <row r="3958" ht="12.75">
      <c r="F3958" s="23"/>
    </row>
    <row r="3959" ht="12.75">
      <c r="F3959" s="23"/>
    </row>
    <row r="3960" ht="12.75">
      <c r="F3960" s="23"/>
    </row>
    <row r="3961" ht="12.75">
      <c r="F3961" s="23"/>
    </row>
    <row r="3962" ht="12.75">
      <c r="F3962" s="23"/>
    </row>
    <row r="3963" ht="12.75">
      <c r="F3963" s="23"/>
    </row>
    <row r="3964" ht="12.75">
      <c r="F3964" s="23"/>
    </row>
    <row r="3965" ht="12.75">
      <c r="F3965" s="23"/>
    </row>
    <row r="3966" ht="12.75">
      <c r="F3966" s="23"/>
    </row>
    <row r="3967" ht="12.75">
      <c r="F3967" s="23"/>
    </row>
    <row r="3968" ht="12.75">
      <c r="F3968" s="23"/>
    </row>
    <row r="3969" ht="12.75">
      <c r="F3969" s="23"/>
    </row>
    <row r="3970" ht="12.75">
      <c r="F3970" s="23"/>
    </row>
    <row r="3971" ht="12.75">
      <c r="F3971" s="23"/>
    </row>
    <row r="3972" ht="12.75">
      <c r="F3972" s="23"/>
    </row>
    <row r="3973" ht="12.75">
      <c r="F3973" s="23"/>
    </row>
    <row r="3974" ht="12.75">
      <c r="F3974" s="23"/>
    </row>
    <row r="3975" ht="12.75">
      <c r="F3975" s="23"/>
    </row>
    <row r="3976" ht="12.75">
      <c r="F3976" s="23"/>
    </row>
    <row r="3977" ht="12.75">
      <c r="F3977" s="23"/>
    </row>
    <row r="3978" ht="12.75">
      <c r="F3978" s="23"/>
    </row>
    <row r="3979" ht="12.75">
      <c r="F3979" s="23"/>
    </row>
    <row r="3980" ht="12.75">
      <c r="F3980" s="23"/>
    </row>
    <row r="3981" ht="12.75">
      <c r="F3981" s="23"/>
    </row>
    <row r="3982" ht="12.75">
      <c r="F3982" s="23"/>
    </row>
    <row r="3983" ht="12.75">
      <c r="F3983" s="23"/>
    </row>
    <row r="3984" ht="12.75">
      <c r="F3984" s="23"/>
    </row>
    <row r="3985" ht="12.75">
      <c r="F3985" s="23"/>
    </row>
    <row r="3986" ht="12.75">
      <c r="F3986" s="23"/>
    </row>
    <row r="3987" ht="12.75">
      <c r="F3987" s="23"/>
    </row>
    <row r="3988" ht="12.75">
      <c r="F3988" s="23"/>
    </row>
    <row r="3989" ht="12.75">
      <c r="F3989" s="23"/>
    </row>
    <row r="3990" ht="12.75">
      <c r="F3990" s="23"/>
    </row>
    <row r="3991" ht="12.75">
      <c r="F3991" s="23"/>
    </row>
    <row r="3992" ht="12.75">
      <c r="F3992" s="23"/>
    </row>
    <row r="3993" ht="12.75">
      <c r="F3993" s="23"/>
    </row>
    <row r="3994" ht="12.75">
      <c r="F3994" s="23"/>
    </row>
    <row r="3995" ht="12.75">
      <c r="F3995" s="23"/>
    </row>
    <row r="3996" ht="12.75">
      <c r="F3996" s="23"/>
    </row>
    <row r="3997" ht="12.75">
      <c r="F3997" s="23"/>
    </row>
    <row r="3998" ht="12.75">
      <c r="F3998" s="23"/>
    </row>
    <row r="3999" ht="12.75">
      <c r="F3999" s="23"/>
    </row>
    <row r="4000" ht="12.75">
      <c r="F4000" s="23"/>
    </row>
    <row r="4001" ht="12.75">
      <c r="F4001" s="23"/>
    </row>
    <row r="4002" ht="12.75">
      <c r="F4002" s="23"/>
    </row>
    <row r="4003" ht="12.75">
      <c r="F4003" s="23"/>
    </row>
    <row r="4004" ht="12.75">
      <c r="F4004" s="23"/>
    </row>
    <row r="4005" ht="12.75">
      <c r="F4005" s="23"/>
    </row>
    <row r="4006" ht="12.75">
      <c r="F4006" s="23"/>
    </row>
    <row r="4007" ht="12.75">
      <c r="F4007" s="23"/>
    </row>
    <row r="4008" ht="12.75">
      <c r="F4008" s="23"/>
    </row>
    <row r="4009" ht="12.75">
      <c r="F4009" s="23"/>
    </row>
    <row r="4010" ht="12.75">
      <c r="F4010" s="23"/>
    </row>
    <row r="4011" ht="12.75">
      <c r="F4011" s="23"/>
    </row>
    <row r="4012" ht="12.75">
      <c r="F4012" s="23"/>
    </row>
    <row r="4013" ht="12.75">
      <c r="F4013" s="23"/>
    </row>
    <row r="4014" ht="12.75">
      <c r="F4014" s="23"/>
    </row>
    <row r="4015" ht="12.75">
      <c r="F4015" s="23"/>
    </row>
    <row r="4016" ht="12.75">
      <c r="F4016" s="23"/>
    </row>
    <row r="4017" ht="12.75">
      <c r="F4017" s="23"/>
    </row>
    <row r="4018" ht="12.75">
      <c r="F4018" s="23"/>
    </row>
    <row r="4019" ht="12.75">
      <c r="F4019" s="23"/>
    </row>
    <row r="4020" ht="12.75">
      <c r="F4020" s="23"/>
    </row>
    <row r="4021" ht="12.75">
      <c r="F4021" s="23"/>
    </row>
    <row r="4022" ht="12.75">
      <c r="F4022" s="23"/>
    </row>
    <row r="4023" ht="12.75">
      <c r="F4023" s="23"/>
    </row>
    <row r="4024" ht="12.75">
      <c r="F4024" s="23"/>
    </row>
    <row r="4025" ht="12.75">
      <c r="F4025" s="23"/>
    </row>
    <row r="4026" ht="12.75">
      <c r="F4026" s="23"/>
    </row>
    <row r="4027" ht="12.75">
      <c r="F4027" s="23"/>
    </row>
    <row r="4028" ht="12.75">
      <c r="F4028" s="23"/>
    </row>
    <row r="4029" ht="12.75">
      <c r="F4029" s="23"/>
    </row>
    <row r="4030" ht="12.75">
      <c r="F4030" s="23"/>
    </row>
    <row r="4031" ht="12.75">
      <c r="F4031" s="23"/>
    </row>
    <row r="4032" ht="12.75">
      <c r="F4032" s="23"/>
    </row>
    <row r="4033" ht="12.75">
      <c r="F4033" s="23"/>
    </row>
    <row r="4034" ht="12.75">
      <c r="F4034" s="23"/>
    </row>
    <row r="4035" ht="12.75">
      <c r="F4035" s="23"/>
    </row>
    <row r="4036" ht="12.75">
      <c r="F4036" s="23"/>
    </row>
    <row r="4037" ht="12.75">
      <c r="F4037" s="23"/>
    </row>
    <row r="4038" ht="12.75">
      <c r="F4038" s="23"/>
    </row>
    <row r="4039" ht="12.75">
      <c r="F4039" s="23"/>
    </row>
    <row r="4040" ht="12.75">
      <c r="F4040" s="23"/>
    </row>
    <row r="4041" ht="12.75">
      <c r="F4041" s="23"/>
    </row>
    <row r="4042" ht="12.75">
      <c r="F4042" s="23"/>
    </row>
    <row r="4043" ht="12.75">
      <c r="F4043" s="23"/>
    </row>
    <row r="4044" ht="12.75">
      <c r="F4044" s="23"/>
    </row>
    <row r="4045" ht="12.75">
      <c r="F4045" s="23"/>
    </row>
    <row r="4046" ht="12.75">
      <c r="F4046" s="23"/>
    </row>
    <row r="4047" ht="12.75">
      <c r="F4047" s="23"/>
    </row>
    <row r="4048" ht="12.75">
      <c r="F4048" s="23"/>
    </row>
    <row r="4049" ht="12.75">
      <c r="F4049" s="23"/>
    </row>
    <row r="4050" ht="12.75">
      <c r="F4050" s="23"/>
    </row>
    <row r="4051" ht="12.75">
      <c r="F4051" s="23"/>
    </row>
    <row r="4052" ht="12.75">
      <c r="F4052" s="23"/>
    </row>
    <row r="4053" ht="12.75">
      <c r="F4053" s="23"/>
    </row>
    <row r="4054" ht="12.75">
      <c r="F4054" s="23"/>
    </row>
    <row r="4055" ht="12.75">
      <c r="F4055" s="23"/>
    </row>
    <row r="4056" ht="12.75">
      <c r="F4056" s="23"/>
    </row>
    <row r="4057" ht="12.75">
      <c r="F4057" s="23"/>
    </row>
    <row r="4058" ht="12.75">
      <c r="F4058" s="23"/>
    </row>
    <row r="4059" ht="12.75">
      <c r="F4059" s="23"/>
    </row>
    <row r="4060" ht="12.75">
      <c r="F4060" s="23"/>
    </row>
    <row r="4061" ht="12.75">
      <c r="F4061" s="23"/>
    </row>
    <row r="4062" ht="12.75">
      <c r="F4062" s="23"/>
    </row>
    <row r="4063" ht="12.75">
      <c r="F4063" s="23"/>
    </row>
    <row r="4064" ht="12.75">
      <c r="F4064" s="23"/>
    </row>
    <row r="4065" ht="12.75">
      <c r="F4065" s="23"/>
    </row>
    <row r="4066" ht="12.75">
      <c r="F4066" s="23"/>
    </row>
    <row r="4067" ht="12.75">
      <c r="F4067" s="23"/>
    </row>
    <row r="4068" ht="12.75">
      <c r="F4068" s="23"/>
    </row>
    <row r="4069" ht="12.75">
      <c r="F4069" s="23"/>
    </row>
    <row r="4070" ht="12.75">
      <c r="F4070" s="23"/>
    </row>
    <row r="4071" ht="12.75">
      <c r="F4071" s="23"/>
    </row>
    <row r="4072" ht="12.75">
      <c r="F4072" s="23"/>
    </row>
    <row r="4073" ht="12.75">
      <c r="F4073" s="23"/>
    </row>
    <row r="4074" ht="12.75">
      <c r="F4074" s="23"/>
    </row>
    <row r="4075" ht="12.75">
      <c r="F4075" s="23"/>
    </row>
    <row r="4076" ht="12.75">
      <c r="F4076" s="23"/>
    </row>
    <row r="4077" ht="12.75">
      <c r="F4077" s="23"/>
    </row>
    <row r="4078" ht="12.75">
      <c r="F4078" s="23"/>
    </row>
    <row r="4079" ht="12.75">
      <c r="F4079" s="23"/>
    </row>
    <row r="4080" ht="12.75">
      <c r="F4080" s="23"/>
    </row>
    <row r="4081" ht="12.75">
      <c r="F4081" s="23"/>
    </row>
    <row r="4082" ht="12.75">
      <c r="F4082" s="23"/>
    </row>
    <row r="4083" ht="12.75">
      <c r="F4083" s="23"/>
    </row>
    <row r="4084" ht="12.75">
      <c r="F4084" s="23"/>
    </row>
    <row r="4085" ht="12.75">
      <c r="F4085" s="23"/>
    </row>
    <row r="4086" ht="12.75">
      <c r="F4086" s="23"/>
    </row>
    <row r="4087" ht="12.75">
      <c r="F4087" s="23"/>
    </row>
    <row r="4088" ht="12.75">
      <c r="F4088" s="23"/>
    </row>
    <row r="4089" ht="12.75">
      <c r="F4089" s="23"/>
    </row>
    <row r="4090" ht="12.75">
      <c r="F4090" s="23"/>
    </row>
    <row r="4091" ht="12.75">
      <c r="F4091" s="23"/>
    </row>
    <row r="4092" ht="12.75">
      <c r="F4092" s="23"/>
    </row>
    <row r="4093" ht="12.75">
      <c r="F4093" s="23"/>
    </row>
    <row r="4094" ht="12.75">
      <c r="F4094" s="23"/>
    </row>
    <row r="4095" ht="12.75">
      <c r="F4095" s="23"/>
    </row>
    <row r="4096" ht="12.75">
      <c r="F4096" s="23"/>
    </row>
    <row r="4097" ht="12.75">
      <c r="F4097" s="23"/>
    </row>
    <row r="4098" ht="12.75">
      <c r="F4098" s="23"/>
    </row>
    <row r="4099" ht="12.75">
      <c r="F4099" s="23"/>
    </row>
    <row r="4100" ht="12.75">
      <c r="F4100" s="23"/>
    </row>
    <row r="4101" ht="12.75">
      <c r="F4101" s="23"/>
    </row>
    <row r="4102" ht="12.75">
      <c r="F4102" s="23"/>
    </row>
    <row r="4103" ht="12.75">
      <c r="F4103" s="23"/>
    </row>
    <row r="4104" ht="12.75">
      <c r="F4104" s="23"/>
    </row>
    <row r="4105" ht="12.75">
      <c r="F4105" s="23"/>
    </row>
    <row r="4106" ht="12.75">
      <c r="F4106" s="23"/>
    </row>
    <row r="4107" ht="12.75">
      <c r="F4107" s="23"/>
    </row>
    <row r="4108" ht="12.75">
      <c r="F4108" s="23"/>
    </row>
    <row r="4109" ht="12.75">
      <c r="F4109" s="23"/>
    </row>
    <row r="4110" ht="12.75">
      <c r="F4110" s="23"/>
    </row>
    <row r="4111" ht="12.75">
      <c r="F4111" s="23"/>
    </row>
    <row r="4112" ht="12.75">
      <c r="F4112" s="23"/>
    </row>
    <row r="4113" ht="12.75">
      <c r="F4113" s="23"/>
    </row>
    <row r="4114" ht="12.75">
      <c r="F4114" s="23"/>
    </row>
    <row r="4115" ht="12.75">
      <c r="F4115" s="23"/>
    </row>
    <row r="4116" ht="12.75">
      <c r="F4116" s="23"/>
    </row>
    <row r="4117" ht="12.75">
      <c r="F4117" s="23"/>
    </row>
    <row r="4118" ht="12.75">
      <c r="F4118" s="23"/>
    </row>
    <row r="4119" ht="12.75">
      <c r="F4119" s="23"/>
    </row>
    <row r="4120" ht="12.75">
      <c r="F4120" s="23"/>
    </row>
    <row r="4121" ht="12.75">
      <c r="F4121" s="23"/>
    </row>
    <row r="4122" ht="12.75">
      <c r="F4122" s="23"/>
    </row>
    <row r="4123" ht="12.75">
      <c r="F4123" s="23"/>
    </row>
    <row r="4124" ht="12.75">
      <c r="F4124" s="23"/>
    </row>
    <row r="4125" ht="12.75">
      <c r="F4125" s="23"/>
    </row>
    <row r="4126" ht="12.75">
      <c r="F4126" s="23"/>
    </row>
    <row r="4127" ht="12.75">
      <c r="F4127" s="23"/>
    </row>
    <row r="4128" ht="12.75">
      <c r="F4128" s="23"/>
    </row>
    <row r="4129" ht="12.75">
      <c r="F4129" s="23"/>
    </row>
    <row r="4130" ht="12.75">
      <c r="F4130" s="23"/>
    </row>
    <row r="4131" ht="12.75">
      <c r="F4131" s="23"/>
    </row>
    <row r="4132" ht="12.75">
      <c r="F4132" s="23"/>
    </row>
    <row r="4133" ht="12.75">
      <c r="F4133" s="23"/>
    </row>
    <row r="4134" ht="12.75">
      <c r="F4134" s="23"/>
    </row>
    <row r="4135" ht="12.75">
      <c r="F4135" s="23"/>
    </row>
    <row r="4136" ht="12.75">
      <c r="F4136" s="23"/>
    </row>
    <row r="4137" ht="12.75">
      <c r="F4137" s="23"/>
    </row>
    <row r="4138" ht="12.75">
      <c r="F4138" s="23"/>
    </row>
    <row r="4139" ht="12.75">
      <c r="F4139" s="23"/>
    </row>
    <row r="4140" ht="12.75">
      <c r="F4140" s="23"/>
    </row>
    <row r="4141" ht="12.75">
      <c r="F4141" s="23"/>
    </row>
    <row r="4142" ht="12.75">
      <c r="F4142" s="23"/>
    </row>
    <row r="4143" ht="12.75">
      <c r="F4143" s="23"/>
    </row>
    <row r="4144" ht="12.75">
      <c r="F4144" s="23"/>
    </row>
    <row r="4145" ht="12.75">
      <c r="F4145" s="23"/>
    </row>
    <row r="4146" ht="12.75">
      <c r="F4146" s="23"/>
    </row>
    <row r="4147" ht="12.75">
      <c r="F4147" s="23"/>
    </row>
    <row r="4148" ht="12.75">
      <c r="F4148" s="23"/>
    </row>
    <row r="4149" ht="12.75">
      <c r="F4149" s="23"/>
    </row>
    <row r="4150" ht="12.75">
      <c r="F4150" s="23"/>
    </row>
    <row r="4151" ht="12.75">
      <c r="F4151" s="23"/>
    </row>
    <row r="4152" ht="12.75">
      <c r="F4152" s="23"/>
    </row>
    <row r="4153" ht="12.75">
      <c r="F4153" s="23"/>
    </row>
    <row r="4154" ht="12.75">
      <c r="F4154" s="23"/>
    </row>
    <row r="4155" ht="12.75">
      <c r="F4155" s="23"/>
    </row>
    <row r="4156" ht="12.75">
      <c r="F4156" s="23"/>
    </row>
    <row r="4157" ht="12.75">
      <c r="F4157" s="23"/>
    </row>
    <row r="4158" ht="12.75">
      <c r="F4158" s="23"/>
    </row>
    <row r="4159" ht="12.75">
      <c r="F4159" s="23"/>
    </row>
    <row r="4160" ht="12.75">
      <c r="F4160" s="23"/>
    </row>
    <row r="4161" ht="12.75">
      <c r="F4161" s="23"/>
    </row>
    <row r="4162" ht="12.75">
      <c r="F4162" s="23"/>
    </row>
    <row r="4163" ht="12.75">
      <c r="F4163" s="23"/>
    </row>
    <row r="4164" ht="12.75">
      <c r="F4164" s="23"/>
    </row>
    <row r="4165" ht="12.75">
      <c r="F4165" s="23"/>
    </row>
    <row r="4166" ht="12.75">
      <c r="F4166" s="23"/>
    </row>
    <row r="4167" ht="12.75">
      <c r="F4167" s="23"/>
    </row>
    <row r="4168" ht="12.75">
      <c r="F4168" s="23"/>
    </row>
    <row r="4169" ht="12.75">
      <c r="F4169" s="23"/>
    </row>
    <row r="4170" ht="12.75">
      <c r="F4170" s="23"/>
    </row>
    <row r="4171" ht="12.75">
      <c r="F4171" s="23"/>
    </row>
    <row r="4172" ht="12.75">
      <c r="F4172" s="23"/>
    </row>
    <row r="4173" ht="12.75">
      <c r="F4173" s="23"/>
    </row>
    <row r="4174" ht="12.75">
      <c r="F4174" s="23"/>
    </row>
    <row r="4175" ht="12.75">
      <c r="F4175" s="23"/>
    </row>
    <row r="4176" ht="12.75">
      <c r="F4176" s="23"/>
    </row>
    <row r="4177" ht="12.75">
      <c r="F4177" s="23"/>
    </row>
    <row r="4178" ht="12.75">
      <c r="F4178" s="23"/>
    </row>
    <row r="4179" ht="12.75">
      <c r="F4179" s="23"/>
    </row>
    <row r="4180" ht="12.75">
      <c r="F4180" s="23"/>
    </row>
    <row r="4181" ht="12.75">
      <c r="F4181" s="23"/>
    </row>
    <row r="4182" ht="12.75">
      <c r="F4182" s="23"/>
    </row>
    <row r="4183" ht="12.75">
      <c r="F4183" s="23"/>
    </row>
    <row r="4184" ht="12.75">
      <c r="F4184" s="23"/>
    </row>
    <row r="4185" ht="12.75">
      <c r="F4185" s="23"/>
    </row>
    <row r="4186" ht="12.75">
      <c r="F4186" s="23"/>
    </row>
    <row r="4187" ht="12.75">
      <c r="F4187" s="23"/>
    </row>
    <row r="4188" ht="12.75">
      <c r="F4188" s="23"/>
    </row>
    <row r="4189" ht="12.75">
      <c r="F4189" s="23"/>
    </row>
    <row r="4190" ht="12.75">
      <c r="F4190" s="23"/>
    </row>
    <row r="4191" ht="12.75">
      <c r="F4191" s="23"/>
    </row>
    <row r="4192" ht="12.75">
      <c r="F4192" s="23"/>
    </row>
    <row r="4193" ht="12.75">
      <c r="F4193" s="23"/>
    </row>
    <row r="4194" ht="12.75">
      <c r="F4194" s="23"/>
    </row>
    <row r="4195" ht="12.75">
      <c r="F4195" s="23"/>
    </row>
    <row r="4196" ht="12.75">
      <c r="F4196" s="23"/>
    </row>
    <row r="4197" ht="12.75">
      <c r="F4197" s="23"/>
    </row>
    <row r="4198" ht="12.75">
      <c r="F4198" s="23"/>
    </row>
    <row r="4199" ht="12.75">
      <c r="F4199" s="23"/>
    </row>
    <row r="4200" ht="12.75">
      <c r="F4200" s="23"/>
    </row>
    <row r="4201" ht="12.75">
      <c r="F4201" s="23"/>
    </row>
    <row r="4202" ht="12.75">
      <c r="F4202" s="23"/>
    </row>
    <row r="4203" ht="12.75">
      <c r="F4203" s="23"/>
    </row>
    <row r="4204" ht="12.75">
      <c r="F4204" s="23"/>
    </row>
    <row r="4205" ht="12.75">
      <c r="F4205" s="23"/>
    </row>
    <row r="4206" ht="12.75">
      <c r="F4206" s="23"/>
    </row>
    <row r="4207" ht="12.75">
      <c r="F4207" s="23"/>
    </row>
    <row r="4208" ht="12.75">
      <c r="F4208" s="23"/>
    </row>
    <row r="4209" ht="12.75">
      <c r="F4209" s="23"/>
    </row>
    <row r="4210" ht="12.75">
      <c r="F4210" s="23"/>
    </row>
    <row r="4211" ht="12.75">
      <c r="F4211" s="23"/>
    </row>
    <row r="4212" ht="12.75">
      <c r="F4212" s="23"/>
    </row>
    <row r="4213" ht="12.75">
      <c r="F4213" s="23"/>
    </row>
    <row r="4214" ht="12.75">
      <c r="F4214" s="23"/>
    </row>
    <row r="4215" ht="12.75">
      <c r="F4215" s="23"/>
    </row>
    <row r="4216" ht="12.75">
      <c r="F4216" s="23"/>
    </row>
    <row r="4217" ht="12.75">
      <c r="F4217" s="23"/>
    </row>
    <row r="4218" ht="12.75">
      <c r="F4218" s="23"/>
    </row>
    <row r="4219" ht="12.75">
      <c r="F4219" s="23"/>
    </row>
    <row r="4220" ht="12.75">
      <c r="F4220" s="23"/>
    </row>
    <row r="4221" ht="12.75">
      <c r="F4221" s="23"/>
    </row>
    <row r="4222" ht="12.75">
      <c r="F4222" s="23"/>
    </row>
    <row r="4223" ht="12.75">
      <c r="F4223" s="23"/>
    </row>
    <row r="4224" ht="12.75">
      <c r="F4224" s="23"/>
    </row>
    <row r="4225" ht="12.75">
      <c r="F4225" s="23"/>
    </row>
    <row r="4226" ht="12.75">
      <c r="F4226" s="23"/>
    </row>
    <row r="4227" ht="12.75">
      <c r="F4227" s="23"/>
    </row>
    <row r="4228" ht="12.75">
      <c r="F4228" s="23"/>
    </row>
    <row r="4229" ht="12.75">
      <c r="F4229" s="23"/>
    </row>
    <row r="4230" ht="12.75">
      <c r="F4230" s="23"/>
    </row>
    <row r="4231" ht="12.75">
      <c r="F4231" s="23"/>
    </row>
    <row r="4232" ht="12.75">
      <c r="F4232" s="23"/>
    </row>
    <row r="4233" ht="12.75">
      <c r="F4233" s="23"/>
    </row>
    <row r="4234" ht="12.75">
      <c r="F4234" s="23"/>
    </row>
    <row r="4235" ht="12.75">
      <c r="F4235" s="23"/>
    </row>
    <row r="4236" ht="12.75">
      <c r="F4236" s="23"/>
    </row>
    <row r="4237" ht="12.75">
      <c r="F4237" s="23"/>
    </row>
    <row r="4238" ht="12.75">
      <c r="F4238" s="23"/>
    </row>
    <row r="4239" ht="12.75">
      <c r="F4239" s="23"/>
    </row>
    <row r="4240" ht="12.75">
      <c r="F4240" s="23"/>
    </row>
    <row r="4241" ht="12.75">
      <c r="F4241" s="23"/>
    </row>
    <row r="4242" ht="12.75">
      <c r="F4242" s="23"/>
    </row>
    <row r="4243" ht="12.75">
      <c r="F4243" s="23"/>
    </row>
    <row r="4244" ht="12.75">
      <c r="F4244" s="23"/>
    </row>
    <row r="4245" ht="12.75">
      <c r="F4245" s="23"/>
    </row>
    <row r="4246" ht="12.75">
      <c r="F4246" s="23"/>
    </row>
    <row r="4247" ht="12.75">
      <c r="F4247" s="23"/>
    </row>
    <row r="4248" ht="12.75">
      <c r="F4248" s="23"/>
    </row>
    <row r="4249" ht="12.75">
      <c r="F4249" s="23"/>
    </row>
    <row r="4250" ht="12.75">
      <c r="F4250" s="23"/>
    </row>
    <row r="4251" ht="12.75">
      <c r="F4251" s="23"/>
    </row>
    <row r="4252" ht="12.75">
      <c r="F4252" s="23"/>
    </row>
    <row r="4253" ht="12.75">
      <c r="F4253" s="23"/>
    </row>
    <row r="4254" ht="12.75">
      <c r="F4254" s="23"/>
    </row>
    <row r="4255" ht="12.75">
      <c r="F4255" s="23"/>
    </row>
    <row r="4256" ht="12.75">
      <c r="F4256" s="23"/>
    </row>
    <row r="4257" ht="12.75">
      <c r="F4257" s="23"/>
    </row>
    <row r="4258" ht="12.75">
      <c r="F4258" s="23"/>
    </row>
    <row r="4259" ht="12.75">
      <c r="F4259" s="23"/>
    </row>
    <row r="4260" ht="12.75">
      <c r="F4260" s="23"/>
    </row>
    <row r="4261" ht="12.75">
      <c r="F4261" s="23"/>
    </row>
    <row r="4262" ht="12.75">
      <c r="F4262" s="23"/>
    </row>
    <row r="4263" ht="12.75">
      <c r="F4263" s="23"/>
    </row>
    <row r="4264" ht="12.75">
      <c r="F4264" s="23"/>
    </row>
    <row r="4265" ht="12.75">
      <c r="F4265" s="23"/>
    </row>
    <row r="4266" ht="12.75">
      <c r="F4266" s="23"/>
    </row>
    <row r="4267" ht="12.75">
      <c r="F4267" s="23"/>
    </row>
    <row r="4268" ht="12.75">
      <c r="F4268" s="23"/>
    </row>
    <row r="4269" ht="12.75">
      <c r="F4269" s="23"/>
    </row>
    <row r="4270" ht="12.75">
      <c r="F4270" s="23"/>
    </row>
    <row r="4271" ht="12.75">
      <c r="F4271" s="23"/>
    </row>
    <row r="4272" ht="12.75">
      <c r="F4272" s="23"/>
    </row>
    <row r="4273" ht="12.75">
      <c r="F4273" s="23"/>
    </row>
    <row r="4274" ht="12.75">
      <c r="F4274" s="23"/>
    </row>
    <row r="4275" ht="12.75">
      <c r="F4275" s="23"/>
    </row>
    <row r="4276" ht="12.75">
      <c r="F4276" s="23"/>
    </row>
    <row r="4277" ht="12.75">
      <c r="F4277" s="23"/>
    </row>
    <row r="4278" ht="12.75">
      <c r="F4278" s="23"/>
    </row>
    <row r="4279" ht="12.75">
      <c r="F4279" s="23"/>
    </row>
    <row r="4280" ht="12.75">
      <c r="F4280" s="23"/>
    </row>
    <row r="4281" ht="12.75">
      <c r="F4281" s="23"/>
    </row>
    <row r="4282" ht="12.75">
      <c r="F4282" s="23"/>
    </row>
    <row r="4283" ht="12.75">
      <c r="F4283" s="23"/>
    </row>
    <row r="4284" ht="12.75">
      <c r="F4284" s="23"/>
    </row>
    <row r="4285" ht="12.75">
      <c r="F4285" s="23"/>
    </row>
    <row r="4286" ht="12.75">
      <c r="F4286" s="23"/>
    </row>
    <row r="4287" ht="12.75">
      <c r="F4287" s="23"/>
    </row>
    <row r="4288" ht="12.75">
      <c r="F4288" s="23"/>
    </row>
    <row r="4289" ht="12.75">
      <c r="F4289" s="23"/>
    </row>
    <row r="4290" ht="12.75">
      <c r="F4290" s="23"/>
    </row>
    <row r="4291" ht="12.75">
      <c r="F4291" s="23"/>
    </row>
    <row r="4292" ht="12.75">
      <c r="F4292" s="23"/>
    </row>
    <row r="4293" ht="12.75">
      <c r="F4293" s="23"/>
    </row>
    <row r="4294" ht="12.75">
      <c r="F4294" s="23"/>
    </row>
    <row r="4295" ht="12.75">
      <c r="F4295" s="23"/>
    </row>
    <row r="4296" ht="12.75">
      <c r="F4296" s="23"/>
    </row>
    <row r="4297" ht="12.75">
      <c r="F4297" s="23"/>
    </row>
    <row r="4298" ht="12.75">
      <c r="F4298" s="23"/>
    </row>
    <row r="4299" ht="12.75">
      <c r="F4299" s="23"/>
    </row>
    <row r="4300" ht="12.75">
      <c r="F4300" s="23"/>
    </row>
    <row r="4301" ht="12.75">
      <c r="F4301" s="23"/>
    </row>
    <row r="4302" ht="12.75">
      <c r="F4302" s="23"/>
    </row>
    <row r="4303" ht="12.75">
      <c r="F4303" s="23"/>
    </row>
    <row r="4304" ht="12.75">
      <c r="F4304" s="23"/>
    </row>
    <row r="4305" ht="12.75">
      <c r="F4305" s="23"/>
    </row>
    <row r="4306" ht="12.75">
      <c r="F4306" s="23"/>
    </row>
    <row r="4307" ht="12.75">
      <c r="F4307" s="23"/>
    </row>
    <row r="4308" ht="12.75">
      <c r="F4308" s="23"/>
    </row>
    <row r="4309" ht="12.75">
      <c r="F4309" s="23"/>
    </row>
    <row r="4310" ht="12.75">
      <c r="F4310" s="23"/>
    </row>
    <row r="4311" ht="12.75">
      <c r="F4311" s="23"/>
    </row>
    <row r="4312" ht="12.75">
      <c r="F4312" s="23"/>
    </row>
    <row r="4313" ht="12.75">
      <c r="F4313" s="23"/>
    </row>
    <row r="4314" ht="12.75">
      <c r="F4314" s="23"/>
    </row>
    <row r="4315" ht="12.75">
      <c r="F4315" s="23"/>
    </row>
    <row r="4316" ht="12.75">
      <c r="F4316" s="23"/>
    </row>
    <row r="4317" ht="12.75">
      <c r="F4317" s="23"/>
    </row>
    <row r="4318" ht="12.75">
      <c r="F4318" s="23"/>
    </row>
    <row r="4319" ht="12.75">
      <c r="F4319" s="23"/>
    </row>
    <row r="4320" ht="12.75">
      <c r="F4320" s="23"/>
    </row>
    <row r="4321" ht="12.75">
      <c r="F4321" s="23"/>
    </row>
    <row r="4322" ht="12.75">
      <c r="F4322" s="23"/>
    </row>
    <row r="4323" ht="12.75">
      <c r="F4323" s="23"/>
    </row>
    <row r="4324" ht="12.75">
      <c r="F4324" s="23"/>
    </row>
    <row r="4325" ht="12.75">
      <c r="F4325" s="23"/>
    </row>
    <row r="4326" ht="12.75">
      <c r="F4326" s="23"/>
    </row>
    <row r="4327" ht="12.75">
      <c r="F4327" s="23"/>
    </row>
    <row r="4328" ht="12.75">
      <c r="F4328" s="23"/>
    </row>
    <row r="4329" ht="12.75">
      <c r="F4329" s="23"/>
    </row>
    <row r="4330" ht="12.75">
      <c r="F4330" s="23"/>
    </row>
    <row r="4331" ht="12.75">
      <c r="F4331" s="23"/>
    </row>
    <row r="4332" ht="12.75">
      <c r="F4332" s="23"/>
    </row>
    <row r="4333" ht="12.75">
      <c r="F4333" s="23"/>
    </row>
    <row r="4334" ht="12.75">
      <c r="F4334" s="23"/>
    </row>
    <row r="4335" ht="12.75">
      <c r="F4335" s="23"/>
    </row>
    <row r="4336" ht="12.75">
      <c r="F4336" s="23"/>
    </row>
    <row r="4337" ht="12.75">
      <c r="F4337" s="23"/>
    </row>
    <row r="4338" ht="12.75">
      <c r="F4338" s="23"/>
    </row>
    <row r="4339" ht="12.75">
      <c r="F4339" s="23"/>
    </row>
    <row r="4340" ht="12.75">
      <c r="F4340" s="23"/>
    </row>
    <row r="4341" ht="12.75">
      <c r="F4341" s="23"/>
    </row>
    <row r="4342" ht="12.75">
      <c r="F4342" s="23"/>
    </row>
    <row r="4343" ht="12.75">
      <c r="F4343" s="23"/>
    </row>
    <row r="4344" ht="12.75">
      <c r="F4344" s="23"/>
    </row>
    <row r="4345" ht="12.75">
      <c r="F4345" s="23"/>
    </row>
    <row r="4346" ht="12.75">
      <c r="F4346" s="23"/>
    </row>
    <row r="4347" ht="12.75">
      <c r="F4347" s="23"/>
    </row>
    <row r="4348" ht="12.75">
      <c r="F4348" s="23"/>
    </row>
    <row r="4349" ht="12.75">
      <c r="F4349" s="23"/>
    </row>
    <row r="4350" ht="12.75">
      <c r="F4350" s="23"/>
    </row>
    <row r="4351" ht="12.75">
      <c r="F4351" s="23"/>
    </row>
    <row r="4352" ht="12.75">
      <c r="F4352" s="23"/>
    </row>
    <row r="4353" ht="12.75">
      <c r="F4353" s="23"/>
    </row>
    <row r="4354" ht="12.75">
      <c r="F4354" s="23"/>
    </row>
    <row r="4355" ht="12.75">
      <c r="F4355" s="23"/>
    </row>
    <row r="4356" ht="12.75">
      <c r="F4356" s="23"/>
    </row>
    <row r="4357" ht="12.75">
      <c r="F4357" s="23"/>
    </row>
    <row r="4358" ht="12.75">
      <c r="F4358" s="23"/>
    </row>
    <row r="4359" ht="12.75">
      <c r="F4359" s="23"/>
    </row>
    <row r="4360" ht="12.75">
      <c r="F4360" s="23"/>
    </row>
    <row r="4361" ht="12.75">
      <c r="F4361" s="23"/>
    </row>
    <row r="4362" ht="12.75">
      <c r="F4362" s="23"/>
    </row>
    <row r="4363" ht="12.75">
      <c r="F4363" s="23"/>
    </row>
    <row r="4364" ht="12.75">
      <c r="F4364" s="23"/>
    </row>
    <row r="4365" ht="12.75">
      <c r="F4365" s="23"/>
    </row>
    <row r="4366" ht="12.75">
      <c r="F4366" s="23"/>
    </row>
    <row r="4367" ht="12.75">
      <c r="F4367" s="23"/>
    </row>
    <row r="4368" ht="12.75">
      <c r="F4368" s="23"/>
    </row>
    <row r="4369" ht="12.75">
      <c r="F4369" s="23"/>
    </row>
    <row r="4370" ht="12.75">
      <c r="F4370" s="23"/>
    </row>
    <row r="4371" ht="12.75">
      <c r="F4371" s="23"/>
    </row>
    <row r="4372" ht="12.75">
      <c r="F4372" s="23"/>
    </row>
    <row r="4373" ht="12.75">
      <c r="F4373" s="23"/>
    </row>
    <row r="4374" ht="12.75">
      <c r="F4374" s="23"/>
    </row>
    <row r="4375" ht="12.75">
      <c r="F4375" s="23"/>
    </row>
    <row r="4376" ht="12.75">
      <c r="F4376" s="23"/>
    </row>
    <row r="4377" ht="12.75">
      <c r="F4377" s="23"/>
    </row>
    <row r="4378" ht="12.75">
      <c r="F4378" s="23"/>
    </row>
    <row r="4379" ht="12.75">
      <c r="F4379" s="23"/>
    </row>
    <row r="4380" ht="12.75">
      <c r="F4380" s="23"/>
    </row>
    <row r="4381" ht="12.75">
      <c r="F4381" s="23"/>
    </row>
    <row r="4382" ht="12.75">
      <c r="F4382" s="23"/>
    </row>
    <row r="4383" ht="12.75">
      <c r="F4383" s="23"/>
    </row>
    <row r="4384" ht="12.75">
      <c r="F4384" s="23"/>
    </row>
    <row r="4385" ht="12.75">
      <c r="F4385" s="23"/>
    </row>
    <row r="4386" ht="12.75">
      <c r="F4386" s="23"/>
    </row>
    <row r="4387" ht="12.75">
      <c r="F4387" s="23"/>
    </row>
    <row r="4388" ht="12.75">
      <c r="F4388" s="23"/>
    </row>
    <row r="4389" ht="12.75">
      <c r="F4389" s="23"/>
    </row>
    <row r="4390" ht="12.75">
      <c r="F4390" s="23"/>
    </row>
    <row r="4391" ht="12.75">
      <c r="F4391" s="23"/>
    </row>
    <row r="4392" ht="12.75">
      <c r="F4392" s="23"/>
    </row>
    <row r="4393" ht="12.75">
      <c r="F4393" s="23"/>
    </row>
    <row r="4394" ht="12.75">
      <c r="F4394" s="23"/>
    </row>
    <row r="4395" ht="12.75">
      <c r="F4395" s="23"/>
    </row>
    <row r="4396" ht="12.75">
      <c r="F4396" s="23"/>
    </row>
    <row r="4397" ht="12.75">
      <c r="F4397" s="23"/>
    </row>
    <row r="4398" ht="12.75">
      <c r="F4398" s="23"/>
    </row>
    <row r="4399" ht="12.75">
      <c r="F4399" s="23"/>
    </row>
    <row r="4400" ht="12.75">
      <c r="F4400" s="23"/>
    </row>
    <row r="4401" ht="12.75">
      <c r="F4401" s="23"/>
    </row>
    <row r="4402" ht="12.75">
      <c r="F4402" s="23"/>
    </row>
    <row r="4403" ht="12.75">
      <c r="F4403" s="23"/>
    </row>
    <row r="4404" ht="12.75">
      <c r="F4404" s="23"/>
    </row>
    <row r="4405" ht="12.75">
      <c r="F4405" s="23"/>
    </row>
    <row r="4406" ht="12.75">
      <c r="F4406" s="23"/>
    </row>
    <row r="4407" ht="12.75">
      <c r="F4407" s="23"/>
    </row>
    <row r="4408" ht="12.75">
      <c r="F4408" s="23"/>
    </row>
    <row r="4409" ht="12.75">
      <c r="F4409" s="23"/>
    </row>
    <row r="4410" ht="12.75">
      <c r="F4410" s="23"/>
    </row>
    <row r="4411" ht="12.75">
      <c r="F4411" s="23"/>
    </row>
    <row r="4412" ht="12.75">
      <c r="F4412" s="23"/>
    </row>
    <row r="4413" ht="12.75">
      <c r="F4413" s="23"/>
    </row>
    <row r="4414" ht="12.75">
      <c r="F4414" s="23"/>
    </row>
    <row r="4415" ht="12.75">
      <c r="F4415" s="23"/>
    </row>
    <row r="4416" ht="12.75">
      <c r="F4416" s="23"/>
    </row>
    <row r="4417" ht="12.75">
      <c r="F4417" s="23"/>
    </row>
    <row r="4418" ht="12.75">
      <c r="F4418" s="23"/>
    </row>
    <row r="4419" ht="12.75">
      <c r="F4419" s="23"/>
    </row>
    <row r="4420" ht="12.75">
      <c r="F4420" s="23"/>
    </row>
    <row r="4421" ht="12.75">
      <c r="F4421" s="23"/>
    </row>
    <row r="4422" ht="12.75">
      <c r="F4422" s="23"/>
    </row>
    <row r="4423" ht="12.75">
      <c r="F4423" s="23"/>
    </row>
    <row r="4424" ht="12.75">
      <c r="F4424" s="23"/>
    </row>
    <row r="4425" ht="12.75">
      <c r="F4425" s="23"/>
    </row>
    <row r="4426" ht="12.75">
      <c r="F4426" s="23"/>
    </row>
    <row r="4427" ht="12.75">
      <c r="F4427" s="23"/>
    </row>
    <row r="4428" ht="12.75">
      <c r="F4428" s="23"/>
    </row>
    <row r="4429" ht="12.75">
      <c r="F4429" s="23"/>
    </row>
    <row r="4430" ht="12.75">
      <c r="F4430" s="23"/>
    </row>
    <row r="4431" ht="12.75">
      <c r="F4431" s="23"/>
    </row>
    <row r="4432" ht="12.75">
      <c r="F4432" s="23"/>
    </row>
    <row r="4433" ht="12.75">
      <c r="F4433" s="23"/>
    </row>
    <row r="4434" ht="12.75">
      <c r="F4434" s="23"/>
    </row>
    <row r="4435" ht="12.75">
      <c r="F4435" s="23"/>
    </row>
    <row r="4436" ht="12.75">
      <c r="F4436" s="23"/>
    </row>
    <row r="4437" ht="12.75">
      <c r="F4437" s="23"/>
    </row>
    <row r="4438" ht="12.75">
      <c r="F4438" s="23"/>
    </row>
    <row r="4439" ht="12.75">
      <c r="F4439" s="23"/>
    </row>
    <row r="4440" ht="12.75">
      <c r="F4440" s="23"/>
    </row>
    <row r="4441" ht="12.75">
      <c r="F4441" s="23"/>
    </row>
    <row r="4442" ht="12.75">
      <c r="F4442" s="23"/>
    </row>
    <row r="4443" ht="12.75">
      <c r="F4443" s="23"/>
    </row>
    <row r="4444" ht="12.75">
      <c r="F4444" s="23"/>
    </row>
    <row r="4445" ht="12.75">
      <c r="F4445" s="23"/>
    </row>
    <row r="4446" ht="12.75">
      <c r="F4446" s="23"/>
    </row>
    <row r="4447" ht="12.75">
      <c r="F4447" s="23"/>
    </row>
    <row r="4448" ht="12.75">
      <c r="F4448" s="23"/>
    </row>
    <row r="4449" ht="12.75">
      <c r="F4449" s="23"/>
    </row>
    <row r="4450" ht="12.75">
      <c r="F4450" s="23"/>
    </row>
    <row r="4451" ht="12.75">
      <c r="F4451" s="23"/>
    </row>
    <row r="4452" ht="12.75">
      <c r="F4452" s="23"/>
    </row>
    <row r="4453" ht="12.75">
      <c r="F4453" s="23"/>
    </row>
    <row r="4454" ht="12.75">
      <c r="F4454" s="23"/>
    </row>
    <row r="4455" ht="12.75">
      <c r="F4455" s="23"/>
    </row>
    <row r="4456" ht="12.75">
      <c r="F4456" s="23"/>
    </row>
    <row r="4457" ht="12.75">
      <c r="F4457" s="23"/>
    </row>
    <row r="4458" ht="12.75">
      <c r="F4458" s="23"/>
    </row>
    <row r="4459" ht="12.75">
      <c r="F4459" s="23"/>
    </row>
    <row r="4460" ht="12.75">
      <c r="F4460" s="23"/>
    </row>
    <row r="4461" ht="12.75">
      <c r="F4461" s="23"/>
    </row>
    <row r="4462" ht="12.75">
      <c r="F4462" s="23"/>
    </row>
    <row r="4463" ht="12.75">
      <c r="F4463" s="23"/>
    </row>
    <row r="4464" ht="12.75">
      <c r="F4464" s="23"/>
    </row>
    <row r="4465" ht="12.75">
      <c r="F4465" s="23"/>
    </row>
    <row r="4466" ht="12.75">
      <c r="F4466" s="23"/>
    </row>
    <row r="4467" ht="12.75">
      <c r="F4467" s="23"/>
    </row>
    <row r="4468" ht="12.75">
      <c r="F4468" s="23"/>
    </row>
    <row r="4469" ht="12.75">
      <c r="F4469" s="23"/>
    </row>
    <row r="4470" ht="12.75">
      <c r="F4470" s="23"/>
    </row>
    <row r="4471" ht="12.75">
      <c r="F4471" s="23"/>
    </row>
    <row r="4472" ht="12.75">
      <c r="F4472" s="23"/>
    </row>
    <row r="4473" ht="12.75">
      <c r="F4473" s="23"/>
    </row>
    <row r="4474" ht="12.75">
      <c r="F4474" s="23"/>
    </row>
    <row r="4475" ht="12.75">
      <c r="F4475" s="23"/>
    </row>
    <row r="4476" ht="12.75">
      <c r="F4476" s="23"/>
    </row>
    <row r="4477" ht="12.75">
      <c r="F4477" s="23"/>
    </row>
    <row r="4478" ht="12.75">
      <c r="F4478" s="23"/>
    </row>
    <row r="4479" ht="12.75">
      <c r="F4479" s="23"/>
    </row>
    <row r="4480" ht="12.75">
      <c r="F4480" s="23"/>
    </row>
    <row r="4481" ht="12.75">
      <c r="F4481" s="23"/>
    </row>
    <row r="4482" ht="12.75">
      <c r="F4482" s="23"/>
    </row>
    <row r="4483" ht="12.75">
      <c r="F4483" s="23"/>
    </row>
    <row r="4484" ht="12.75">
      <c r="F4484" s="23"/>
    </row>
    <row r="4485" ht="12.75">
      <c r="F4485" s="23"/>
    </row>
    <row r="4486" ht="12.75">
      <c r="F4486" s="23"/>
    </row>
    <row r="4487" ht="12.75">
      <c r="F4487" s="23"/>
    </row>
    <row r="4488" ht="12.75">
      <c r="F4488" s="23"/>
    </row>
    <row r="4489" ht="12.75">
      <c r="F4489" s="23"/>
    </row>
    <row r="4490" ht="12.75">
      <c r="F4490" s="23"/>
    </row>
    <row r="4491" ht="12.75">
      <c r="F4491" s="23"/>
    </row>
    <row r="4492" ht="12.75">
      <c r="F4492" s="23"/>
    </row>
    <row r="4493" ht="12.75">
      <c r="F4493" s="23"/>
    </row>
    <row r="4494" ht="12.75">
      <c r="F4494" s="23"/>
    </row>
    <row r="4495" ht="12.75">
      <c r="F4495" s="23"/>
    </row>
    <row r="4496" ht="12.75">
      <c r="F4496" s="23"/>
    </row>
    <row r="4497" ht="12.75">
      <c r="F4497" s="23"/>
    </row>
    <row r="4498" ht="12.75">
      <c r="F4498" s="23"/>
    </row>
    <row r="4499" ht="12.75">
      <c r="F4499" s="23"/>
    </row>
    <row r="4500" ht="12.75">
      <c r="F4500" s="23"/>
    </row>
    <row r="4501" ht="12.75">
      <c r="F4501" s="23"/>
    </row>
    <row r="4502" ht="12.75">
      <c r="F4502" s="23"/>
    </row>
    <row r="4503" ht="12.75">
      <c r="F4503" s="23"/>
    </row>
    <row r="4504" ht="12.75">
      <c r="F4504" s="23"/>
    </row>
    <row r="4505" ht="12.75">
      <c r="F4505" s="23"/>
    </row>
    <row r="4506" ht="12.75">
      <c r="F4506" s="23"/>
    </row>
    <row r="4507" ht="12.75">
      <c r="F4507" s="23"/>
    </row>
    <row r="4508" ht="12.75">
      <c r="F4508" s="23"/>
    </row>
    <row r="4509" ht="12.75">
      <c r="F4509" s="23"/>
    </row>
    <row r="4510" ht="12.75">
      <c r="F4510" s="23"/>
    </row>
    <row r="4511" ht="12.75">
      <c r="F4511" s="23"/>
    </row>
    <row r="4512" ht="12.75">
      <c r="F4512" s="23"/>
    </row>
    <row r="4513" ht="12.75">
      <c r="F4513" s="23"/>
    </row>
    <row r="4514" ht="12.75">
      <c r="F4514" s="23"/>
    </row>
    <row r="4515" ht="12.75">
      <c r="F4515" s="23"/>
    </row>
    <row r="4516" ht="12.75">
      <c r="F4516" s="23"/>
    </row>
    <row r="4517" ht="12.75">
      <c r="F4517" s="23"/>
    </row>
    <row r="4518" ht="12.75">
      <c r="F4518" s="23"/>
    </row>
    <row r="4519" ht="12.75">
      <c r="F4519" s="23"/>
    </row>
    <row r="4520" ht="12.75">
      <c r="F4520" s="23"/>
    </row>
    <row r="4521" ht="12.75">
      <c r="F4521" s="23"/>
    </row>
    <row r="4522" ht="12.75">
      <c r="F4522" s="23"/>
    </row>
    <row r="4523" ht="12.75">
      <c r="F4523" s="23"/>
    </row>
    <row r="4524" ht="12.75">
      <c r="F4524" s="23"/>
    </row>
    <row r="4525" ht="12.75">
      <c r="F4525" s="23"/>
    </row>
    <row r="4526" ht="12.75">
      <c r="F4526" s="23"/>
    </row>
    <row r="4527" ht="12.75">
      <c r="F4527" s="23"/>
    </row>
    <row r="4528" ht="12.75">
      <c r="F4528" s="23"/>
    </row>
    <row r="4529" ht="12.75">
      <c r="F4529" s="23"/>
    </row>
    <row r="4530" ht="12.75">
      <c r="F4530" s="23"/>
    </row>
    <row r="4531" ht="12.75">
      <c r="F4531" s="23"/>
    </row>
    <row r="4532" ht="12.75">
      <c r="F4532" s="23"/>
    </row>
    <row r="4533" ht="12.75">
      <c r="F4533" s="23"/>
    </row>
    <row r="4534" ht="12.75">
      <c r="F4534" s="23"/>
    </row>
    <row r="4535" ht="12.75">
      <c r="F4535" s="23"/>
    </row>
    <row r="4536" ht="12.75">
      <c r="F4536" s="23"/>
    </row>
    <row r="4537" ht="12.75">
      <c r="F4537" s="23"/>
    </row>
    <row r="4538" ht="12.75">
      <c r="F4538" s="23"/>
    </row>
    <row r="4539" ht="12.75">
      <c r="F4539" s="23"/>
    </row>
    <row r="4540" ht="12.75">
      <c r="F4540" s="23"/>
    </row>
    <row r="4541" ht="12.75">
      <c r="F4541" s="23"/>
    </row>
    <row r="4542" ht="12.75">
      <c r="F4542" s="23"/>
    </row>
    <row r="4543" ht="12.75">
      <c r="F4543" s="23"/>
    </row>
    <row r="4544" ht="12.75">
      <c r="F4544" s="23"/>
    </row>
    <row r="4545" ht="12.75">
      <c r="F4545" s="23"/>
    </row>
    <row r="4546" ht="12.75">
      <c r="F4546" s="23"/>
    </row>
    <row r="4547" ht="12.75">
      <c r="F4547" s="23"/>
    </row>
    <row r="4548" ht="12.75">
      <c r="F4548" s="23"/>
    </row>
    <row r="4549" ht="12.75">
      <c r="F4549" s="23"/>
    </row>
    <row r="4550" ht="12.75">
      <c r="F4550" s="23"/>
    </row>
    <row r="4551" ht="12.75">
      <c r="F4551" s="23"/>
    </row>
    <row r="4552" ht="12.75">
      <c r="F4552" s="23"/>
    </row>
    <row r="4553" ht="12.75">
      <c r="F4553" s="23"/>
    </row>
    <row r="4554" ht="12.75">
      <c r="F4554" s="23"/>
    </row>
    <row r="4555" ht="12.75">
      <c r="F4555" s="23"/>
    </row>
    <row r="4556" ht="12.75">
      <c r="F4556" s="23"/>
    </row>
    <row r="4557" ht="12.75">
      <c r="F4557" s="23"/>
    </row>
    <row r="4558" ht="12.75">
      <c r="F4558" s="23"/>
    </row>
    <row r="4559" ht="12.75">
      <c r="F4559" s="23"/>
    </row>
    <row r="4560" ht="12.75">
      <c r="F4560" s="23"/>
    </row>
    <row r="4561" ht="12.75">
      <c r="F4561" s="23"/>
    </row>
    <row r="4562" ht="12.75">
      <c r="F4562" s="23"/>
    </row>
    <row r="4563" ht="12.75">
      <c r="F4563" s="23"/>
    </row>
    <row r="4564" ht="12.75">
      <c r="F4564" s="23"/>
    </row>
    <row r="4565" ht="12.75">
      <c r="F4565" s="23"/>
    </row>
    <row r="4566" ht="12.75">
      <c r="F4566" s="23"/>
    </row>
    <row r="4567" ht="12.75">
      <c r="F4567" s="23"/>
    </row>
    <row r="4568" ht="12.75">
      <c r="F4568" s="23"/>
    </row>
    <row r="4569" ht="12.75">
      <c r="F4569" s="23"/>
    </row>
    <row r="4570" ht="12.75">
      <c r="F4570" s="23"/>
    </row>
    <row r="4571" ht="12.75">
      <c r="F4571" s="23"/>
    </row>
    <row r="4572" ht="12.75">
      <c r="F4572" s="23"/>
    </row>
    <row r="4573" ht="12.75">
      <c r="F4573" s="23"/>
    </row>
    <row r="4574" ht="12.75">
      <c r="F4574" s="23"/>
    </row>
    <row r="4575" ht="12.75">
      <c r="F4575" s="23"/>
    </row>
    <row r="4576" ht="12.75">
      <c r="F4576" s="23"/>
    </row>
    <row r="4577" ht="12.75">
      <c r="F4577" s="23"/>
    </row>
    <row r="4578" ht="12.75">
      <c r="F4578" s="23"/>
    </row>
    <row r="4579" ht="12.75">
      <c r="F4579" s="23"/>
    </row>
    <row r="4580" ht="12.75">
      <c r="F4580" s="23"/>
    </row>
    <row r="4581" ht="12.75">
      <c r="F4581" s="23"/>
    </row>
    <row r="4582" ht="12.75">
      <c r="F4582" s="23"/>
    </row>
    <row r="4583" ht="12.75">
      <c r="F4583" s="23"/>
    </row>
    <row r="4584" ht="12.75">
      <c r="F4584" s="23"/>
    </row>
    <row r="4585" ht="12.75">
      <c r="F4585" s="23"/>
    </row>
    <row r="4586" ht="12.75">
      <c r="F4586" s="23"/>
    </row>
    <row r="4587" ht="12.75">
      <c r="F4587" s="23"/>
    </row>
    <row r="4588" ht="12.75">
      <c r="F4588" s="23"/>
    </row>
    <row r="4589" ht="12.75">
      <c r="F4589" s="23"/>
    </row>
    <row r="4590" ht="12.75">
      <c r="F4590" s="23"/>
    </row>
    <row r="4591" ht="12.75">
      <c r="F4591" s="23"/>
    </row>
    <row r="4592" ht="12.75">
      <c r="F4592" s="23"/>
    </row>
    <row r="4593" ht="12.75">
      <c r="F4593" s="23"/>
    </row>
    <row r="4594" ht="12.75">
      <c r="F4594" s="23"/>
    </row>
    <row r="4595" ht="12.75">
      <c r="F4595" s="23"/>
    </row>
    <row r="4596" ht="12.75">
      <c r="F4596" s="23"/>
    </row>
    <row r="4597" ht="12.75">
      <c r="F4597" s="23"/>
    </row>
    <row r="4598" ht="12.75">
      <c r="F4598" s="23"/>
    </row>
    <row r="4599" ht="12.75">
      <c r="F4599" s="23"/>
    </row>
    <row r="4600" ht="12.75">
      <c r="F4600" s="23"/>
    </row>
    <row r="4601" ht="12.75">
      <c r="F4601" s="23"/>
    </row>
    <row r="4602" ht="12.75">
      <c r="F4602" s="23"/>
    </row>
    <row r="4603" ht="12.75">
      <c r="F4603" s="23"/>
    </row>
    <row r="4604" ht="12.75">
      <c r="F4604" s="23"/>
    </row>
    <row r="4605" ht="12.75">
      <c r="F4605" s="23"/>
    </row>
    <row r="4606" ht="12.75">
      <c r="F4606" s="23"/>
    </row>
    <row r="4607" ht="12.75">
      <c r="F4607" s="23"/>
    </row>
    <row r="4608" ht="12.75">
      <c r="F4608" s="23"/>
    </row>
    <row r="4609" ht="12.75">
      <c r="F4609" s="23"/>
    </row>
    <row r="4610" ht="12.75">
      <c r="F4610" s="23"/>
    </row>
    <row r="4611" ht="12.75">
      <c r="F4611" s="23"/>
    </row>
    <row r="4612" ht="12.75">
      <c r="F4612" s="23"/>
    </row>
    <row r="4613" ht="12.75">
      <c r="F4613" s="23"/>
    </row>
    <row r="4614" ht="12.75">
      <c r="F4614" s="23"/>
    </row>
    <row r="4615" ht="12.75">
      <c r="F4615" s="23"/>
    </row>
    <row r="4616" ht="12.75">
      <c r="F4616" s="23"/>
    </row>
    <row r="4617" ht="12.75">
      <c r="F4617" s="23"/>
    </row>
    <row r="4618" ht="12.75">
      <c r="F4618" s="23"/>
    </row>
    <row r="4619" ht="12.75">
      <c r="F4619" s="23"/>
    </row>
    <row r="4620" ht="12.75">
      <c r="F4620" s="23"/>
    </row>
    <row r="4621" ht="12.75">
      <c r="F4621" s="23"/>
    </row>
    <row r="4622" ht="12.75">
      <c r="F4622" s="23"/>
    </row>
    <row r="4623" ht="12.75">
      <c r="F4623" s="23"/>
    </row>
    <row r="4624" ht="12.75">
      <c r="F4624" s="23"/>
    </row>
    <row r="4625" ht="12.75">
      <c r="F4625" s="23"/>
    </row>
    <row r="4626" ht="12.75">
      <c r="F4626" s="23"/>
    </row>
    <row r="4627" ht="12.75">
      <c r="F4627" s="23"/>
    </row>
    <row r="4628" ht="12.75">
      <c r="F4628" s="23"/>
    </row>
    <row r="4629" ht="12.75">
      <c r="F4629" s="23"/>
    </row>
    <row r="4630" ht="12.75">
      <c r="F4630" s="23"/>
    </row>
    <row r="4631" ht="12.75">
      <c r="F4631" s="23"/>
    </row>
    <row r="4632" ht="12.75">
      <c r="F4632" s="23"/>
    </row>
    <row r="4633" ht="12.75">
      <c r="F4633" s="23"/>
    </row>
    <row r="4634" ht="12.75">
      <c r="F4634" s="23"/>
    </row>
    <row r="4635" ht="12.75">
      <c r="F4635" s="23"/>
    </row>
    <row r="4636" ht="12.75">
      <c r="F4636" s="23"/>
    </row>
    <row r="4637" ht="12.75">
      <c r="F4637" s="23"/>
    </row>
    <row r="4638" ht="12.75">
      <c r="F4638" s="23"/>
    </row>
    <row r="4639" ht="12.75">
      <c r="F4639" s="23"/>
    </row>
    <row r="4640" ht="12.75">
      <c r="F4640" s="23"/>
    </row>
    <row r="4641" ht="12.75">
      <c r="F4641" s="23"/>
    </row>
    <row r="4642" ht="12.75">
      <c r="F4642" s="23"/>
    </row>
    <row r="4643" ht="12.75">
      <c r="F4643" s="23"/>
    </row>
    <row r="4644" ht="12.75">
      <c r="F4644" s="23"/>
    </row>
    <row r="4645" ht="12.75">
      <c r="F4645" s="23"/>
    </row>
    <row r="4646" ht="12.75">
      <c r="F4646" s="23"/>
    </row>
    <row r="4647" ht="12.75">
      <c r="F4647" s="23"/>
    </row>
    <row r="4648" ht="12.75">
      <c r="F4648" s="23"/>
    </row>
    <row r="4649" ht="12.75">
      <c r="F4649" s="23"/>
    </row>
    <row r="4650" ht="12.75">
      <c r="F4650" s="23"/>
    </row>
    <row r="4651" ht="12.75">
      <c r="F4651" s="23"/>
    </row>
    <row r="4652" ht="12.75">
      <c r="F4652" s="23"/>
    </row>
    <row r="4653" ht="12.75">
      <c r="F4653" s="23"/>
    </row>
    <row r="4654" ht="12.75">
      <c r="F4654" s="23"/>
    </row>
    <row r="4655" ht="12.75">
      <c r="F4655" s="23"/>
    </row>
    <row r="4656" ht="12.75">
      <c r="F4656" s="23"/>
    </row>
    <row r="4657" ht="12.75">
      <c r="F4657" s="23"/>
    </row>
    <row r="4658" ht="12.75">
      <c r="F4658" s="23"/>
    </row>
    <row r="4659" ht="12.75">
      <c r="F4659" s="23"/>
    </row>
    <row r="4660" ht="12.75">
      <c r="F4660" s="23"/>
    </row>
    <row r="4661" ht="12.75">
      <c r="F4661" s="23"/>
    </row>
    <row r="4662" ht="12.75">
      <c r="F4662" s="23"/>
    </row>
    <row r="4663" ht="12.75">
      <c r="F4663" s="23"/>
    </row>
    <row r="4664" ht="12.75">
      <c r="F4664" s="23"/>
    </row>
    <row r="4665" ht="12.75">
      <c r="F4665" s="23"/>
    </row>
    <row r="4666" ht="12.75">
      <c r="F4666" s="23"/>
    </row>
    <row r="4667" ht="12.75">
      <c r="F4667" s="23"/>
    </row>
    <row r="4668" ht="12.75">
      <c r="F4668" s="23"/>
    </row>
    <row r="4669" ht="12.75">
      <c r="F4669" s="23"/>
    </row>
    <row r="4670" ht="12.75">
      <c r="F4670" s="23"/>
    </row>
    <row r="4671" ht="12.75">
      <c r="F4671" s="23"/>
    </row>
    <row r="4672" ht="12.75">
      <c r="F4672" s="23"/>
    </row>
    <row r="4673" ht="12.75">
      <c r="F4673" s="23"/>
    </row>
    <row r="4674" ht="12.75">
      <c r="F4674" s="23"/>
    </row>
    <row r="4675" ht="12.75">
      <c r="F4675" s="23"/>
    </row>
    <row r="4676" ht="12.75">
      <c r="F4676" s="23"/>
    </row>
    <row r="4677" ht="12.75">
      <c r="F4677" s="23"/>
    </row>
    <row r="4678" ht="12.75">
      <c r="F4678" s="23"/>
    </row>
    <row r="4679" ht="12.75">
      <c r="F4679" s="23"/>
    </row>
    <row r="4680" ht="12.75">
      <c r="F4680" s="23"/>
    </row>
    <row r="4681" ht="12.75">
      <c r="F4681" s="23"/>
    </row>
    <row r="4682" ht="12.75">
      <c r="F4682" s="23"/>
    </row>
    <row r="4683" ht="12.75">
      <c r="F4683" s="23"/>
    </row>
    <row r="4684" ht="12.75">
      <c r="F4684" s="23"/>
    </row>
    <row r="4685" ht="12.75">
      <c r="F4685" s="23"/>
    </row>
    <row r="4686" ht="12.75">
      <c r="F4686" s="23"/>
    </row>
    <row r="4687" ht="12.75">
      <c r="F4687" s="23"/>
    </row>
    <row r="4688" ht="12.75">
      <c r="F4688" s="23"/>
    </row>
    <row r="4689" ht="12.75">
      <c r="F4689" s="23"/>
    </row>
    <row r="4690" ht="12.75">
      <c r="F4690" s="23"/>
    </row>
    <row r="4691" ht="12.75">
      <c r="F4691" s="23"/>
    </row>
    <row r="4692" ht="12.75">
      <c r="F4692" s="23"/>
    </row>
    <row r="4693" ht="12.75">
      <c r="F4693" s="23"/>
    </row>
    <row r="4694" ht="12.75">
      <c r="F4694" s="23"/>
    </row>
    <row r="4695" ht="12.75">
      <c r="F4695" s="23"/>
    </row>
    <row r="4696" ht="12.75">
      <c r="F4696" s="23"/>
    </row>
    <row r="4697" ht="12.75">
      <c r="F4697" s="23"/>
    </row>
    <row r="4698" ht="12.75">
      <c r="F4698" s="23"/>
    </row>
    <row r="4699" ht="12.75">
      <c r="F4699" s="23"/>
    </row>
    <row r="4700" ht="12.75">
      <c r="F4700" s="23"/>
    </row>
    <row r="4701" ht="12.75">
      <c r="F4701" s="23"/>
    </row>
    <row r="4702" ht="12.75">
      <c r="F4702" s="23"/>
    </row>
    <row r="4703" ht="12.75">
      <c r="F4703" s="23"/>
    </row>
    <row r="4704" ht="12.75">
      <c r="F4704" s="23"/>
    </row>
    <row r="4705" ht="12.75">
      <c r="F4705" s="23"/>
    </row>
    <row r="4706" ht="12.75">
      <c r="F4706" s="23"/>
    </row>
    <row r="4707" ht="12.75">
      <c r="F4707" s="23"/>
    </row>
    <row r="4708" ht="12.75">
      <c r="F4708" s="23"/>
    </row>
    <row r="4709" ht="12.75">
      <c r="F4709" s="23"/>
    </row>
    <row r="4710" ht="12.75">
      <c r="F4710" s="23"/>
    </row>
    <row r="4711" ht="12.75">
      <c r="F4711" s="23"/>
    </row>
    <row r="4712" ht="12.75">
      <c r="F4712" s="23"/>
    </row>
    <row r="4713" ht="12.75">
      <c r="F4713" s="23"/>
    </row>
    <row r="4714" ht="12.75">
      <c r="F4714" s="23"/>
    </row>
    <row r="4715" ht="12.75">
      <c r="F4715" s="23"/>
    </row>
    <row r="4716" ht="12.75">
      <c r="F4716" s="23"/>
    </row>
    <row r="4717" ht="12.75">
      <c r="F4717" s="23"/>
    </row>
    <row r="4718" ht="12.75">
      <c r="F4718" s="23"/>
    </row>
    <row r="4719" ht="12.75">
      <c r="F4719" s="23"/>
    </row>
    <row r="4720" ht="12.75">
      <c r="F4720" s="23"/>
    </row>
    <row r="4721" ht="12.75">
      <c r="F4721" s="23"/>
    </row>
    <row r="4722" ht="12.75">
      <c r="F4722" s="23"/>
    </row>
    <row r="4723" ht="12.75">
      <c r="F4723" s="23"/>
    </row>
    <row r="4724" ht="12.75">
      <c r="F4724" s="23"/>
    </row>
    <row r="4725" ht="12.75">
      <c r="F4725" s="23"/>
    </row>
    <row r="4726" ht="12.75">
      <c r="F4726" s="23"/>
    </row>
    <row r="4727" ht="12.75">
      <c r="F4727" s="23"/>
    </row>
    <row r="4728" ht="12.75">
      <c r="F4728" s="23"/>
    </row>
    <row r="4729" ht="12.75">
      <c r="F4729" s="23"/>
    </row>
    <row r="4730" ht="12.75">
      <c r="F4730" s="23"/>
    </row>
    <row r="4731" ht="12.75">
      <c r="F4731" s="23"/>
    </row>
    <row r="4732" ht="12.75">
      <c r="F4732" s="23"/>
    </row>
    <row r="4733" ht="12.75">
      <c r="F4733" s="23"/>
    </row>
    <row r="4734" ht="12.75">
      <c r="F4734" s="23"/>
    </row>
    <row r="4735" ht="12.75">
      <c r="F4735" s="23"/>
    </row>
    <row r="4736" ht="12.75">
      <c r="F4736" s="23"/>
    </row>
    <row r="4737" ht="12.75">
      <c r="F4737" s="23"/>
    </row>
    <row r="4738" ht="12.75">
      <c r="F4738" s="23"/>
    </row>
    <row r="4739" ht="12.75">
      <c r="F4739" s="23"/>
    </row>
    <row r="4740" ht="12.75">
      <c r="F4740" s="23"/>
    </row>
    <row r="4741" ht="12.75">
      <c r="F4741" s="23"/>
    </row>
    <row r="4742" ht="12.75">
      <c r="F4742" s="23"/>
    </row>
    <row r="4743" ht="12.75">
      <c r="F4743" s="23"/>
    </row>
    <row r="4744" ht="12.75">
      <c r="F4744" s="23"/>
    </row>
    <row r="4745" ht="12.75">
      <c r="F4745" s="23"/>
    </row>
    <row r="4746" ht="12.75">
      <c r="F4746" s="23"/>
    </row>
    <row r="4747" ht="12.75">
      <c r="F4747" s="23"/>
    </row>
    <row r="4748" ht="12.75">
      <c r="F4748" s="23"/>
    </row>
    <row r="4749" ht="12.75">
      <c r="F4749" s="23"/>
    </row>
    <row r="4750" ht="12.75">
      <c r="F4750" s="23"/>
    </row>
    <row r="4751" ht="12.75">
      <c r="F4751" s="23"/>
    </row>
    <row r="4752" ht="12.75">
      <c r="F4752" s="23"/>
    </row>
    <row r="4753" ht="12.75">
      <c r="F4753" s="23"/>
    </row>
    <row r="4754" ht="12.75">
      <c r="F4754" s="23"/>
    </row>
    <row r="4755" ht="12.75">
      <c r="F4755" s="23"/>
    </row>
    <row r="4756" ht="12.75">
      <c r="F4756" s="23"/>
    </row>
    <row r="4757" ht="12.75">
      <c r="F4757" s="23"/>
    </row>
    <row r="4758" ht="12.75">
      <c r="F4758" s="23"/>
    </row>
    <row r="4759" ht="12.75">
      <c r="F4759" s="23"/>
    </row>
    <row r="4760" ht="12.75">
      <c r="F4760" s="23"/>
    </row>
    <row r="4761" ht="12.75">
      <c r="F4761" s="23"/>
    </row>
    <row r="4762" ht="12.75">
      <c r="F4762" s="23"/>
    </row>
    <row r="4763" ht="12.75">
      <c r="F4763" s="23"/>
    </row>
    <row r="4764" ht="12.75">
      <c r="F4764" s="23"/>
    </row>
    <row r="4765" ht="12.75">
      <c r="F4765" s="23"/>
    </row>
    <row r="4766" ht="12.75">
      <c r="F4766" s="23"/>
    </row>
    <row r="4767" ht="12.75">
      <c r="F4767" s="23"/>
    </row>
    <row r="4768" ht="12.75">
      <c r="F4768" s="23"/>
    </row>
    <row r="4769" ht="12.75">
      <c r="F4769" s="23"/>
    </row>
    <row r="4770" ht="12.75">
      <c r="F4770" s="23"/>
    </row>
    <row r="4771" ht="12.75">
      <c r="F4771" s="23"/>
    </row>
    <row r="4772" ht="12.75">
      <c r="F4772" s="23"/>
    </row>
    <row r="4773" ht="12.75">
      <c r="F4773" s="23"/>
    </row>
    <row r="4774" ht="12.75">
      <c r="F4774" s="23"/>
    </row>
    <row r="4775" ht="12.75">
      <c r="F4775" s="23"/>
    </row>
    <row r="4776" ht="12.75">
      <c r="F4776" s="23"/>
    </row>
    <row r="4777" ht="12.75">
      <c r="F4777" s="23"/>
    </row>
    <row r="4778" ht="12.75">
      <c r="F4778" s="23"/>
    </row>
    <row r="4779" ht="12.75">
      <c r="F4779" s="23"/>
    </row>
    <row r="4780" ht="12.75">
      <c r="F4780" s="23"/>
    </row>
    <row r="4781" ht="12.75">
      <c r="F4781" s="23"/>
    </row>
    <row r="4782" ht="12.75">
      <c r="F4782" s="23"/>
    </row>
    <row r="4783" ht="12.75">
      <c r="F4783" s="23"/>
    </row>
    <row r="4784" ht="12.75">
      <c r="F4784" s="23"/>
    </row>
    <row r="4785" ht="12.75">
      <c r="F4785" s="23"/>
    </row>
    <row r="4786" ht="12.75">
      <c r="F4786" s="23"/>
    </row>
    <row r="4787" ht="12.75">
      <c r="F4787" s="23"/>
    </row>
    <row r="4788" ht="12.75">
      <c r="F4788" s="23"/>
    </row>
    <row r="4789" ht="12.75">
      <c r="F4789" s="23"/>
    </row>
    <row r="4790" ht="12.75">
      <c r="F4790" s="23"/>
    </row>
    <row r="4791" ht="12.75">
      <c r="F4791" s="23"/>
    </row>
    <row r="4792" ht="12.75">
      <c r="F4792" s="23"/>
    </row>
    <row r="4793" ht="12.75">
      <c r="F4793" s="23"/>
    </row>
    <row r="4794" ht="12.75">
      <c r="F4794" s="23"/>
    </row>
    <row r="4795" ht="12.75">
      <c r="F4795" s="23"/>
    </row>
    <row r="4796" ht="12.75">
      <c r="F4796" s="23"/>
    </row>
    <row r="4797" ht="12.75">
      <c r="F4797" s="23"/>
    </row>
    <row r="4798" ht="12.75">
      <c r="F4798" s="23"/>
    </row>
    <row r="4799" ht="12.75">
      <c r="F4799" s="23"/>
    </row>
    <row r="4800" ht="12.75">
      <c r="F4800" s="23"/>
    </row>
    <row r="4801" ht="12.75">
      <c r="F4801" s="23"/>
    </row>
    <row r="4802" ht="12.75">
      <c r="F4802" s="23"/>
    </row>
    <row r="4803" ht="12.75">
      <c r="F4803" s="23"/>
    </row>
    <row r="4804" ht="12.75">
      <c r="F4804" s="23"/>
    </row>
    <row r="4805" ht="12.75">
      <c r="F4805" s="23"/>
    </row>
    <row r="4806" ht="12.75">
      <c r="F4806" s="23"/>
    </row>
    <row r="4807" ht="12.75">
      <c r="F4807" s="23"/>
    </row>
    <row r="4808" ht="12.75">
      <c r="F4808" s="23"/>
    </row>
    <row r="4809" ht="12.75">
      <c r="F4809" s="23"/>
    </row>
    <row r="4810" ht="12.75">
      <c r="F4810" s="23"/>
    </row>
    <row r="4811" ht="12.75">
      <c r="F4811" s="23"/>
    </row>
    <row r="4812" ht="12.75">
      <c r="F4812" s="23"/>
    </row>
    <row r="4813" ht="12.75">
      <c r="F4813" s="23"/>
    </row>
    <row r="4814" ht="12.75">
      <c r="F4814" s="23"/>
    </row>
    <row r="4815" ht="12.75">
      <c r="F4815" s="23"/>
    </row>
    <row r="4816" ht="12.75">
      <c r="F4816" s="23"/>
    </row>
    <row r="4817" ht="12.75">
      <c r="F4817" s="23"/>
    </row>
    <row r="4818" ht="12.75">
      <c r="F4818" s="23"/>
    </row>
    <row r="4819" ht="12.75">
      <c r="F4819" s="23"/>
    </row>
    <row r="4820" ht="12.75">
      <c r="F4820" s="23"/>
    </row>
    <row r="4821" ht="12.75">
      <c r="F4821" s="23"/>
    </row>
    <row r="4822" ht="12.75">
      <c r="F4822" s="23"/>
    </row>
    <row r="4823" ht="12.75">
      <c r="F4823" s="23"/>
    </row>
    <row r="4824" ht="12.75">
      <c r="F4824" s="23"/>
    </row>
    <row r="4825" ht="12.75">
      <c r="F4825" s="23"/>
    </row>
    <row r="4826" ht="12.75">
      <c r="F4826" s="23"/>
    </row>
    <row r="4827" ht="12.75">
      <c r="F4827" s="23"/>
    </row>
    <row r="4828" ht="12.75">
      <c r="F4828" s="23"/>
    </row>
    <row r="4829" ht="12.75">
      <c r="F4829" s="23"/>
    </row>
    <row r="4830" ht="12.75">
      <c r="F4830" s="23"/>
    </row>
    <row r="4831" ht="12.75">
      <c r="F4831" s="23"/>
    </row>
    <row r="4832" ht="12.75">
      <c r="F4832" s="23"/>
    </row>
    <row r="4833" ht="12.75">
      <c r="F4833" s="23"/>
    </row>
    <row r="4834" ht="12.75">
      <c r="F4834" s="23"/>
    </row>
    <row r="4835" ht="12.75">
      <c r="F4835" s="23"/>
    </row>
    <row r="4836" ht="12.75">
      <c r="F4836" s="23"/>
    </row>
    <row r="4837" ht="12.75">
      <c r="F4837" s="23"/>
    </row>
    <row r="4838" ht="12.75">
      <c r="F4838" s="23"/>
    </row>
    <row r="4839" ht="12.75">
      <c r="F4839" s="23"/>
    </row>
    <row r="4840" ht="12.75">
      <c r="F4840" s="23"/>
    </row>
    <row r="4841" ht="12.75">
      <c r="F4841" s="23"/>
    </row>
    <row r="4842" ht="12.75">
      <c r="F4842" s="23"/>
    </row>
    <row r="4843" ht="12.75">
      <c r="F4843" s="23"/>
    </row>
    <row r="4844" ht="12.75">
      <c r="F4844" s="23"/>
    </row>
    <row r="4845" ht="12.75">
      <c r="F4845" s="23"/>
    </row>
    <row r="4846" ht="12.75">
      <c r="F4846" s="23"/>
    </row>
    <row r="4847" ht="12.75">
      <c r="F4847" s="23"/>
    </row>
  </sheetData>
  <printOptions horizontalCentered="1"/>
  <pageMargins left="0.25" right="0.25" top="0.5" bottom="0.5" header="0.25" footer="0.25"/>
  <pageSetup fitToHeight="0" fitToWidth="1" horizontalDpi="600" verticalDpi="600" orientation="landscape" scale="51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2004-09-07T19:03:33Z</cp:lastPrinted>
  <dcterms:created xsi:type="dcterms:W3CDTF">2004-07-02T16:35:10Z</dcterms:created>
  <dcterms:modified xsi:type="dcterms:W3CDTF">2004-09-13T18:24:20Z</dcterms:modified>
  <cp:category/>
  <cp:version/>
  <cp:contentType/>
  <cp:contentStatus/>
</cp:coreProperties>
</file>