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Root_turnover_graminoids" sheetId="1" r:id="rId1"/>
    <sheet name="Root_turnover_trees" sheetId="2" r:id="rId2"/>
    <sheet name="Root_turnover_shrublands" sheetId="3" r:id="rId3"/>
  </sheets>
  <definedNames/>
  <calcPr fullCalcOnLoad="1"/>
</workbook>
</file>

<file path=xl/sharedStrings.xml><?xml version="1.0" encoding="utf-8"?>
<sst xmlns="http://schemas.openxmlformats.org/spreadsheetml/2006/main" count="5323" uniqueCount="830">
  <si>
    <t>Author(s)</t>
  </si>
  <si>
    <t>Citation</t>
  </si>
  <si>
    <t>Site Name</t>
  </si>
  <si>
    <t>Latitude</t>
  </si>
  <si>
    <t>Longitude</t>
  </si>
  <si>
    <t>Elevation (m)</t>
  </si>
  <si>
    <t>Ecotype</t>
  </si>
  <si>
    <t>Species</t>
  </si>
  <si>
    <t>Life Form</t>
  </si>
  <si>
    <t>Treatment</t>
  </si>
  <si>
    <t>Stand Age</t>
  </si>
  <si>
    <t>Soils Information</t>
  </si>
  <si>
    <t>Sand</t>
  </si>
  <si>
    <t>Clay</t>
  </si>
  <si>
    <t>Classification</t>
  </si>
  <si>
    <t>Description</t>
  </si>
  <si>
    <t>Comments</t>
  </si>
  <si>
    <t>% C</t>
  </si>
  <si>
    <t>% N</t>
  </si>
  <si>
    <t>pH</t>
  </si>
  <si>
    <t>Multiple Depths</t>
  </si>
  <si>
    <t>Increment</t>
  </si>
  <si>
    <t>N-availability kg N/ha/yr</t>
  </si>
  <si>
    <t>Reported Temperature oC</t>
  </si>
  <si>
    <t>Rep Max Monthly Temperature</t>
  </si>
  <si>
    <t>Rep MIN Monthly Temp</t>
  </si>
  <si>
    <t>Rep Precipitation (mm)</t>
  </si>
  <si>
    <t>Rep Growing Season PPT</t>
  </si>
  <si>
    <t>Actual Weather or Mean</t>
  </si>
  <si>
    <t>DB Temperature oC</t>
  </si>
  <si>
    <t>DB Max Monthly Temperature</t>
  </si>
  <si>
    <t>DB MIN Monthly Temp</t>
  </si>
  <si>
    <t>DB Precipitation (mm)</t>
  </si>
  <si>
    <t>Temperature oC</t>
  </si>
  <si>
    <t>Maxima-Minima: Coring</t>
  </si>
  <si>
    <t>Maxima-Minima: Monolith</t>
  </si>
  <si>
    <t>C Pool Dilution</t>
  </si>
  <si>
    <t>N-Budget</t>
  </si>
  <si>
    <t>Allometry</t>
  </si>
  <si>
    <t>In-growth cores</t>
  </si>
  <si>
    <t>Budget</t>
  </si>
  <si>
    <t>Cohort Lifespan</t>
  </si>
  <si>
    <t>Minirhizotron/Rhizotron</t>
  </si>
  <si>
    <t>Fine Root Biomass</t>
  </si>
  <si>
    <t>Units</t>
  </si>
  <si>
    <t>Initial</t>
  </si>
  <si>
    <t>Mean</t>
  </si>
  <si>
    <t>Maximum</t>
  </si>
  <si>
    <t>% Lignin</t>
  </si>
  <si>
    <t xml:space="preserve">Total Root Biomass </t>
  </si>
  <si>
    <t xml:space="preserve">Belowground Fine NPP </t>
  </si>
  <si>
    <t xml:space="preserve">Belowground NPP </t>
  </si>
  <si>
    <t>Net Annual Mortality</t>
  </si>
  <si>
    <t xml:space="preserve">Aboveground NPP </t>
  </si>
  <si>
    <t>Total Root turnover Coef</t>
  </si>
  <si>
    <t>Coarse v. Fine</t>
  </si>
  <si>
    <t>Size (mm)</t>
  </si>
  <si>
    <t>Root turnover calculation</t>
  </si>
  <si>
    <t>Shaver, Chapin (1991)</t>
  </si>
  <si>
    <t>Ecological Monographs 61:1-31</t>
  </si>
  <si>
    <t>Toolik Lake, AK, USA</t>
  </si>
  <si>
    <t>Arctic/Alpine</t>
  </si>
  <si>
    <t>Salix spp.</t>
  </si>
  <si>
    <t>Shrub</t>
  </si>
  <si>
    <t>Shrubland</t>
  </si>
  <si>
    <t>X</t>
  </si>
  <si>
    <t>Gravely soil overlain by shallow moss layer</t>
  </si>
  <si>
    <t>g/m2</t>
  </si>
  <si>
    <t>g/m2/yr</t>
  </si>
  <si>
    <t>Coarse</t>
  </si>
  <si>
    <t>Used only graminoid biomass, since BNPP was only calculated for rhizomes; BNPP interpolated from figure 4</t>
  </si>
  <si>
    <t>Evergreen shrubs</t>
  </si>
  <si>
    <t>Heath</t>
  </si>
  <si>
    <t>Rocky soil with very thin organic mat</t>
  </si>
  <si>
    <t>Bliss, L.C. (1975)</t>
  </si>
  <si>
    <t>In Structure and Function of Tundra Ecosystems pp.17-60</t>
  </si>
  <si>
    <t>Devon Island, CA</t>
  </si>
  <si>
    <t>Cassiope tetragona</t>
  </si>
  <si>
    <t>Dwarf shrub heath</t>
  </si>
  <si>
    <t>Brunisolic static cryosol</t>
  </si>
  <si>
    <t xml:space="preserve">A </t>
  </si>
  <si>
    <t>Miller, Webber, Oechel, Tieszen (1980)/Webber, Miller, Chapin, McCown (1980)</t>
  </si>
  <si>
    <t>In An Arctic Ecosystem: The Coastal tundra at Barrow, Alaska</t>
  </si>
  <si>
    <t>Barrow, Alaska</t>
  </si>
  <si>
    <t>Luzula</t>
  </si>
  <si>
    <t>M</t>
  </si>
  <si>
    <t>Turnover from Table 6-2</t>
  </si>
  <si>
    <t>Ostbye et al. (1975)</t>
  </si>
  <si>
    <t>In Structure and function of Tundra Ecosystems pp. 225-267</t>
  </si>
  <si>
    <t>Hardangervidda, Norway</t>
  </si>
  <si>
    <t>Salix shrubland</t>
  </si>
  <si>
    <t>Data from table 4; no description of methods or community structure.</t>
  </si>
  <si>
    <t>Roswall et al. (1975)</t>
  </si>
  <si>
    <t>In Structure and function of Tundra Ecosystems pp. 265-294</t>
  </si>
  <si>
    <t>Stordalen, Sweden</t>
  </si>
  <si>
    <t>Dwarf shrub; forbs; minor graminoid</t>
  </si>
  <si>
    <t>Peat with permafrost</t>
  </si>
  <si>
    <t>A</t>
  </si>
  <si>
    <t>Smith, Walton (1975)</t>
  </si>
  <si>
    <t>In Structure and Function of Tundra Ecosystems pp. 399-423</t>
  </si>
  <si>
    <t>South Georgia, Subantarctic</t>
  </si>
  <si>
    <t>Acaena magellanica</t>
  </si>
  <si>
    <t>Dwarf Shrub community</t>
  </si>
  <si>
    <t>Table 3</t>
  </si>
  <si>
    <t>Rikhari, Negi, Pant, Ranga, Singh</t>
  </si>
  <si>
    <t>Arctic and Alpine Research 24 (4):344-51</t>
  </si>
  <si>
    <t>Baideni-Ali, Himalayan Alpine, India</t>
  </si>
  <si>
    <t>Rhododendron anthopogon</t>
  </si>
  <si>
    <t>Rhododendron-Cassiope</t>
  </si>
  <si>
    <t>0-30</t>
  </si>
  <si>
    <t>Maximum root biomass interpolated from Figure 3; BNPP comes from Table 2</t>
  </si>
  <si>
    <t>Wentz, Chamie (1980)</t>
  </si>
  <si>
    <t>International Journal of Ecology and Environmental Sciences 6:1-4</t>
  </si>
  <si>
    <t>Houghton Lake, Michigan, USA</t>
  </si>
  <si>
    <t>Temperate</t>
  </si>
  <si>
    <t>Chamadaphne calyculata</t>
  </si>
  <si>
    <t>Wetland shrub</t>
  </si>
  <si>
    <t>Peat</t>
  </si>
  <si>
    <t>Heal, Jones, Whittaker (1975)</t>
  </si>
  <si>
    <t>In Structure and Function of Tundra Ecosystems pp.295-320</t>
  </si>
  <si>
    <t>Moor House, UK</t>
  </si>
  <si>
    <t>Calluna vulgarus</t>
  </si>
  <si>
    <t>peat</t>
  </si>
  <si>
    <t>Data from figure 3; Assumed BNPP was the trasfer belowground-respiration</t>
  </si>
  <si>
    <t>Caldwell, White, Moore, Camp (1977)</t>
  </si>
  <si>
    <t>Oecologia 29:275-300</t>
  </si>
  <si>
    <t>Curlew Valley, UT, USA</t>
  </si>
  <si>
    <t>Atriplex confertifolia</t>
  </si>
  <si>
    <t>Used weighed averages based on taproot vs. lateral root biomass to determine turnover</t>
  </si>
  <si>
    <t>Ceratoides lanata</t>
  </si>
  <si>
    <t>Martinez, Merino, Martin, Garcia Martin, Merino (1998)</t>
  </si>
  <si>
    <t>Plant and Soil 201:209-216</t>
  </si>
  <si>
    <t>SW Spain</t>
  </si>
  <si>
    <t>Cistus libanotis, Halimium halimifolium, Lavandula stoechas</t>
  </si>
  <si>
    <t>Dystric Quartzipsamment</t>
  </si>
  <si>
    <t>0-100</t>
  </si>
  <si>
    <t>Forest</t>
  </si>
  <si>
    <t>Saterson and Vitousek 1984</t>
  </si>
  <si>
    <t>Canadian Journal of Botany 62:823-829</t>
  </si>
  <si>
    <t>Bladen Lakes State Forest, North Carolina</t>
  </si>
  <si>
    <t>Aristida stricta, Vaccinium crassifolium</t>
  </si>
  <si>
    <t xml:space="preserve"> </t>
  </si>
  <si>
    <t>Fine</t>
  </si>
  <si>
    <t>Kumar and Joshi (1972)</t>
  </si>
  <si>
    <t>Journal of Ecology 60:665-674</t>
  </si>
  <si>
    <t>Pilani, Rajasthan, India</t>
  </si>
  <si>
    <t>Tropical</t>
  </si>
  <si>
    <t>Capparis decidua, Balanites aegyptiaca</t>
  </si>
  <si>
    <t>Sandy Plains</t>
  </si>
  <si>
    <t>Hard Ground</t>
  </si>
  <si>
    <t>Stabilized Dune</t>
  </si>
  <si>
    <t>Schroth and Zech 1995</t>
  </si>
  <si>
    <t>Agroforestry Systems 31:181-198</t>
  </si>
  <si>
    <t>Ivory Coast</t>
  </si>
  <si>
    <t>Hedgerow</t>
  </si>
  <si>
    <t>Used mean of range provided in Table 1 and 2; included both ridge and saddle, since that is they were composited for the BNPP estimate</t>
  </si>
  <si>
    <t>Montane</t>
  </si>
  <si>
    <t>Weaver and Zink (1946)</t>
  </si>
  <si>
    <t>Ecology 27(2):115-127</t>
  </si>
  <si>
    <t>Lincoln, Nebraska, USA</t>
  </si>
  <si>
    <t>Androppogon furcatus</t>
  </si>
  <si>
    <t>0-30.5</t>
  </si>
  <si>
    <t>Meadow</t>
  </si>
  <si>
    <t>Carex stans</t>
  </si>
  <si>
    <t>Graminoid</t>
  </si>
  <si>
    <t>Hummocky sedge-moss meadow</t>
  </si>
  <si>
    <t>Fibric organo cryosol</t>
  </si>
  <si>
    <t>Wet sedge-moss meadow</t>
  </si>
  <si>
    <t>Lehman and Zech 1998</t>
  </si>
  <si>
    <t>Plant and Soil 198:19-31</t>
  </si>
  <si>
    <t>Kakuma, Northern Kenya</t>
  </si>
  <si>
    <t>Data from Table 3; Autors state "Belowground values are based on only a small number of harvests and may be unreliable."</t>
  </si>
  <si>
    <t>Herbfield</t>
  </si>
  <si>
    <t>Carex-Poa</t>
  </si>
  <si>
    <t>Carex-Oncophorus</t>
  </si>
  <si>
    <t>Dupontia fischeri</t>
  </si>
  <si>
    <t>Carex-Eriphorum</t>
  </si>
  <si>
    <t>Neill (1992)</t>
  </si>
  <si>
    <t>Ecology 73(5):1918-1921</t>
  </si>
  <si>
    <t>Delta Marsh, Manitoba, Canada</t>
  </si>
  <si>
    <t>Scolochloa festucacea</t>
  </si>
  <si>
    <t>Roots+Rhizomes</t>
  </si>
  <si>
    <t>Maximum root biomass determined by interpolation from Figure 1; BNPP average of estimate using max-min calculations</t>
  </si>
  <si>
    <t>Rhizomotous Graminoids</t>
  </si>
  <si>
    <t>Peat overlaying silty soil</t>
  </si>
  <si>
    <t>Rajwar and Ramola 1990</t>
  </si>
  <si>
    <t>Indian Forester 116:717-722</t>
  </si>
  <si>
    <t>Garhwal, Himalaya, India</t>
  </si>
  <si>
    <t>East Facing Slopes</t>
  </si>
  <si>
    <t>Derived from tertiary quartzite, limestone, shale and granit rock ranging from sandy-loam to clayey</t>
  </si>
  <si>
    <t>0-60</t>
  </si>
  <si>
    <t>West Facing Slopes</t>
  </si>
  <si>
    <t>Ram, Singh, and Singh (1991)</t>
  </si>
  <si>
    <t>Journal of Range Management 44(2):140-143</t>
  </si>
  <si>
    <t>Rundranath, India</t>
  </si>
  <si>
    <t>Danthonia cachemyriana</t>
  </si>
  <si>
    <t>Native</t>
  </si>
  <si>
    <t>Fertilized</t>
  </si>
  <si>
    <t>250 kg/ha</t>
  </si>
  <si>
    <t xml:space="preserve">Danthonia </t>
  </si>
  <si>
    <t>Kobresia duthei</t>
  </si>
  <si>
    <t>Kobresia-Danthonia</t>
  </si>
  <si>
    <t>Saggar, Hedley, Mackay (1997)</t>
  </si>
  <si>
    <t>Biol Fert Soils 25:152-158</t>
  </si>
  <si>
    <t>Ballantrae AgResearch Hill Country Research Station, Palmerston North, New Zealand</t>
  </si>
  <si>
    <t>Agrostis capillaris, Anthoxantium odoratum</t>
  </si>
  <si>
    <t>Low fertility</t>
  </si>
  <si>
    <t>Typic Distrochrepts</t>
  </si>
  <si>
    <t>Agrostis capillaris, Lolium perenne</t>
  </si>
  <si>
    <t>Medium fertility</t>
  </si>
  <si>
    <t>Lolium perenne, Hakas tanatus</t>
  </si>
  <si>
    <t>Acacia saligna</t>
  </si>
  <si>
    <t>Tree</t>
  </si>
  <si>
    <t>kg C/ha dm yr</t>
  </si>
  <si>
    <t>kg C/ha dm</t>
  </si>
  <si>
    <t>Used only tree treatment; interpolated maximum biomass from figure 3; Averaged 3 production methods</t>
  </si>
  <si>
    <t>Lithoplinthic, Orthents</t>
  </si>
  <si>
    <t>Acid and low in CEC</t>
  </si>
  <si>
    <t>Saxena, Rana, Rao, Singh</t>
  </si>
  <si>
    <t>Agroforestry Systems 33:75-85</t>
  </si>
  <si>
    <t>Kumarganj, India</t>
  </si>
  <si>
    <t>Brachiaria mutica</t>
  </si>
  <si>
    <t>Under tree</t>
  </si>
  <si>
    <t>Interspace</t>
  </si>
  <si>
    <t xml:space="preserve">Scholes and Walker </t>
  </si>
  <si>
    <t>An African Savanna: Sythesis of the Nylvley study</t>
  </si>
  <si>
    <t>Nylsvley</t>
  </si>
  <si>
    <t>Shackleton, McKenzie, Granger (1988)</t>
  </si>
  <si>
    <t>S. African Journal of Botany 54 (5):465-471</t>
  </si>
  <si>
    <t>Mkambati Game Reserve, Pondoland, Transkei, southern Africa</t>
  </si>
  <si>
    <t>Tristachya leucothrix</t>
  </si>
  <si>
    <t>Clovelly</t>
  </si>
  <si>
    <t>Cymbopogon validus</t>
  </si>
  <si>
    <t>Glenrosa</t>
  </si>
  <si>
    <t>Shankar, Pandey, Tripathi (1993)</t>
  </si>
  <si>
    <t>Acta Oecologica 14(2):197-209</t>
  </si>
  <si>
    <t>Burnihat, Shillong plateau, Meghalaya, India</t>
  </si>
  <si>
    <t>Upper Shillong, Shillong plateau, Meghalaya, India</t>
  </si>
  <si>
    <t>Cherrapunji, Shillong plateau, Meghalaya, India</t>
  </si>
  <si>
    <t>Singh 1993</t>
  </si>
  <si>
    <t>Vegetatio 106:63-71</t>
  </si>
  <si>
    <t>Vindhyan plateau in Sonbhadra district of Uttar Pradesh, India</t>
  </si>
  <si>
    <t>Chrysopogon fulvus</t>
  </si>
  <si>
    <t>Singh and Yadava 1974</t>
  </si>
  <si>
    <t>Ecological Monographs 44:351-376</t>
  </si>
  <si>
    <t>Kurukshetra University</t>
  </si>
  <si>
    <t>Dichanthium annulatum; Panicum miliare</t>
  </si>
  <si>
    <t>Bangar series</t>
  </si>
  <si>
    <t>Strugnell and Pigott (1978)</t>
  </si>
  <si>
    <t>Journal of Ecology 66:73-96</t>
  </si>
  <si>
    <t>Rwenzori National Park, Uganda</t>
  </si>
  <si>
    <t>Themeda triandra; Hyparrhenia filipendula</t>
  </si>
  <si>
    <t>Sundriyal and Joshi 1990</t>
  </si>
  <si>
    <t>Tropical Ecology 31(2):84-97</t>
  </si>
  <si>
    <t>Tungnath, Garhwal, Chamoli District, India</t>
  </si>
  <si>
    <t>Flat Control</t>
  </si>
  <si>
    <t>blackish-brown</t>
  </si>
  <si>
    <t>Flat Grazed</t>
  </si>
  <si>
    <t>0-31</t>
  </si>
  <si>
    <t>Inclined Control</t>
  </si>
  <si>
    <t>0-32</t>
  </si>
  <si>
    <t>Inclined Grazed</t>
  </si>
  <si>
    <t>0-33</t>
  </si>
  <si>
    <t>Tiwari 1986</t>
  </si>
  <si>
    <t>Tropical Ecology 27:166-173</t>
  </si>
  <si>
    <t>Pauri City, India</t>
  </si>
  <si>
    <t>Erianthus rufipilus</t>
  </si>
  <si>
    <t>Submontane</t>
  </si>
  <si>
    <t>Soils are derived from tertiary, older sedimentary and granite rocks with texture ranging from sandy loam to clayey loam</t>
  </si>
  <si>
    <t>Fitter, Graves, Wolfenden, Self, Brown, Bogie, Mansfield (1997)</t>
  </si>
  <si>
    <t>New Phytologist 137:247-255</t>
  </si>
  <si>
    <t>Greenhouse</t>
  </si>
  <si>
    <t>Festuca ovina</t>
  </si>
  <si>
    <t>Ambient CO2</t>
  </si>
  <si>
    <t>Brown earth soil</t>
  </si>
  <si>
    <t>Elevated CO2</t>
  </si>
  <si>
    <t>Nardus stricta &amp; Juncus squarrosus</t>
  </si>
  <si>
    <t>Peaty gley soil</t>
  </si>
  <si>
    <t>Garcia-Moya and Castro 1992</t>
  </si>
  <si>
    <t>In Primary productivity of grass ecosystemssssss of the tropics and subtropics</t>
  </si>
  <si>
    <t>Chapingo expermental area, Montecillos, Texcoco, Mexico</t>
  </si>
  <si>
    <t>Eriophorum triste</t>
  </si>
  <si>
    <t>Frost-boil sedge meadow</t>
  </si>
  <si>
    <t>Fisk, Schmidt, Seastedt (1998)</t>
  </si>
  <si>
    <t>Ecology 79:2253-2266</t>
  </si>
  <si>
    <t>Niwot Ridge, CO, USA</t>
  </si>
  <si>
    <t>Kobresia myosuroides</t>
  </si>
  <si>
    <t>Dry meadow</t>
  </si>
  <si>
    <t>Cryumbrepts</t>
  </si>
  <si>
    <t>Acomastylis rossii</t>
  </si>
  <si>
    <t>Moist meadow</t>
  </si>
  <si>
    <t>Carex scopulorum</t>
  </si>
  <si>
    <t>Wet meadow</t>
  </si>
  <si>
    <t>Cryaquepts</t>
  </si>
  <si>
    <t>Saturated throughout growing season</t>
  </si>
  <si>
    <t>Jenkin (1975)</t>
  </si>
  <si>
    <t>In Structure and Function of tundra ecosystems pp375-397</t>
  </si>
  <si>
    <t>Macquarie Island, Subantarctic</t>
  </si>
  <si>
    <t>Grassland</t>
  </si>
  <si>
    <t>mesic Udic haplustoll</t>
  </si>
  <si>
    <t>Rhizomes ('83-'84)</t>
  </si>
  <si>
    <t>Hnatiuk 1993</t>
  </si>
  <si>
    <t>Chapter 15 in Coupland Natural Grasslands</t>
  </si>
  <si>
    <t>South Georgia Island</t>
  </si>
  <si>
    <t>Festuca contracta</t>
  </si>
  <si>
    <t>Poa flabellata</t>
  </si>
  <si>
    <t>Macquarie Island</t>
  </si>
  <si>
    <t xml:space="preserve">Poa foliosa </t>
  </si>
  <si>
    <t>Ingram and Detling 1984</t>
  </si>
  <si>
    <t>Oecologia 63:307-313</t>
  </si>
  <si>
    <t>Pringle Valley, Wind Cave National Park, SD</t>
  </si>
  <si>
    <t>Agropyron smithii</t>
  </si>
  <si>
    <t>Uncolonized by prairie dogs</t>
  </si>
  <si>
    <t>Production and turnover estimates come from table 3</t>
  </si>
  <si>
    <t>Colonized by prairie dogs</t>
  </si>
  <si>
    <t>Andropogon scoparius</t>
  </si>
  <si>
    <t>Maximum root biomass determined by interpolation from Figure 1; BNPP average of estimate using four Ingrowth core calculations</t>
  </si>
  <si>
    <t>In Structure and function of Tundra Ecosystems pp. 225-265</t>
  </si>
  <si>
    <t>In Structure and function of Tundra Ecosystems pp. 225-266</t>
  </si>
  <si>
    <t>Shaver, Billings (1975)</t>
  </si>
  <si>
    <t>Ecology 56:401-409</t>
  </si>
  <si>
    <t>Eriophorum angustifolium</t>
  </si>
  <si>
    <t>turnover calculated as 1/longevity</t>
  </si>
  <si>
    <t>Carex aquatilis</t>
  </si>
  <si>
    <t>Graminoid, Evergreen and deciduous shrub</t>
  </si>
  <si>
    <t>Mixture</t>
  </si>
  <si>
    <t>Tussock tundra</t>
  </si>
  <si>
    <t>silty to gravely soils with 20 cm organic mat</t>
  </si>
  <si>
    <t>Chapter 2 in Primary productivity of grass ecosystems (Long et al. 1992)</t>
  </si>
  <si>
    <t>Nairobi National Park, Nairobi</t>
  </si>
  <si>
    <t>Marshall, John K./Sims and Singh</t>
  </si>
  <si>
    <t>The Belowground Ecosystem, pp. 73-84</t>
  </si>
  <si>
    <t>Cottonwood</t>
  </si>
  <si>
    <t>Pawnee</t>
  </si>
  <si>
    <t>Hayes</t>
  </si>
  <si>
    <t>ALE</t>
  </si>
  <si>
    <t>Osage</t>
  </si>
  <si>
    <t>Scizachyrium scoparius</t>
  </si>
  <si>
    <t>Jornada</t>
  </si>
  <si>
    <t>Pantex</t>
  </si>
  <si>
    <t>SanJoaquin</t>
  </si>
  <si>
    <t>McNaughton, Banyikwa, McNaughton 1998</t>
  </si>
  <si>
    <t>Ecology 79(2):587-592</t>
  </si>
  <si>
    <t>Northwest Serengeti National Park</t>
  </si>
  <si>
    <t>Serengeti National Park</t>
  </si>
  <si>
    <t>Southwest Serengeti National Park</t>
  </si>
  <si>
    <t>Menaut and Cesar</t>
  </si>
  <si>
    <t>Ecology 60:1197-1210</t>
  </si>
  <si>
    <t>Lamto Savanna, Ivory Coast</t>
  </si>
  <si>
    <t>Loudentia simplex</t>
  </si>
  <si>
    <t>Grass Savanna</t>
  </si>
  <si>
    <t>Hydromorphic pseudogley</t>
  </si>
  <si>
    <t>Intermediate Savanna</t>
  </si>
  <si>
    <t>Andropogoneae</t>
  </si>
  <si>
    <t>Tropical ferruginous beige soil</t>
  </si>
  <si>
    <t>Tropical ferruginous ochre soil</t>
  </si>
  <si>
    <t>Open shrub savanna</t>
  </si>
  <si>
    <t>Dense shrub savanna</t>
  </si>
  <si>
    <t>Tropical ferruginous red soil</t>
  </si>
  <si>
    <t>Milchunas and Lauenroth 1992</t>
  </si>
  <si>
    <t>Ecology 73(2):593-607</t>
  </si>
  <si>
    <t>CPER</t>
  </si>
  <si>
    <t>Bouteloua gracilis</t>
  </si>
  <si>
    <t>M/A</t>
  </si>
  <si>
    <t xml:space="preserve">Turnover calculated using BNPP reported in Table 1 and Maximum root biomass calculated using estimates of turnover and productivity of 14 C in Table 2 (core means within plots annually); </t>
  </si>
  <si>
    <t>Turnover calculated using BNPP estimates for 0-20 cm (Table 4) and estimated root biomass calculated as BNPP/Turnover reported in Table 2 using core means within plots.</t>
  </si>
  <si>
    <t>Misra and Misra 1984</t>
  </si>
  <si>
    <t>Tropical Ecology 25:239-247</t>
  </si>
  <si>
    <t>Berhampur University</t>
  </si>
  <si>
    <t>Aristida setacea; Bothriochloa odorata</t>
  </si>
  <si>
    <t>Picard, D. (1979)</t>
  </si>
  <si>
    <t>Plant and Soil 51:491-501</t>
  </si>
  <si>
    <t>Adiopodoume, near Abidjan, Ivory Coast</t>
  </si>
  <si>
    <t>Panicum maximum</t>
  </si>
  <si>
    <t>Intensively managed with intercutting and fertilization</t>
  </si>
  <si>
    <t>Redente, Biondini, Moore (1989)</t>
  </si>
  <si>
    <t>Journal of Range Management 42(2):112-118</t>
  </si>
  <si>
    <t>High Plains Grassland Research Station, Cheyenne, Wyoming, USA</t>
  </si>
  <si>
    <t>Bouteloua gracilis; Agropyron smithii; Stipa comata</t>
  </si>
  <si>
    <t>Ascalon fine, loamy, mixed mesic Aridic Arguistol</t>
  </si>
  <si>
    <t>Data interpolated from Figure 1 (BNPP) and summed from Table 1 (Biomass to 1-meter)</t>
  </si>
  <si>
    <t>Agropyron cristatum</t>
  </si>
  <si>
    <t>Seeded</t>
  </si>
  <si>
    <t>Trachydium roylei</t>
  </si>
  <si>
    <t>Forb</t>
  </si>
  <si>
    <t>Trachydium-forb community</t>
  </si>
  <si>
    <t>Forb-Danthonia</t>
  </si>
  <si>
    <t>Danthonia-forb</t>
  </si>
  <si>
    <t>High fertility</t>
  </si>
  <si>
    <t>Sah, Saxena, Singh 1994</t>
  </si>
  <si>
    <t>Tropical Ecology 35 (1): 115-131</t>
  </si>
  <si>
    <t>G.B Pant University of Agriculture and Technology</t>
  </si>
  <si>
    <t>Agrostis pilosa and Themeda anathera</t>
  </si>
  <si>
    <t>Q. leucotrichophora forest understory</t>
  </si>
  <si>
    <t>m</t>
  </si>
  <si>
    <t>Maximum root biomass interpolated from figures 1-4; BNP from Table 2</t>
  </si>
  <si>
    <t>P. roxburhii forest understory/interspace</t>
  </si>
  <si>
    <t>Open grassland</t>
  </si>
  <si>
    <t>San Jose and Miragaya 1981</t>
  </si>
  <si>
    <t>Acta Oecologica 3 (17):347-358</t>
  </si>
  <si>
    <t>Trachypogon Savanna Reserve, Calabozo, Venezuela</t>
  </si>
  <si>
    <t>Trachopogon</t>
  </si>
  <si>
    <t>Control</t>
  </si>
  <si>
    <t>Temperate Grassland</t>
  </si>
  <si>
    <t>Deschampsi flexuosa</t>
  </si>
  <si>
    <t>Grass</t>
  </si>
  <si>
    <t>None</t>
  </si>
  <si>
    <t>Humus podsol</t>
  </si>
  <si>
    <t>Production and turnover values from Table 2.</t>
  </si>
  <si>
    <t>m/yr</t>
  </si>
  <si>
    <t>Molinia caerulea</t>
  </si>
  <si>
    <t>Bernard, J.M. 1974</t>
  </si>
  <si>
    <t>Ecology 55:350-359</t>
  </si>
  <si>
    <t>Sherburne National Wildlife Refuge</t>
  </si>
  <si>
    <t>Carex</t>
  </si>
  <si>
    <t>Sedge</t>
  </si>
  <si>
    <t>Poa pratensis</t>
  </si>
  <si>
    <t>x</t>
  </si>
  <si>
    <t>Biondini et al. 1998</t>
  </si>
  <si>
    <t>Ecolgoical Applications 8(2):469-479</t>
  </si>
  <si>
    <t>Central Grasslands Research Center, 14 km NW of Streeter North Dakota</t>
  </si>
  <si>
    <t>Poa pratensis, Agropyron smithii</t>
  </si>
  <si>
    <t>mixed typic Argiboroll</t>
  </si>
  <si>
    <t>Assumed fine loam was clay loam</t>
  </si>
  <si>
    <t>Data interpolated from Figure 5</t>
  </si>
  <si>
    <t>Moderately Grazed</t>
  </si>
  <si>
    <t>Heavily Grazed</t>
  </si>
  <si>
    <t>Buyanovsky et al. 1987</t>
  </si>
  <si>
    <t>Ecology 68(6):2023-2031</t>
  </si>
  <si>
    <t>Tucker Prairie Research Station; central Missouri</t>
  </si>
  <si>
    <t>Triticum aestivum</t>
  </si>
  <si>
    <t>Winter Wheat</t>
  </si>
  <si>
    <t>Putnam-Mexico</t>
  </si>
  <si>
    <t>Assumed that roots were 35% C to convert C NPP from table 3</t>
  </si>
  <si>
    <t>Andropogon gerardi, Schizachyrium scoparium</t>
  </si>
  <si>
    <t>Tallgrass Prairie</t>
  </si>
  <si>
    <t>Coupland 1992</t>
  </si>
  <si>
    <t>Mixed Prairie; Natural Grassland</t>
  </si>
  <si>
    <t>Matador</t>
  </si>
  <si>
    <t>Dickinson</t>
  </si>
  <si>
    <t>Dahlman and Kucera 1965</t>
  </si>
  <si>
    <t>Ecology 46 (1/2):84-89</t>
  </si>
  <si>
    <t>University of Missouri Prairie Research Station</t>
  </si>
  <si>
    <t>Andropogon gerardi; A.scoparius</t>
  </si>
  <si>
    <t>Fine Loess with clay subpan</t>
  </si>
  <si>
    <t>0-76</t>
  </si>
  <si>
    <t>25-46</t>
  </si>
  <si>
    <t>46-76</t>
  </si>
  <si>
    <t>Dahlman, RC and Kucera, Clair L.</t>
  </si>
  <si>
    <t>1967 Symposium on Radioecology</t>
  </si>
  <si>
    <t>Used a linear regression to determine that the zero 14C value would occur at 52 months (p. 655)</t>
  </si>
  <si>
    <t>Devidas and Puyravaud 1995</t>
  </si>
  <si>
    <t>Acta Oecologica 16 (4):491-505</t>
  </si>
  <si>
    <t>Bandipur national park, Southern India</t>
  </si>
  <si>
    <t>Themeda triandra</t>
  </si>
  <si>
    <t>Fersiallitic</t>
  </si>
  <si>
    <t>0-10</t>
  </si>
  <si>
    <t>10-20</t>
  </si>
  <si>
    <t>20-30</t>
  </si>
  <si>
    <t>30-40</t>
  </si>
  <si>
    <t>40-50</t>
  </si>
  <si>
    <t>Herbaceous</t>
  </si>
  <si>
    <t>g m^2</t>
  </si>
  <si>
    <t>Tilonj oak</t>
  </si>
  <si>
    <t>Quercus floribunda</t>
  </si>
  <si>
    <t xml:space="preserve">Chir pine  </t>
  </si>
  <si>
    <t>Pinus roxburhii</t>
  </si>
  <si>
    <t>Banj oak-Chir pine</t>
  </si>
  <si>
    <t>Temperate Mixed</t>
  </si>
  <si>
    <t>Quercus leucotrichophora</t>
  </si>
  <si>
    <t>Chir pine mixed broadleaf</t>
  </si>
  <si>
    <t>Pinus roxburghii</t>
  </si>
  <si>
    <t>Sal</t>
  </si>
  <si>
    <t>Shorea robusta</t>
  </si>
  <si>
    <t>Rawat, Bhatt, Pande, Singh (1994)</t>
  </si>
  <si>
    <t>Tropical Ecology 35:53-67</t>
  </si>
  <si>
    <t>Gaula catchment, Kuman Himalaya, India</t>
  </si>
  <si>
    <t>Tropical Shrubland</t>
  </si>
  <si>
    <t>Lantana camara</t>
  </si>
  <si>
    <t>Invasive shrub</t>
  </si>
  <si>
    <t>Tropical Grassland</t>
  </si>
  <si>
    <t>Distichlis spicata</t>
  </si>
  <si>
    <t>entisol</t>
  </si>
  <si>
    <t>saturated with water during certain seasons; characterized by a high concentration of salts</t>
  </si>
  <si>
    <t>Gupta and Singh 1982</t>
  </si>
  <si>
    <t>Australian Journal of Ecology 7:363-374</t>
  </si>
  <si>
    <t>Kurukshetra, India</t>
  </si>
  <si>
    <t>Sebania bispinosa,, Dichanthium annulatum, Aristida adscensionis</t>
  </si>
  <si>
    <t>Hayes and Seastedt 1987</t>
  </si>
  <si>
    <t>Canadian Journal of Botany 65:787-791</t>
  </si>
  <si>
    <t>Konza Prairie Research Natural Area</t>
  </si>
  <si>
    <t>Andropogon gerardii</t>
  </si>
  <si>
    <t>Roots ('83-'84)</t>
  </si>
  <si>
    <t>Broadleaf Tree</t>
  </si>
  <si>
    <t>Ultisol</t>
  </si>
  <si>
    <t>0-15</t>
  </si>
  <si>
    <t>t C/ha</t>
  </si>
  <si>
    <t>t C/ha/yr</t>
  </si>
  <si>
    <t>Savanna Woodland</t>
  </si>
  <si>
    <t>Singh, Singh (1981)</t>
  </si>
  <si>
    <t>Oikos 37:88-92</t>
  </si>
  <si>
    <t>Chandrapraprabha sanctuary, Varanasi, India</t>
  </si>
  <si>
    <t>Anogeissus-Diospyros-Buchanania</t>
  </si>
  <si>
    <t>Ungrazed</t>
  </si>
  <si>
    <t>0-50</t>
  </si>
  <si>
    <t>Grazed</t>
  </si>
  <si>
    <t>Steele, Gower, Vogel, Norman (1997)</t>
  </si>
  <si>
    <t>Tree Physiology 17:577-587</t>
  </si>
  <si>
    <t>60 km NW of Thompson, Manitoba, Canada</t>
  </si>
  <si>
    <t>Pinus banksianna</t>
  </si>
  <si>
    <t>Northern Study Area</t>
  </si>
  <si>
    <t xml:space="preserve">Coarse sands </t>
  </si>
  <si>
    <t>Data from Table 6, 4, 5.</t>
  </si>
  <si>
    <t>Populus tremuloides</t>
  </si>
  <si>
    <t>loam-clay loam</t>
  </si>
  <si>
    <t>Joshi, Pati, Behera 1990</t>
  </si>
  <si>
    <t>Tropical Ecology 31(2):73-83</t>
  </si>
  <si>
    <t>Sambalpur University, Burla, India</t>
  </si>
  <si>
    <t>Butea monosperma</t>
  </si>
  <si>
    <t>Toeslope</t>
  </si>
  <si>
    <t>Cleistanthus collinus, Morinda tomentosa</t>
  </si>
  <si>
    <t>Slope</t>
  </si>
  <si>
    <t>Bosellia serrata</t>
  </si>
  <si>
    <t>Hilltop</t>
  </si>
  <si>
    <t>Kamnalrut and Evenson</t>
  </si>
  <si>
    <t>Chapter 4 in Primary productivity of grass ecosystems</t>
  </si>
  <si>
    <t>Ban Klong Hoi Khong, Hat Yai District, Thailand</t>
  </si>
  <si>
    <t>Eulalia trispicata, Lophopogon intermedius</t>
  </si>
  <si>
    <t>Turnover calculated based on mean turnover time of 7.7 months for roots</t>
  </si>
  <si>
    <t>Kinyamario and Imbamba</t>
  </si>
  <si>
    <t>American Midland Naturalist 120:405-415</t>
  </si>
  <si>
    <t>Nyssa aquatica-Acer rubrum</t>
  </si>
  <si>
    <t>fine, silty, mixed, acit, thermic Histic Fluvaquent</t>
  </si>
  <si>
    <t>Used Wiegert and Evans's production model to estimate BNPP</t>
  </si>
  <si>
    <t>Vogt, Grier, Meier, Edmonds (1982)</t>
  </si>
  <si>
    <t>Ecology 63:370-380</t>
  </si>
  <si>
    <t>kg/ha/yr</t>
  </si>
  <si>
    <t>Whittaker, Bormann, Likens, Siccama (1974)</t>
  </si>
  <si>
    <t>Ecological Monographs 44:233-252</t>
  </si>
  <si>
    <t>Acer saccharum, Fagus grandiflora, Betula lutea</t>
  </si>
  <si>
    <t>Low Elevation</t>
  </si>
  <si>
    <t>Table 6</t>
  </si>
  <si>
    <t>Mid Elevation</t>
  </si>
  <si>
    <t>High Elevation</t>
  </si>
  <si>
    <t>Whittaker, Woodwell (1968)</t>
  </si>
  <si>
    <t>Journal of Ecology 57:155-174.</t>
  </si>
  <si>
    <t>Brookhaven National Laboratory, Long Island, NY, USA</t>
  </si>
  <si>
    <t>Temperate Shrubland</t>
  </si>
  <si>
    <t>Journal of Vegatation Science</t>
  </si>
  <si>
    <t>Nanda Devi Biosphere Reserve</t>
  </si>
  <si>
    <t>Acer cappadocicum</t>
  </si>
  <si>
    <t>Broadleaf + Understory</t>
  </si>
  <si>
    <t>brown earth</t>
  </si>
  <si>
    <t>ton/ha</t>
  </si>
  <si>
    <t>Data from production and biomass of trees, shrubs, and herbaceous understory; ANPP calculated using allometry</t>
  </si>
  <si>
    <t>Betula utilis</t>
  </si>
  <si>
    <t>Rhododendron campanulatum</t>
  </si>
  <si>
    <t>Gholz, Hendry, and Cropper 1986</t>
  </si>
  <si>
    <t>Can. J. For. Res. 16:529-538</t>
  </si>
  <si>
    <t>Bradford County, Florida</t>
  </si>
  <si>
    <t>Pinus elliottii</t>
  </si>
  <si>
    <t>ultic haplaquods</t>
  </si>
  <si>
    <t>X*</t>
  </si>
  <si>
    <t>0-64</t>
  </si>
  <si>
    <t>Subarctic/Alpine Grassland</t>
  </si>
  <si>
    <t>H.J. Andrews Experimental Forest, Oregon, USA</t>
  </si>
  <si>
    <t>Pseudotsuga; Castanopsis, Xeric North Slope</t>
  </si>
  <si>
    <t>silty clay loam</t>
  </si>
  <si>
    <t>typic distrochrepts</t>
  </si>
  <si>
    <t>Fine root turnover was considered a constant of 20%</t>
  </si>
  <si>
    <t>Pseudotsuga; Castanopsis, Xeric South Slope</t>
  </si>
  <si>
    <t>Pseudotsuga; Rhododendron; Warm mesic</t>
  </si>
  <si>
    <t>Pseudotsuga; rhododendron; Berberis; mesic</t>
  </si>
  <si>
    <t>Pseudotsuga; Acer; Cool moist</t>
  </si>
  <si>
    <t>Grier, Vogt, Keyes, Edmonds (1981)</t>
  </si>
  <si>
    <t>Can. J. For. Res. 11:155-167</t>
  </si>
  <si>
    <t>Findley Lake Research Area, Washington, USA</t>
  </si>
  <si>
    <t>Abies amabilis</t>
  </si>
  <si>
    <t>sandy loam</t>
  </si>
  <si>
    <t>Temperate Wetland</t>
  </si>
  <si>
    <t>Keith, Raison, Jacobsen</t>
  </si>
  <si>
    <t>Plant and Soil 196:81-99</t>
  </si>
  <si>
    <t>Piccadilly circus, Brindabella Range, Canberra</t>
  </si>
  <si>
    <t>Eucalyptus pauciflora</t>
  </si>
  <si>
    <t>Dry sclerophyll forest</t>
  </si>
  <si>
    <t>Aerts, Bakker, and De Caluwe (1992)</t>
  </si>
  <si>
    <t>Biogeochemistry 15:175-190</t>
  </si>
  <si>
    <t>Edese Heide, central Netherlands</t>
  </si>
  <si>
    <t>Used turnover and residence time reported in Table 3; assumed that a portion of root biomass reported in table 2 was dead, so I used a calculated live root biomass value</t>
  </si>
  <si>
    <t>Kestemont (p. 24)</t>
  </si>
  <si>
    <t>Mirwart, Belgium</t>
  </si>
  <si>
    <t>Fagus sylvatica</t>
  </si>
  <si>
    <t>Loam</t>
  </si>
  <si>
    <t>Brown Loam</t>
  </si>
  <si>
    <t>Keyes, Grier (1981)</t>
  </si>
  <si>
    <t>Can. J. For. Res. 11:599-605</t>
  </si>
  <si>
    <t>Charles Lathrop Pack Experimental Forest, Washington, USA</t>
  </si>
  <si>
    <t>Low Productivity</t>
  </si>
  <si>
    <t>Gravely Loamy Sand</t>
  </si>
  <si>
    <t>Everett series</t>
  </si>
  <si>
    <t>60% coarse fragments</t>
  </si>
  <si>
    <t>High Productivity</t>
  </si>
  <si>
    <t>Wilkeson series</t>
  </si>
  <si>
    <t>&lt;10% coarse fragments</t>
  </si>
  <si>
    <t>Nihlgard, Lindgren (1977)</t>
  </si>
  <si>
    <t>Oikos 28:95-104</t>
  </si>
  <si>
    <t>Langarod, Sweden</t>
  </si>
  <si>
    <t>D-type</t>
  </si>
  <si>
    <t>Podsol, Mor</t>
  </si>
  <si>
    <t>kg/m2</t>
  </si>
  <si>
    <t>kg/m2/yr</t>
  </si>
  <si>
    <t>Oved, Sweden</t>
  </si>
  <si>
    <t>M-type</t>
  </si>
  <si>
    <t>Brown earth gley; Mull</t>
  </si>
  <si>
    <t>Kongalund, Sweden</t>
  </si>
  <si>
    <t>L-type</t>
  </si>
  <si>
    <t>Acid brown forest soil, Mull</t>
  </si>
  <si>
    <t>In Structure and function of Tundra Ecosystems pp. 225-268</t>
  </si>
  <si>
    <t>Boreal Forest</t>
  </si>
  <si>
    <t>Betula forest</t>
  </si>
  <si>
    <t>Powell and Day (1991)</t>
  </si>
  <si>
    <t>American Journal of Botany 78:288-297</t>
  </si>
  <si>
    <t>Great Dismal Swamp, Virginia/NC, USA</t>
  </si>
  <si>
    <t>Temperate coniferous</t>
  </si>
  <si>
    <t>Chamaecyparis tyoids</t>
  </si>
  <si>
    <t>cedar</t>
  </si>
  <si>
    <t>Medisaprist</t>
  </si>
  <si>
    <t>ANPP estimates from Megonigal and Day</t>
  </si>
  <si>
    <t>Taxodium distichum</t>
  </si>
  <si>
    <t>Cypress</t>
  </si>
  <si>
    <t>Fluvaquent</t>
  </si>
  <si>
    <t>Nyssa aquatica</t>
  </si>
  <si>
    <t>Maple-Gum</t>
  </si>
  <si>
    <t xml:space="preserve">silty  </t>
  </si>
  <si>
    <t>Quercus laurifolia</t>
  </si>
  <si>
    <t>mixed hardwood</t>
  </si>
  <si>
    <t xml:space="preserve">loamy  </t>
  </si>
  <si>
    <t>Ochraquult</t>
  </si>
  <si>
    <t>silty</t>
  </si>
  <si>
    <t>loamy</t>
  </si>
  <si>
    <t>Rana and Rikhari 1994</t>
  </si>
  <si>
    <t>Proc. Indian Natn. Sci. Acad B60:129-135</t>
  </si>
  <si>
    <t>Rianj oak</t>
  </si>
  <si>
    <t>Quercus lanuginosa</t>
  </si>
  <si>
    <t>Quercus velutina</t>
  </si>
  <si>
    <t>Quercus alba</t>
  </si>
  <si>
    <t>Temperate Coniferous</t>
  </si>
  <si>
    <t>Pinus strobus</t>
  </si>
  <si>
    <t>Conifer</t>
  </si>
  <si>
    <t>Pinus resinosa</t>
  </si>
  <si>
    <t>Acer saccharum</t>
  </si>
  <si>
    <t>Harvard Forest, MA, USA</t>
  </si>
  <si>
    <t>Spodosol</t>
  </si>
  <si>
    <t>Mor Forest Floor</t>
  </si>
  <si>
    <t>Quercus-Acer</t>
  </si>
  <si>
    <t>Blackhawk Island, Wisconsin, USA</t>
  </si>
  <si>
    <t>Entisol</t>
  </si>
  <si>
    <t>Disturbed Forest Floor</t>
  </si>
  <si>
    <t>See also McClaugherty 1985</t>
  </si>
  <si>
    <t>Moder Forest Floor</t>
  </si>
  <si>
    <t>Arthur and Fahey 1992</t>
  </si>
  <si>
    <t>Can. J. For. Res 22:315-325</t>
  </si>
  <si>
    <t>Loch Vale Watershed, Colorado, USA</t>
  </si>
  <si>
    <t>Land's End, Nainital, Kumaun Himalaya, India</t>
  </si>
  <si>
    <t>Arundinaria falcata</t>
  </si>
  <si>
    <t>dwarf-bamboo</t>
  </si>
  <si>
    <t>Reuss, Van Cleve, Yarie, Viereck (1996)</t>
  </si>
  <si>
    <t>Can. J. For. Res. 26:1326-1336</t>
  </si>
  <si>
    <t>Bonanza Creek Experimental forest, AK, USA</t>
  </si>
  <si>
    <t>Betula papyrifera-Populus tremuloides</t>
  </si>
  <si>
    <t>Upland</t>
  </si>
  <si>
    <t>kg/ha</t>
  </si>
  <si>
    <t>Picea glauca</t>
  </si>
  <si>
    <t>Populus balsamifera-Alnus tenuifolia</t>
  </si>
  <si>
    <t>Floodplain</t>
  </si>
  <si>
    <t>Populus balsamifera</t>
  </si>
  <si>
    <t>Picea mariana</t>
  </si>
  <si>
    <t>Singh Singh and Pandey 1991</t>
  </si>
  <si>
    <t>Current Science 61(7):477-480</t>
  </si>
  <si>
    <t>Kaimur Range, Vindhyan hill tract</t>
  </si>
  <si>
    <t>Tropical Savanna</t>
  </si>
  <si>
    <t>Comeau and Kimmins 1989</t>
  </si>
  <si>
    <t>Can. J. For. Res. 19:447-454</t>
  </si>
  <si>
    <t>Canal Flat, B.C.</t>
  </si>
  <si>
    <t>Pinus contorta</t>
  </si>
  <si>
    <t>Xeric</t>
  </si>
  <si>
    <t>Loamy Sand</t>
  </si>
  <si>
    <t>O.EB.</t>
  </si>
  <si>
    <t>Mor</t>
  </si>
  <si>
    <t>Mg/ha</t>
  </si>
  <si>
    <t>Mg/ha/yr</t>
  </si>
  <si>
    <t>Mesic</t>
  </si>
  <si>
    <t>Loam/Si CL</t>
  </si>
  <si>
    <t>BR.GL</t>
  </si>
  <si>
    <t>Cuevas, Brown, Lugo (1991)</t>
  </si>
  <si>
    <t>Plant and Soil 135:257-268</t>
  </si>
  <si>
    <t>Luquillo Experimental Forest, Puerto Rico</t>
  </si>
  <si>
    <t>Tropical Coniferous</t>
  </si>
  <si>
    <t>Pinus caribaea</t>
  </si>
  <si>
    <t>Plantation</t>
  </si>
  <si>
    <t>Mixed isothermic tropohumult</t>
  </si>
  <si>
    <t>ton/ha/yr</t>
  </si>
  <si>
    <t>Tropical Broadleaf</t>
  </si>
  <si>
    <t xml:space="preserve">Data from Table 6 </t>
  </si>
  <si>
    <t>40 km North of Prince Albert, Saskatchewan, Canada</t>
  </si>
  <si>
    <t>Southern Study Area</t>
  </si>
  <si>
    <t>Sundarapandian, Swamy (1996)</t>
  </si>
  <si>
    <t>Acta Oecologica 17:163-176</t>
  </si>
  <si>
    <t>Kodayar, Madurai, India</t>
  </si>
  <si>
    <t>Terminalia paniculata</t>
  </si>
  <si>
    <t>Broadleaf+Understory</t>
  </si>
  <si>
    <t>Undisturbed</t>
  </si>
  <si>
    <t>0-25</t>
  </si>
  <si>
    <t>Estimated root biomass from figure 2; BNPP from Table 4; BNPP used Max-Min method</t>
  </si>
  <si>
    <t>Burned</t>
  </si>
  <si>
    <t>Estimated root biomass from figure 2; BNPP from Table 4; BNPP used Sequential core method</t>
  </si>
  <si>
    <t>Symbula, Day (1988)</t>
  </si>
  <si>
    <t>Eqaluit, Nordre Sermilik Fjord</t>
  </si>
  <si>
    <t>Boreal Broadleaf</t>
  </si>
  <si>
    <t>Betula pubescens</t>
  </si>
  <si>
    <t>Morainic boulders with infill of weathered granite sand</t>
  </si>
  <si>
    <t>Fahey and Hughes 1994</t>
  </si>
  <si>
    <t>Journal of Ecology 82:533-548</t>
  </si>
  <si>
    <t>Hubbard Brook Experimental Forest, NH, USA</t>
  </si>
  <si>
    <t>Acer saccharum, Fagus grandifolia, Betula lutea</t>
  </si>
  <si>
    <t>Sandy-loam</t>
  </si>
  <si>
    <t>Haplorthod</t>
  </si>
  <si>
    <t>0-45</t>
  </si>
  <si>
    <t>Used only roots &lt; 1 mm, since that is the diameter class used in the production estimate; averaged June and October biomass estimatesproduction estimates come from discussion, where they estimate that 50% of roots disappeared during the ingrowth period</t>
  </si>
  <si>
    <t>Finer, Laine (1998)</t>
  </si>
  <si>
    <t>Plant and Soil 201:27-36</t>
  </si>
  <si>
    <t>Orivesi, Finland</t>
  </si>
  <si>
    <t>Boreal Coniferous</t>
  </si>
  <si>
    <t>Pinus sylvestris</t>
  </si>
  <si>
    <t>Conifer + understory</t>
  </si>
  <si>
    <t>sedge fen</t>
  </si>
  <si>
    <t>0-20</t>
  </si>
  <si>
    <t>sedge pine fen</t>
  </si>
  <si>
    <t>Raakkyla, Finland</t>
  </si>
  <si>
    <t>dwarf-shrub pine bog</t>
  </si>
  <si>
    <t>Finer, Messier, De Grandpre (1997)</t>
  </si>
  <si>
    <t>Can. J. For. Res. 27:304-314</t>
  </si>
  <si>
    <t>Lake Duparquet, Quebec, Canada</t>
  </si>
  <si>
    <t>Populus tremuloides, Betula</t>
  </si>
  <si>
    <t>Grey Luvisol</t>
  </si>
  <si>
    <t>Boreal Mixed</t>
  </si>
  <si>
    <t>Populus tremuloides, Abies balsamea</t>
  </si>
  <si>
    <t>Mixed</t>
  </si>
  <si>
    <t>Thuja occidentalis, Abies balsamea</t>
  </si>
  <si>
    <t>Fogel and Hunt 1983</t>
  </si>
  <si>
    <t>Can. J. For. Res. 13:219-232</t>
  </si>
  <si>
    <t>Philomath, Oregon, USA</t>
  </si>
  <si>
    <t>Pseudotsuga menzesii</t>
  </si>
  <si>
    <t>Drought year</t>
  </si>
  <si>
    <t>kg ha^-1</t>
  </si>
  <si>
    <t>kg ha^-1 yr^-1</t>
  </si>
  <si>
    <t>Normal year</t>
  </si>
  <si>
    <t>Garkoti and Singh 1995</t>
  </si>
  <si>
    <t>Picea engelmannii; Abies lasiocarpa</t>
  </si>
  <si>
    <t>200-500</t>
  </si>
  <si>
    <t>Cryoboralfs</t>
  </si>
  <si>
    <t>g m^-2</t>
  </si>
  <si>
    <t>g m^-2 yr^-1</t>
  </si>
  <si>
    <t>0-5</t>
  </si>
  <si>
    <t>Burke and Raynal 1994</t>
  </si>
  <si>
    <t>Plant and Soil 162:135-146</t>
  </si>
  <si>
    <t>Arbutus Lake, Newcomb, Essex County, New York, USA</t>
  </si>
  <si>
    <t>Acer saccharum, Fagus grandifolia, Betula alleghaniensis, Acer rubrum</t>
  </si>
  <si>
    <t>Fine Sandy Loam</t>
  </si>
  <si>
    <t>0-28</t>
  </si>
  <si>
    <t>t/ha</t>
  </si>
  <si>
    <t>t/ha/yr</t>
  </si>
  <si>
    <t>Used all live roots &lt; 3mm; reported only the max-min estimate of production, although there are estimates based on necromass and on aboveground litterfall.</t>
  </si>
  <si>
    <t>root standing crop and production come from figure 3, where I used only live roots, but included roots for both pine and "other"</t>
  </si>
  <si>
    <t>0-108</t>
  </si>
  <si>
    <t>root standing crop and production come from figure 3, where I used only live roots, but included roots for both pine and "other";</t>
  </si>
  <si>
    <t>Gower, Vogt, and Grier 1992</t>
  </si>
  <si>
    <t>Ecological Monographs 62:43-65</t>
  </si>
  <si>
    <t>Mt. Taylor, New Mexico, USA</t>
  </si>
  <si>
    <t>clayey-skeletal Mollic Paleoboralf</t>
  </si>
  <si>
    <t>*Average of JAN JULY Maximum air temperature</t>
  </si>
  <si>
    <t>Grier, Logan 1977</t>
  </si>
  <si>
    <t>Ecological Monographs 47:373-400</t>
  </si>
  <si>
    <t>Secondary Forest</t>
  </si>
  <si>
    <t>Duvigneaud, Kestemont, and Ambroes 1982 (p. 25)</t>
  </si>
  <si>
    <t>In World forest Biomass and Primary Production Data (MGR Cannell Editor)</t>
  </si>
  <si>
    <t>the Fammene, Belgium</t>
  </si>
  <si>
    <t>Quercus petraea</t>
  </si>
  <si>
    <t>Mull Soil</t>
  </si>
  <si>
    <t>Quercus robur</t>
  </si>
  <si>
    <t>Duvigneaud, Kestemont, and Ambroes 1982 (p. 26)</t>
  </si>
  <si>
    <t>Quercus robur; Q. patraea</t>
  </si>
  <si>
    <t>Moder and pseudo-gley</t>
  </si>
  <si>
    <t>Quercus petraea, Q. robur</t>
  </si>
  <si>
    <t>Acid pozols and gleys</t>
  </si>
  <si>
    <t>Elkington, Jones (1974)</t>
  </si>
  <si>
    <t>Journal of Ecology 62:821-830</t>
  </si>
  <si>
    <t>0-40</t>
  </si>
  <si>
    <t>Hendrick, Pregitzer (1993)</t>
  </si>
  <si>
    <t>Can. J. For. Res. 23:2507-2520</t>
  </si>
  <si>
    <t>Northern Forest</t>
  </si>
  <si>
    <t>1125 kg/ha</t>
  </si>
  <si>
    <t>mm cm^2</t>
  </si>
  <si>
    <t>mm/cm^2/yr</t>
  </si>
  <si>
    <t>Southern Forest</t>
  </si>
  <si>
    <t>1408 kg/ha</t>
  </si>
  <si>
    <t>Jordan, Escalante (1980)</t>
  </si>
  <si>
    <t>Ecology 61(1):14-18</t>
  </si>
  <si>
    <t>San Carlos de Rio Negro, Venezuela</t>
  </si>
  <si>
    <t>Joslin, Henderson (1987)</t>
  </si>
  <si>
    <t>Forest Science 33:330-346</t>
  </si>
  <si>
    <t>Ashland Wildlife Area, Central Missouri, USA</t>
  </si>
  <si>
    <t>silt loam</t>
  </si>
  <si>
    <t>Weldon silt loam, Aquic Hapludalf, fine-silty, mixed mesic</t>
  </si>
  <si>
    <t>Aber, Melillo, Nadelhoffer, McClaugherty, and Pastor 1985</t>
  </si>
  <si>
    <t>Oecologia 66:317-321</t>
  </si>
  <si>
    <t>University of Wisconsin Arboretum</t>
  </si>
  <si>
    <t>Temperate Broadleaf</t>
  </si>
  <si>
    <t>Quercus borealis</t>
  </si>
  <si>
    <t>Broadleaf</t>
  </si>
  <si>
    <t>Alfisol</t>
  </si>
  <si>
    <t>Mull Forest Floor</t>
  </si>
  <si>
    <t>Mg/Ha</t>
  </si>
  <si>
    <t>Mg/Ha/yr</t>
  </si>
  <si>
    <t>See also Nadelhoffer et al. 1985</t>
  </si>
  <si>
    <t xml:space="preserve">Used only roots &lt; 1 mm, since that is the diameter class used in the production estimate; averaged four live fine root biomass estimates from 10/85-10/87; production estimates come from discussion, where they estimate that 50% of roots disappeared during </t>
  </si>
  <si>
    <t>Max Monthly Temperature</t>
  </si>
  <si>
    <t>MIN Monthly Temp</t>
  </si>
  <si>
    <t>Precipitation (mm)</t>
  </si>
  <si>
    <t>FRB (trees/shrubs)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</si>
</sst>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Geneva"/>
      <family val="0"/>
    </font>
    <font>
      <vertAlign val="superscript"/>
      <sz val="8"/>
      <name val="Geneva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center" textRotation="90"/>
    </xf>
    <xf numFmtId="164" fontId="5" fillId="2" borderId="1" xfId="0" applyNumberFormat="1" applyFont="1" applyFill="1" applyBorder="1" applyAlignment="1">
      <alignment horizontal="center" textRotation="90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Root_turnover_shrublands!$AH$2:$AH$21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Root_turnover_shrublands!$BU$2:$BU$21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2209643"/>
        <c:axId val="42777924"/>
      </c:scatterChart>
      <c:val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/>
      </c:valAx>
      <c:valAx>
        <c:axId val="42777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27</xdr:row>
      <xdr:rowOff>133350</xdr:rowOff>
    </xdr:from>
    <xdr:to>
      <xdr:col>83</xdr:col>
      <xdr:colOff>247650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45081825" y="6343650"/>
        <a:ext cx="6153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66"/>
  <sheetViews>
    <sheetView tabSelected="1" workbookViewId="0" topLeftCell="A1">
      <selection activeCell="AV2" sqref="AV2"/>
    </sheetView>
  </sheetViews>
  <sheetFormatPr defaultColWidth="9.140625" defaultRowHeight="12.75"/>
  <cols>
    <col min="1" max="6" width="7.28125" style="23" customWidth="1"/>
    <col min="7" max="7" width="18.00390625" style="23" customWidth="1"/>
    <col min="8" max="69" width="7.28125" style="23" customWidth="1"/>
    <col min="70" max="70" width="7.28125" style="24" customWidth="1"/>
    <col min="71" max="72" width="7.28125" style="23" customWidth="1"/>
    <col min="73" max="73" width="7.28125" style="24" customWidth="1"/>
    <col min="74" max="74" width="46.140625" style="23" customWidth="1"/>
    <col min="75" max="16384" width="7.28125" style="23" customWidth="1"/>
  </cols>
  <sheetData>
    <row r="1" spans="1:74" s="21" customFormat="1" ht="135.75" thickBo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1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826</v>
      </c>
      <c r="AJ1" s="21" t="s">
        <v>827</v>
      </c>
      <c r="AK1" s="21" t="s">
        <v>828</v>
      </c>
      <c r="AL1" s="21" t="s">
        <v>34</v>
      </c>
      <c r="AM1" s="21" t="s">
        <v>35</v>
      </c>
      <c r="AN1" s="21" t="s">
        <v>36</v>
      </c>
      <c r="AO1" s="21" t="s">
        <v>37</v>
      </c>
      <c r="AP1" s="21" t="s">
        <v>38</v>
      </c>
      <c r="AQ1" s="21" t="s">
        <v>39</v>
      </c>
      <c r="AR1" s="21" t="s">
        <v>40</v>
      </c>
      <c r="AS1" s="21" t="s">
        <v>41</v>
      </c>
      <c r="AT1" s="21" t="s">
        <v>42</v>
      </c>
      <c r="AU1" s="21" t="s">
        <v>43</v>
      </c>
      <c r="AV1" s="21" t="s">
        <v>829</v>
      </c>
      <c r="AW1" s="21" t="s">
        <v>44</v>
      </c>
      <c r="AX1" s="21" t="s">
        <v>45</v>
      </c>
      <c r="AY1" s="21" t="s">
        <v>46</v>
      </c>
      <c r="AZ1" s="21" t="s">
        <v>47</v>
      </c>
      <c r="BA1" s="21" t="s">
        <v>48</v>
      </c>
      <c r="BB1" s="21" t="s">
        <v>18</v>
      </c>
      <c r="BC1" s="21" t="s">
        <v>49</v>
      </c>
      <c r="BD1" s="21" t="s">
        <v>44</v>
      </c>
      <c r="BE1" s="21" t="s">
        <v>45</v>
      </c>
      <c r="BF1" s="21" t="s">
        <v>46</v>
      </c>
      <c r="BG1" s="21" t="s">
        <v>47</v>
      </c>
      <c r="BH1" s="21" t="s">
        <v>48</v>
      </c>
      <c r="BI1" s="21" t="s">
        <v>18</v>
      </c>
      <c r="BJ1" s="21" t="s">
        <v>50</v>
      </c>
      <c r="BK1" s="21" t="s">
        <v>44</v>
      </c>
      <c r="BL1" s="21" t="s">
        <v>51</v>
      </c>
      <c r="BM1" s="21" t="s">
        <v>44</v>
      </c>
      <c r="BN1" s="21" t="s">
        <v>52</v>
      </c>
      <c r="BO1" s="21" t="s">
        <v>44</v>
      </c>
      <c r="BP1" s="21" t="s">
        <v>53</v>
      </c>
      <c r="BQ1" s="21" t="s">
        <v>44</v>
      </c>
      <c r="BR1" s="22" t="s">
        <v>54</v>
      </c>
      <c r="BS1" s="21" t="s">
        <v>55</v>
      </c>
      <c r="BT1" s="21" t="s">
        <v>56</v>
      </c>
      <c r="BU1" s="22" t="s">
        <v>57</v>
      </c>
      <c r="BV1" s="21" t="s">
        <v>16</v>
      </c>
    </row>
    <row r="2" spans="1:74" ht="12" thickTop="1">
      <c r="A2" s="23" t="s">
        <v>585</v>
      </c>
      <c r="B2" s="23" t="s">
        <v>586</v>
      </c>
      <c r="C2" s="23" t="s">
        <v>587</v>
      </c>
      <c r="D2" s="23">
        <v>52.02</v>
      </c>
      <c r="E2" s="23">
        <v>5.5</v>
      </c>
      <c r="F2" s="23">
        <v>-9999</v>
      </c>
      <c r="G2" s="23" t="s">
        <v>403</v>
      </c>
      <c r="H2" s="23" t="s">
        <v>404</v>
      </c>
      <c r="I2" s="23" t="s">
        <v>405</v>
      </c>
      <c r="J2" s="23" t="s">
        <v>406</v>
      </c>
      <c r="K2" s="23">
        <v>-9999</v>
      </c>
      <c r="L2" s="23" t="s">
        <v>65</v>
      </c>
      <c r="M2" s="23">
        <v>-9999</v>
      </c>
      <c r="N2" s="23">
        <v>-9999</v>
      </c>
      <c r="O2" s="23" t="s">
        <v>407</v>
      </c>
      <c r="P2" s="23">
        <v>-9999</v>
      </c>
      <c r="Q2" s="23">
        <v>-9999</v>
      </c>
      <c r="R2" s="23">
        <v>-9999</v>
      </c>
      <c r="S2" s="23">
        <v>-9999</v>
      </c>
      <c r="T2" s="23">
        <v>4.0120000000000005</v>
      </c>
      <c r="U2" s="23">
        <v>-9999</v>
      </c>
      <c r="V2" s="23">
        <v>-9999</v>
      </c>
      <c r="W2" s="23">
        <v>-9999</v>
      </c>
      <c r="X2" s="23">
        <v>-9999</v>
      </c>
      <c r="Y2" s="23">
        <v>-9999</v>
      </c>
      <c r="Z2" s="23">
        <v>-9999</v>
      </c>
      <c r="AA2" s="23">
        <v>-9999</v>
      </c>
      <c r="AB2" s="23">
        <v>-9999</v>
      </c>
      <c r="AC2" s="23">
        <v>-9999</v>
      </c>
      <c r="AD2" s="23">
        <v>8.17</v>
      </c>
      <c r="AE2" s="23">
        <v>16</v>
      </c>
      <c r="AF2" s="23">
        <v>1</v>
      </c>
      <c r="AG2" s="23">
        <v>700</v>
      </c>
      <c r="AH2" s="23">
        <v>8.17</v>
      </c>
      <c r="AI2" s="23">
        <v>16</v>
      </c>
      <c r="AJ2" s="23">
        <v>1</v>
      </c>
      <c r="AK2" s="23">
        <v>700</v>
      </c>
      <c r="AL2" s="23" t="s">
        <v>65</v>
      </c>
      <c r="AM2" s="23">
        <v>-9999</v>
      </c>
      <c r="AN2" s="23">
        <v>-9999</v>
      </c>
      <c r="AO2" s="23">
        <v>-9999</v>
      </c>
      <c r="AP2" s="23">
        <v>-9999</v>
      </c>
      <c r="AQ2" s="23">
        <v>-9999</v>
      </c>
      <c r="AR2" s="23">
        <v>-9999</v>
      </c>
      <c r="AS2" s="23">
        <v>-9999</v>
      </c>
      <c r="AT2" s="23">
        <v>-9999</v>
      </c>
      <c r="AU2" s="23">
        <v>-9999</v>
      </c>
      <c r="AV2" s="23">
        <v>-9999</v>
      </c>
      <c r="AW2" s="23">
        <v>-9999</v>
      </c>
      <c r="AX2" s="23">
        <v>-9999</v>
      </c>
      <c r="AY2" s="23">
        <v>-9999</v>
      </c>
      <c r="AZ2" s="23">
        <v>-9999</v>
      </c>
      <c r="BA2" s="23">
        <v>-9999</v>
      </c>
      <c r="BB2" s="23">
        <v>-9999</v>
      </c>
      <c r="BC2" s="23">
        <v>-9999</v>
      </c>
      <c r="BD2" s="23">
        <v>-9999</v>
      </c>
      <c r="BE2" s="23">
        <v>-9999</v>
      </c>
      <c r="BF2" s="23">
        <v>-9999</v>
      </c>
      <c r="BG2" s="23">
        <v>-9999</v>
      </c>
      <c r="BH2" s="23">
        <v>-9999</v>
      </c>
      <c r="BI2" s="23">
        <v>-9999</v>
      </c>
      <c r="BJ2" s="23">
        <v>-9999</v>
      </c>
      <c r="BK2" s="23">
        <v>-9999</v>
      </c>
      <c r="BL2" s="23">
        <v>180</v>
      </c>
      <c r="BM2" s="23" t="s">
        <v>68</v>
      </c>
      <c r="BN2" s="23">
        <v>-9999</v>
      </c>
      <c r="BO2" s="23">
        <v>-9999</v>
      </c>
      <c r="BP2" s="23">
        <v>-9999</v>
      </c>
      <c r="BQ2" s="23">
        <v>-9999</v>
      </c>
      <c r="BR2" s="24">
        <v>0.96</v>
      </c>
      <c r="BS2" s="23" t="s">
        <v>142</v>
      </c>
      <c r="BT2" s="23">
        <v>-9999</v>
      </c>
      <c r="BU2" s="24">
        <v>0.96</v>
      </c>
      <c r="BV2" s="23" t="s">
        <v>408</v>
      </c>
    </row>
    <row r="3" spans="1:74" ht="11.25">
      <c r="A3" s="23" t="s">
        <v>585</v>
      </c>
      <c r="B3" s="23" t="s">
        <v>586</v>
      </c>
      <c r="C3" s="23" t="s">
        <v>587</v>
      </c>
      <c r="D3" s="23">
        <v>52.02</v>
      </c>
      <c r="E3" s="23">
        <v>5.5</v>
      </c>
      <c r="F3" s="23">
        <v>-9999</v>
      </c>
      <c r="G3" s="23" t="s">
        <v>403</v>
      </c>
      <c r="H3" s="23" t="s">
        <v>404</v>
      </c>
      <c r="I3" s="23" t="s">
        <v>405</v>
      </c>
      <c r="J3" s="23" t="s">
        <v>406</v>
      </c>
      <c r="K3" s="23">
        <v>-9999</v>
      </c>
      <c r="L3" s="23" t="s">
        <v>65</v>
      </c>
      <c r="M3" s="23">
        <v>-9999</v>
      </c>
      <c r="N3" s="23">
        <v>-9999</v>
      </c>
      <c r="O3" s="23" t="s">
        <v>407</v>
      </c>
      <c r="P3" s="23">
        <v>-9999</v>
      </c>
      <c r="Q3" s="23">
        <v>-9999</v>
      </c>
      <c r="R3" s="23">
        <v>-9999</v>
      </c>
      <c r="S3" s="23">
        <v>-9999</v>
      </c>
      <c r="T3" s="23">
        <v>4.0120000000000005</v>
      </c>
      <c r="U3" s="23">
        <v>-9999</v>
      </c>
      <c r="V3" s="23">
        <v>-9999</v>
      </c>
      <c r="W3" s="23">
        <v>-9999</v>
      </c>
      <c r="X3" s="23">
        <v>-9999</v>
      </c>
      <c r="Y3" s="23">
        <v>-9999</v>
      </c>
      <c r="Z3" s="23">
        <v>-9999</v>
      </c>
      <c r="AA3" s="23">
        <v>-9999</v>
      </c>
      <c r="AB3" s="23">
        <v>-9999</v>
      </c>
      <c r="AC3" s="23">
        <v>-9999</v>
      </c>
      <c r="AD3" s="23">
        <v>8.17</v>
      </c>
      <c r="AE3" s="23">
        <v>16</v>
      </c>
      <c r="AF3" s="23">
        <v>1</v>
      </c>
      <c r="AG3" s="23">
        <v>700</v>
      </c>
      <c r="AH3" s="23">
        <v>8.17</v>
      </c>
      <c r="AI3" s="23">
        <v>16</v>
      </c>
      <c r="AJ3" s="23">
        <v>1</v>
      </c>
      <c r="AK3" s="23">
        <v>700</v>
      </c>
      <c r="AL3" s="23">
        <v>-9999</v>
      </c>
      <c r="AM3" s="23">
        <v>-9999</v>
      </c>
      <c r="AN3" s="23">
        <v>-9999</v>
      </c>
      <c r="AO3" s="23">
        <v>-9999</v>
      </c>
      <c r="AP3" s="23">
        <v>-9999</v>
      </c>
      <c r="AQ3" s="23">
        <v>-9999</v>
      </c>
      <c r="AR3" s="23">
        <v>-9999</v>
      </c>
      <c r="AS3" s="23">
        <v>-9999</v>
      </c>
      <c r="AT3" s="23" t="s">
        <v>65</v>
      </c>
      <c r="AU3" s="23">
        <v>-9999</v>
      </c>
      <c r="AV3" s="23">
        <v>-9999</v>
      </c>
      <c r="AW3" s="23">
        <v>-9999</v>
      </c>
      <c r="AX3" s="23">
        <v>-9999</v>
      </c>
      <c r="AY3" s="23">
        <v>-9999</v>
      </c>
      <c r="AZ3" s="23">
        <v>-9999</v>
      </c>
      <c r="BA3" s="23">
        <v>-9999</v>
      </c>
      <c r="BB3" s="23">
        <v>-9999</v>
      </c>
      <c r="BC3" s="23">
        <v>-9999</v>
      </c>
      <c r="BD3" s="23">
        <v>-9999</v>
      </c>
      <c r="BE3" s="23">
        <v>-9999</v>
      </c>
      <c r="BF3" s="23">
        <v>-9999</v>
      </c>
      <c r="BG3" s="23">
        <v>-9999</v>
      </c>
      <c r="BH3" s="23">
        <v>-9999</v>
      </c>
      <c r="BI3" s="23">
        <v>-9999</v>
      </c>
      <c r="BJ3" s="23">
        <v>-9999</v>
      </c>
      <c r="BK3" s="23">
        <v>-9999</v>
      </c>
      <c r="BL3" s="23">
        <v>0.37</v>
      </c>
      <c r="BM3" s="23" t="s">
        <v>409</v>
      </c>
      <c r="BN3" s="23">
        <v>-9999</v>
      </c>
      <c r="BO3" s="23">
        <v>-9999</v>
      </c>
      <c r="BP3" s="23">
        <v>-9999</v>
      </c>
      <c r="BQ3" s="23">
        <v>-9999</v>
      </c>
      <c r="BR3" s="24">
        <v>0.76</v>
      </c>
      <c r="BS3" s="23" t="s">
        <v>142</v>
      </c>
      <c r="BT3" s="23">
        <v>-9999</v>
      </c>
      <c r="BU3" s="24">
        <v>0.76</v>
      </c>
      <c r="BV3" s="23" t="s">
        <v>408</v>
      </c>
    </row>
    <row r="4" spans="1:74" ht="11.25">
      <c r="A4" s="23" t="s">
        <v>585</v>
      </c>
      <c r="B4" s="23" t="s">
        <v>586</v>
      </c>
      <c r="C4" s="23" t="s">
        <v>587</v>
      </c>
      <c r="D4" s="23">
        <v>52.02</v>
      </c>
      <c r="E4" s="23">
        <v>5.5</v>
      </c>
      <c r="F4" s="23">
        <v>-9999</v>
      </c>
      <c r="G4" s="23" t="s">
        <v>403</v>
      </c>
      <c r="H4" s="23" t="s">
        <v>410</v>
      </c>
      <c r="I4" s="23" t="s">
        <v>405</v>
      </c>
      <c r="J4" s="23" t="s">
        <v>406</v>
      </c>
      <c r="K4" s="23">
        <v>-9999</v>
      </c>
      <c r="L4" s="23" t="s">
        <v>65</v>
      </c>
      <c r="M4" s="23">
        <v>-9999</v>
      </c>
      <c r="N4" s="23">
        <v>-9999</v>
      </c>
      <c r="O4" s="23" t="s">
        <v>407</v>
      </c>
      <c r="P4" s="23">
        <v>-9999</v>
      </c>
      <c r="Q4" s="23">
        <v>-9999</v>
      </c>
      <c r="R4" s="23">
        <v>-9999</v>
      </c>
      <c r="S4" s="23">
        <v>-9999</v>
      </c>
      <c r="T4" s="23">
        <v>4.202</v>
      </c>
      <c r="U4" s="23">
        <v>-9999</v>
      </c>
      <c r="V4" s="23">
        <v>-9999</v>
      </c>
      <c r="W4" s="23">
        <v>-9999</v>
      </c>
      <c r="X4" s="23">
        <v>-9999</v>
      </c>
      <c r="Y4" s="23">
        <v>-9999</v>
      </c>
      <c r="Z4" s="23">
        <v>-9999</v>
      </c>
      <c r="AA4" s="23">
        <v>-9999</v>
      </c>
      <c r="AB4" s="23">
        <v>-9999</v>
      </c>
      <c r="AC4" s="23">
        <v>-9999</v>
      </c>
      <c r="AD4" s="23">
        <v>8.17</v>
      </c>
      <c r="AE4" s="23">
        <v>16</v>
      </c>
      <c r="AF4" s="23">
        <v>1</v>
      </c>
      <c r="AG4" s="23">
        <v>700</v>
      </c>
      <c r="AH4" s="23">
        <v>8.17</v>
      </c>
      <c r="AI4" s="23">
        <v>16</v>
      </c>
      <c r="AJ4" s="23">
        <v>1</v>
      </c>
      <c r="AK4" s="23">
        <v>700</v>
      </c>
      <c r="AL4" s="23" t="s">
        <v>65</v>
      </c>
      <c r="AM4" s="23">
        <v>-9999</v>
      </c>
      <c r="AN4" s="23">
        <v>-9999</v>
      </c>
      <c r="AO4" s="23">
        <v>-9999</v>
      </c>
      <c r="AP4" s="23">
        <v>-9999</v>
      </c>
      <c r="AQ4" s="23">
        <v>-9999</v>
      </c>
      <c r="AR4" s="23">
        <v>-9999</v>
      </c>
      <c r="AS4" s="23">
        <v>-9999</v>
      </c>
      <c r="AT4" s="23">
        <v>-9999</v>
      </c>
      <c r="AU4" s="23">
        <v>-9999</v>
      </c>
      <c r="AV4" s="23">
        <v>-9999</v>
      </c>
      <c r="AW4" s="23">
        <v>-9999</v>
      </c>
      <c r="AX4" s="23">
        <v>-9999</v>
      </c>
      <c r="AY4" s="23">
        <v>-9999</v>
      </c>
      <c r="AZ4" s="23">
        <v>-9999</v>
      </c>
      <c r="BA4" s="23">
        <v>-9999</v>
      </c>
      <c r="BB4" s="23">
        <v>-9999</v>
      </c>
      <c r="BC4" s="23">
        <v>-9999</v>
      </c>
      <c r="BD4" s="23">
        <v>-9999</v>
      </c>
      <c r="BE4" s="23">
        <v>-9999</v>
      </c>
      <c r="BF4" s="23">
        <v>-9999</v>
      </c>
      <c r="BG4" s="23">
        <v>-9999</v>
      </c>
      <c r="BH4" s="23">
        <v>-9999</v>
      </c>
      <c r="BI4" s="23">
        <v>-9999</v>
      </c>
      <c r="BJ4" s="23">
        <v>-9999</v>
      </c>
      <c r="BK4" s="23">
        <v>-9999</v>
      </c>
      <c r="BL4" s="23">
        <v>1380</v>
      </c>
      <c r="BM4" s="23" t="s">
        <v>68</v>
      </c>
      <c r="BN4" s="23">
        <v>-9999</v>
      </c>
      <c r="BO4" s="23">
        <v>-9999</v>
      </c>
      <c r="BP4" s="23">
        <v>-9999</v>
      </c>
      <c r="BQ4" s="23">
        <v>-9999</v>
      </c>
      <c r="BR4" s="24">
        <v>1.68</v>
      </c>
      <c r="BS4" s="23" t="s">
        <v>142</v>
      </c>
      <c r="BT4" s="23">
        <v>-9999</v>
      </c>
      <c r="BU4" s="24">
        <v>1.68</v>
      </c>
      <c r="BV4" s="23" t="s">
        <v>408</v>
      </c>
    </row>
    <row r="5" spans="1:74" ht="11.25">
      <c r="A5" s="23" t="s">
        <v>585</v>
      </c>
      <c r="B5" s="23" t="s">
        <v>586</v>
      </c>
      <c r="C5" s="23" t="s">
        <v>587</v>
      </c>
      <c r="D5" s="23">
        <v>52.02</v>
      </c>
      <c r="E5" s="23">
        <v>5.5</v>
      </c>
      <c r="F5" s="23">
        <v>-9999</v>
      </c>
      <c r="G5" s="23" t="s">
        <v>403</v>
      </c>
      <c r="H5" s="23" t="s">
        <v>410</v>
      </c>
      <c r="I5" s="23" t="s">
        <v>405</v>
      </c>
      <c r="J5" s="23" t="s">
        <v>406</v>
      </c>
      <c r="K5" s="23">
        <v>-9999</v>
      </c>
      <c r="L5" s="23" t="s">
        <v>65</v>
      </c>
      <c r="M5" s="23">
        <v>-9999</v>
      </c>
      <c r="N5" s="23">
        <v>-9999</v>
      </c>
      <c r="O5" s="23" t="s">
        <v>407</v>
      </c>
      <c r="P5" s="23">
        <v>-9999</v>
      </c>
      <c r="Q5" s="23">
        <v>-9999</v>
      </c>
      <c r="R5" s="23">
        <v>-9999</v>
      </c>
      <c r="S5" s="23">
        <v>-9999</v>
      </c>
      <c r="T5" s="23">
        <v>4.202</v>
      </c>
      <c r="U5" s="23">
        <v>-9999</v>
      </c>
      <c r="V5" s="23">
        <v>-9999</v>
      </c>
      <c r="W5" s="23">
        <v>-9999</v>
      </c>
      <c r="X5" s="23">
        <v>-9999</v>
      </c>
      <c r="Y5" s="23">
        <v>-9999</v>
      </c>
      <c r="Z5" s="23">
        <v>-9999</v>
      </c>
      <c r="AA5" s="23">
        <v>-9999</v>
      </c>
      <c r="AB5" s="23">
        <v>-9999</v>
      </c>
      <c r="AC5" s="23">
        <v>-9999</v>
      </c>
      <c r="AD5" s="23">
        <v>8.17</v>
      </c>
      <c r="AE5" s="23">
        <v>16</v>
      </c>
      <c r="AF5" s="23">
        <v>1</v>
      </c>
      <c r="AG5" s="23">
        <v>700</v>
      </c>
      <c r="AH5" s="23">
        <v>8.17</v>
      </c>
      <c r="AI5" s="23">
        <v>16</v>
      </c>
      <c r="AJ5" s="23">
        <v>1</v>
      </c>
      <c r="AK5" s="23">
        <v>700</v>
      </c>
      <c r="AL5" s="23">
        <v>-9999</v>
      </c>
      <c r="AM5" s="23">
        <v>-9999</v>
      </c>
      <c r="AN5" s="23">
        <v>-9999</v>
      </c>
      <c r="AO5" s="23">
        <v>-9999</v>
      </c>
      <c r="AP5" s="23">
        <v>-9999</v>
      </c>
      <c r="AQ5" s="23">
        <v>-9999</v>
      </c>
      <c r="AR5" s="23">
        <v>-9999</v>
      </c>
      <c r="AS5" s="23">
        <v>-9999</v>
      </c>
      <c r="AT5" s="23" t="s">
        <v>65</v>
      </c>
      <c r="AU5" s="23">
        <v>-9999</v>
      </c>
      <c r="AV5" s="23">
        <v>-9999</v>
      </c>
      <c r="AW5" s="23">
        <v>-9999</v>
      </c>
      <c r="AX5" s="23">
        <v>-9999</v>
      </c>
      <c r="AY5" s="23">
        <v>-9999</v>
      </c>
      <c r="AZ5" s="23">
        <v>-9999</v>
      </c>
      <c r="BA5" s="23">
        <v>-9999</v>
      </c>
      <c r="BB5" s="23">
        <v>-9999</v>
      </c>
      <c r="BC5" s="23">
        <v>-9999</v>
      </c>
      <c r="BD5" s="23">
        <v>-9999</v>
      </c>
      <c r="BE5" s="23">
        <v>-9999</v>
      </c>
      <c r="BF5" s="23">
        <v>-9999</v>
      </c>
      <c r="BG5" s="23">
        <v>-9999</v>
      </c>
      <c r="BH5" s="23">
        <v>-9999</v>
      </c>
      <c r="BI5" s="23">
        <v>-9999</v>
      </c>
      <c r="BJ5" s="23">
        <v>-9999</v>
      </c>
      <c r="BK5" s="23">
        <v>-9999</v>
      </c>
      <c r="BL5" s="23">
        <v>0.44</v>
      </c>
      <c r="BM5" s="23" t="s">
        <v>409</v>
      </c>
      <c r="BN5" s="23">
        <v>-9999</v>
      </c>
      <c r="BO5" s="23">
        <v>-9999</v>
      </c>
      <c r="BP5" s="23">
        <v>-9999</v>
      </c>
      <c r="BQ5" s="23">
        <v>-9999</v>
      </c>
      <c r="BR5" s="24">
        <v>1.17</v>
      </c>
      <c r="BS5" s="23" t="s">
        <v>142</v>
      </c>
      <c r="BT5" s="23">
        <v>-9999</v>
      </c>
      <c r="BU5" s="24">
        <v>1.17</v>
      </c>
      <c r="BV5" s="23" t="s">
        <v>408</v>
      </c>
    </row>
    <row r="6" spans="1:74" ht="11.25">
      <c r="A6" s="23" t="s">
        <v>411</v>
      </c>
      <c r="B6" s="23" t="s">
        <v>412</v>
      </c>
      <c r="C6" s="23" t="s">
        <v>413</v>
      </c>
      <c r="D6" s="23">
        <v>45.43</v>
      </c>
      <c r="E6" s="23">
        <v>-93.35</v>
      </c>
      <c r="F6" s="23">
        <v>-9999</v>
      </c>
      <c r="G6" s="23" t="s">
        <v>579</v>
      </c>
      <c r="H6" s="23" t="s">
        <v>414</v>
      </c>
      <c r="I6" s="23" t="s">
        <v>415</v>
      </c>
      <c r="J6" s="23">
        <v>-9999</v>
      </c>
      <c r="K6" s="23">
        <v>-9999</v>
      </c>
      <c r="L6" s="23">
        <v>-9999</v>
      </c>
      <c r="M6" s="23">
        <v>-9999</v>
      </c>
      <c r="N6" s="23">
        <v>-9999</v>
      </c>
      <c r="O6" s="23">
        <v>-9999</v>
      </c>
      <c r="P6" s="23">
        <v>-9999</v>
      </c>
      <c r="Q6" s="23">
        <v>-9999</v>
      </c>
      <c r="R6" s="23">
        <v>-9999</v>
      </c>
      <c r="S6" s="23">
        <v>-9999</v>
      </c>
      <c r="T6" s="23">
        <v>-9999</v>
      </c>
      <c r="U6" s="23">
        <v>-9999</v>
      </c>
      <c r="V6" s="23">
        <v>-9999</v>
      </c>
      <c r="W6" s="23">
        <v>-9999</v>
      </c>
      <c r="X6" s="23">
        <v>6.483333333333334</v>
      </c>
      <c r="Y6" s="23">
        <v>27.3</v>
      </c>
      <c r="Z6" s="23">
        <v>-20.5</v>
      </c>
      <c r="AA6" s="23">
        <v>690</v>
      </c>
      <c r="AB6" s="23">
        <v>442</v>
      </c>
      <c r="AC6" s="23" t="s">
        <v>97</v>
      </c>
      <c r="AD6" s="23">
        <v>5.83</v>
      </c>
      <c r="AE6" s="23">
        <v>22</v>
      </c>
      <c r="AF6" s="23">
        <v>-12</v>
      </c>
      <c r="AG6" s="23">
        <v>623</v>
      </c>
      <c r="AH6" s="23">
        <v>6.483333333333334</v>
      </c>
      <c r="AI6" s="23">
        <v>27.3</v>
      </c>
      <c r="AJ6" s="23">
        <v>-20.5</v>
      </c>
      <c r="AK6" s="23">
        <v>690</v>
      </c>
      <c r="AL6" s="23" t="s">
        <v>65</v>
      </c>
      <c r="AM6" s="23">
        <v>-9999</v>
      </c>
      <c r="AN6" s="23">
        <v>-9999</v>
      </c>
      <c r="AO6" s="23">
        <v>-9999</v>
      </c>
      <c r="AP6" s="23">
        <v>-9999</v>
      </c>
      <c r="AQ6" s="23">
        <v>-9999</v>
      </c>
      <c r="AR6" s="23">
        <v>-9999</v>
      </c>
      <c r="AS6" s="23">
        <v>-9999</v>
      </c>
      <c r="AT6" s="23">
        <v>-9999</v>
      </c>
      <c r="AU6" s="23">
        <v>-9999</v>
      </c>
      <c r="AV6" s="23">
        <v>-9999</v>
      </c>
      <c r="AW6" s="23">
        <v>-9999</v>
      </c>
      <c r="AX6" s="23">
        <v>-9999</v>
      </c>
      <c r="AY6" s="23">
        <v>-9999</v>
      </c>
      <c r="AZ6" s="23">
        <v>-9999</v>
      </c>
      <c r="BA6" s="23">
        <v>-9999</v>
      </c>
      <c r="BB6" s="23">
        <v>-9999</v>
      </c>
      <c r="BC6" s="23">
        <v>328</v>
      </c>
      <c r="BD6" s="23" t="s">
        <v>67</v>
      </c>
      <c r="BE6" s="23">
        <v>-9999</v>
      </c>
      <c r="BF6" s="23">
        <v>-9999</v>
      </c>
      <c r="BG6" s="23" t="s">
        <v>65</v>
      </c>
      <c r="BH6" s="23">
        <v>-9999</v>
      </c>
      <c r="BI6" s="23">
        <v>-9999</v>
      </c>
      <c r="BJ6" s="23">
        <v>-9999</v>
      </c>
      <c r="BK6" s="23">
        <v>-9999</v>
      </c>
      <c r="BL6" s="23">
        <v>180</v>
      </c>
      <c r="BM6" s="23" t="s">
        <v>68</v>
      </c>
      <c r="BN6" s="23">
        <v>-9999</v>
      </c>
      <c r="BO6" s="23">
        <v>-9999</v>
      </c>
      <c r="BP6" s="23">
        <v>-9999</v>
      </c>
      <c r="BQ6" s="23">
        <v>-9999</v>
      </c>
      <c r="BR6" s="24">
        <v>0.5487804878048781</v>
      </c>
      <c r="BS6" s="23" t="s">
        <v>142</v>
      </c>
      <c r="BT6" s="23">
        <v>-9999</v>
      </c>
      <c r="BU6" s="24">
        <v>0.5487804878048781</v>
      </c>
      <c r="BV6" s="23">
        <v>-9999</v>
      </c>
    </row>
    <row r="7" spans="1:74" ht="11.25">
      <c r="A7" s="23" t="s">
        <v>411</v>
      </c>
      <c r="B7" s="23" t="s">
        <v>412</v>
      </c>
      <c r="C7" s="23" t="s">
        <v>413</v>
      </c>
      <c r="D7" s="23">
        <v>45.43</v>
      </c>
      <c r="E7" s="23">
        <v>-93.35</v>
      </c>
      <c r="F7" s="23">
        <v>-9999</v>
      </c>
      <c r="G7" s="23" t="s">
        <v>403</v>
      </c>
      <c r="H7" s="23" t="s">
        <v>416</v>
      </c>
      <c r="I7" s="23" t="s">
        <v>405</v>
      </c>
      <c r="J7" s="23">
        <v>-9999</v>
      </c>
      <c r="K7" s="23">
        <v>-9999</v>
      </c>
      <c r="L7" s="23">
        <v>-9999</v>
      </c>
      <c r="M7" s="23">
        <v>-9999</v>
      </c>
      <c r="N7" s="23">
        <v>-9999</v>
      </c>
      <c r="O7" s="23">
        <v>-9999</v>
      </c>
      <c r="P7" s="23">
        <v>-9999</v>
      </c>
      <c r="Q7" s="23">
        <v>-9999</v>
      </c>
      <c r="R7" s="23">
        <v>-9999</v>
      </c>
      <c r="S7" s="23">
        <v>-9999</v>
      </c>
      <c r="T7" s="23">
        <v>-9999</v>
      </c>
      <c r="U7" s="23">
        <v>-9999</v>
      </c>
      <c r="V7" s="23">
        <v>-9999</v>
      </c>
      <c r="W7" s="23">
        <v>-9999</v>
      </c>
      <c r="X7" s="23">
        <v>6.5</v>
      </c>
      <c r="Y7" s="23">
        <v>27.3</v>
      </c>
      <c r="Z7" s="23">
        <v>-20.5</v>
      </c>
      <c r="AA7" s="23">
        <v>690</v>
      </c>
      <c r="AB7" s="23">
        <v>442</v>
      </c>
      <c r="AC7" s="23" t="s">
        <v>97</v>
      </c>
      <c r="AD7" s="23">
        <v>5.83</v>
      </c>
      <c r="AE7" s="23">
        <v>22</v>
      </c>
      <c r="AF7" s="23">
        <v>-12</v>
      </c>
      <c r="AG7" s="23">
        <v>623</v>
      </c>
      <c r="AH7" s="23">
        <v>6.5</v>
      </c>
      <c r="AI7" s="23">
        <v>27.3</v>
      </c>
      <c r="AJ7" s="23">
        <v>-20.5</v>
      </c>
      <c r="AK7" s="23">
        <v>690</v>
      </c>
      <c r="AL7" s="23" t="s">
        <v>65</v>
      </c>
      <c r="AM7" s="23">
        <v>-9999</v>
      </c>
      <c r="AN7" s="23">
        <v>-9999</v>
      </c>
      <c r="AO7" s="23">
        <v>-9999</v>
      </c>
      <c r="AP7" s="23">
        <v>-9999</v>
      </c>
      <c r="AQ7" s="23">
        <v>-9999</v>
      </c>
      <c r="AR7" s="23">
        <v>-9999</v>
      </c>
      <c r="AS7" s="23">
        <v>-9999</v>
      </c>
      <c r="AT7" s="23">
        <v>-9999</v>
      </c>
      <c r="AU7" s="23">
        <v>-9999</v>
      </c>
      <c r="AV7" s="23">
        <v>-9999</v>
      </c>
      <c r="AW7" s="23">
        <v>-9999</v>
      </c>
      <c r="AX7" s="23">
        <v>-9999</v>
      </c>
      <c r="AY7" s="23">
        <v>-9999</v>
      </c>
      <c r="AZ7" s="23">
        <v>-9999</v>
      </c>
      <c r="BA7" s="23">
        <v>-9999</v>
      </c>
      <c r="BB7" s="23">
        <v>-9999</v>
      </c>
      <c r="BC7" s="23">
        <v>1667</v>
      </c>
      <c r="BD7" s="23" t="s">
        <v>67</v>
      </c>
      <c r="BE7" s="23">
        <v>-9999</v>
      </c>
      <c r="BF7" s="23">
        <v>-9999</v>
      </c>
      <c r="BG7" s="23" t="s">
        <v>65</v>
      </c>
      <c r="BH7" s="23">
        <v>-9999</v>
      </c>
      <c r="BI7" s="23">
        <v>-9999</v>
      </c>
      <c r="BJ7" s="23">
        <v>-9999</v>
      </c>
      <c r="BK7" s="23">
        <v>-9999</v>
      </c>
      <c r="BL7" s="23">
        <v>473</v>
      </c>
      <c r="BM7" s="23" t="s">
        <v>68</v>
      </c>
      <c r="BN7" s="23">
        <v>-9999</v>
      </c>
      <c r="BO7" s="23">
        <v>-9999</v>
      </c>
      <c r="BP7" s="23">
        <v>-9999</v>
      </c>
      <c r="BQ7" s="23">
        <v>-9999</v>
      </c>
      <c r="BR7" s="24">
        <v>0.28374325134973005</v>
      </c>
      <c r="BS7" s="23" t="s">
        <v>142</v>
      </c>
      <c r="BT7" s="23">
        <v>-9999</v>
      </c>
      <c r="BU7" s="24">
        <v>0.28374325134973005</v>
      </c>
      <c r="BV7" s="23">
        <v>-9999</v>
      </c>
    </row>
    <row r="8" spans="1:74" ht="11.25">
      <c r="A8" s="23" t="s">
        <v>418</v>
      </c>
      <c r="B8" s="23" t="s">
        <v>419</v>
      </c>
      <c r="C8" s="23" t="s">
        <v>420</v>
      </c>
      <c r="D8" s="23">
        <v>46.39</v>
      </c>
      <c r="E8" s="23">
        <v>-99.21</v>
      </c>
      <c r="F8" s="23">
        <v>-9999</v>
      </c>
      <c r="G8" s="23" t="s">
        <v>403</v>
      </c>
      <c r="H8" s="23" t="s">
        <v>421</v>
      </c>
      <c r="I8" s="23" t="s">
        <v>405</v>
      </c>
      <c r="J8" s="23" t="s">
        <v>503</v>
      </c>
      <c r="K8" s="23">
        <v>-9999</v>
      </c>
      <c r="L8" s="23" t="s">
        <v>65</v>
      </c>
      <c r="M8" s="23">
        <v>35</v>
      </c>
      <c r="N8" s="23">
        <v>35</v>
      </c>
      <c r="O8" s="23" t="s">
        <v>422</v>
      </c>
      <c r="P8" s="23">
        <v>-9999</v>
      </c>
      <c r="Q8" s="23" t="s">
        <v>423</v>
      </c>
      <c r="R8" s="23">
        <v>4.9</v>
      </c>
      <c r="S8" s="23">
        <v>0.4</v>
      </c>
      <c r="T8" s="23">
        <v>-9999</v>
      </c>
      <c r="U8" s="23">
        <v>-9999</v>
      </c>
      <c r="V8" s="23">
        <v>-9999</v>
      </c>
      <c r="W8" s="23">
        <v>-9999</v>
      </c>
      <c r="X8" s="23">
        <v>-9999</v>
      </c>
      <c r="Y8" s="23">
        <v>21</v>
      </c>
      <c r="Z8" s="23">
        <v>-13</v>
      </c>
      <c r="AA8" s="23">
        <v>446</v>
      </c>
      <c r="AB8" s="23">
        <v>312.2</v>
      </c>
      <c r="AC8" s="23" t="s">
        <v>85</v>
      </c>
      <c r="AD8" s="23">
        <v>4.83</v>
      </c>
      <c r="AE8" s="23">
        <v>21</v>
      </c>
      <c r="AF8" s="23">
        <v>-13</v>
      </c>
      <c r="AG8" s="23">
        <v>407</v>
      </c>
      <c r="AH8" s="23">
        <v>4.83</v>
      </c>
      <c r="AI8" s="23">
        <v>21</v>
      </c>
      <c r="AJ8" s="23">
        <v>-13</v>
      </c>
      <c r="AK8" s="23">
        <v>446</v>
      </c>
      <c r="AL8" s="23" t="s">
        <v>65</v>
      </c>
      <c r="AM8" s="23">
        <v>-9999</v>
      </c>
      <c r="AN8" s="23">
        <v>-9999</v>
      </c>
      <c r="AO8" s="23">
        <v>-9999</v>
      </c>
      <c r="AP8" s="23">
        <v>-9999</v>
      </c>
      <c r="AQ8" s="23">
        <v>-9999</v>
      </c>
      <c r="AR8" s="23">
        <v>-9999</v>
      </c>
      <c r="AS8" s="23">
        <v>-9999</v>
      </c>
      <c r="AT8" s="23">
        <v>-9999</v>
      </c>
      <c r="AU8" s="23">
        <v>-9999</v>
      </c>
      <c r="AV8" s="23">
        <v>-9999</v>
      </c>
      <c r="AW8" s="23">
        <v>-9999</v>
      </c>
      <c r="AX8" s="23">
        <v>-9999</v>
      </c>
      <c r="AY8" s="23">
        <v>-9999</v>
      </c>
      <c r="AZ8" s="23">
        <v>-9999</v>
      </c>
      <c r="BA8" s="23">
        <v>-9999</v>
      </c>
      <c r="BB8" s="23">
        <v>-9999</v>
      </c>
      <c r="BC8" s="23">
        <v>1050</v>
      </c>
      <c r="BD8" s="23" t="s">
        <v>67</v>
      </c>
      <c r="BE8" s="23">
        <v>-9999</v>
      </c>
      <c r="BF8" s="23">
        <v>-9999</v>
      </c>
      <c r="BG8" s="23" t="s">
        <v>65</v>
      </c>
      <c r="BH8" s="23">
        <v>-9999</v>
      </c>
      <c r="BI8" s="23">
        <v>-9999</v>
      </c>
      <c r="BJ8" s="23">
        <v>-9999</v>
      </c>
      <c r="BK8" s="23">
        <v>-9999</v>
      </c>
      <c r="BL8" s="23">
        <v>340</v>
      </c>
      <c r="BM8" s="23" t="s">
        <v>68</v>
      </c>
      <c r="BN8" s="23">
        <v>-9999</v>
      </c>
      <c r="BO8" s="23">
        <v>-9999</v>
      </c>
      <c r="BP8" s="23">
        <v>-9999</v>
      </c>
      <c r="BQ8" s="23">
        <v>-9999</v>
      </c>
      <c r="BR8" s="24">
        <v>0.3238095238095238</v>
      </c>
      <c r="BS8" s="23" t="s">
        <v>142</v>
      </c>
      <c r="BT8" s="23">
        <v>-9999</v>
      </c>
      <c r="BU8" s="24">
        <v>0.3238095238095238</v>
      </c>
      <c r="BV8" s="23" t="s">
        <v>424</v>
      </c>
    </row>
    <row r="9" spans="1:74" ht="11.25">
      <c r="A9" s="23" t="s">
        <v>418</v>
      </c>
      <c r="B9" s="23" t="s">
        <v>419</v>
      </c>
      <c r="C9" s="23" t="s">
        <v>420</v>
      </c>
      <c r="D9" s="23">
        <v>46.39</v>
      </c>
      <c r="E9" s="23">
        <v>-99.21</v>
      </c>
      <c r="F9" s="23">
        <v>-9999</v>
      </c>
      <c r="G9" s="23" t="s">
        <v>403</v>
      </c>
      <c r="H9" s="23" t="s">
        <v>421</v>
      </c>
      <c r="I9" s="23" t="s">
        <v>405</v>
      </c>
      <c r="J9" s="23" t="s">
        <v>425</v>
      </c>
      <c r="K9" s="23">
        <v>-9999</v>
      </c>
      <c r="L9" s="23" t="s">
        <v>65</v>
      </c>
      <c r="M9" s="23">
        <v>35</v>
      </c>
      <c r="N9" s="23">
        <v>35</v>
      </c>
      <c r="O9" s="23" t="s">
        <v>422</v>
      </c>
      <c r="P9" s="23">
        <v>-9999</v>
      </c>
      <c r="Q9" s="23" t="s">
        <v>423</v>
      </c>
      <c r="R9" s="23">
        <v>4.9</v>
      </c>
      <c r="S9" s="23">
        <v>0.46</v>
      </c>
      <c r="T9" s="23">
        <v>-9999</v>
      </c>
      <c r="U9" s="23">
        <v>-9999</v>
      </c>
      <c r="V9" s="23">
        <v>-9999</v>
      </c>
      <c r="W9" s="23">
        <v>-9999</v>
      </c>
      <c r="X9" s="23">
        <v>-9999</v>
      </c>
      <c r="Y9" s="23">
        <v>21</v>
      </c>
      <c r="Z9" s="23">
        <v>-13</v>
      </c>
      <c r="AA9" s="23">
        <v>446</v>
      </c>
      <c r="AB9" s="23">
        <v>312.2</v>
      </c>
      <c r="AC9" s="23" t="s">
        <v>85</v>
      </c>
      <c r="AD9" s="23">
        <v>4.83</v>
      </c>
      <c r="AE9" s="23">
        <v>21</v>
      </c>
      <c r="AF9" s="23">
        <v>-13</v>
      </c>
      <c r="AG9" s="23">
        <v>407</v>
      </c>
      <c r="AH9" s="23">
        <v>4.83</v>
      </c>
      <c r="AI9" s="23">
        <v>21</v>
      </c>
      <c r="AJ9" s="23">
        <v>-13</v>
      </c>
      <c r="AK9" s="23">
        <v>446</v>
      </c>
      <c r="AL9" s="23" t="s">
        <v>65</v>
      </c>
      <c r="AM9" s="23">
        <v>-9999</v>
      </c>
      <c r="AN9" s="23">
        <v>-9999</v>
      </c>
      <c r="AO9" s="23">
        <v>-9999</v>
      </c>
      <c r="AP9" s="23">
        <v>-9999</v>
      </c>
      <c r="AQ9" s="23">
        <v>-9999</v>
      </c>
      <c r="AR9" s="23">
        <v>-9999</v>
      </c>
      <c r="AS9" s="23">
        <v>-9999</v>
      </c>
      <c r="AT9" s="23">
        <v>-9999</v>
      </c>
      <c r="AU9" s="23">
        <v>-9999</v>
      </c>
      <c r="AV9" s="23">
        <v>-9999</v>
      </c>
      <c r="AW9" s="23">
        <v>-9999</v>
      </c>
      <c r="AX9" s="23">
        <v>-9999</v>
      </c>
      <c r="AY9" s="23">
        <v>-9999</v>
      </c>
      <c r="AZ9" s="23">
        <v>-9999</v>
      </c>
      <c r="BA9" s="23">
        <v>-9999</v>
      </c>
      <c r="BB9" s="23">
        <v>-9999</v>
      </c>
      <c r="BC9" s="23">
        <v>710</v>
      </c>
      <c r="BD9" s="23" t="s">
        <v>67</v>
      </c>
      <c r="BE9" s="23">
        <v>-9999</v>
      </c>
      <c r="BF9" s="23">
        <v>-9999</v>
      </c>
      <c r="BG9" s="23" t="s">
        <v>65</v>
      </c>
      <c r="BH9" s="23">
        <v>-9999</v>
      </c>
      <c r="BI9" s="23">
        <v>-9999</v>
      </c>
      <c r="BJ9" s="23">
        <v>-9999</v>
      </c>
      <c r="BK9" s="23">
        <v>-9999</v>
      </c>
      <c r="BL9" s="23">
        <v>340</v>
      </c>
      <c r="BM9" s="23" t="s">
        <v>68</v>
      </c>
      <c r="BN9" s="23">
        <v>-9999</v>
      </c>
      <c r="BO9" s="23">
        <v>-9999</v>
      </c>
      <c r="BP9" s="23">
        <v>-9999</v>
      </c>
      <c r="BQ9" s="23">
        <v>-9999</v>
      </c>
      <c r="BR9" s="24">
        <v>0.4788732394366197</v>
      </c>
      <c r="BS9" s="23" t="s">
        <v>142</v>
      </c>
      <c r="BT9" s="23">
        <v>-9999</v>
      </c>
      <c r="BU9" s="24">
        <v>0.4788732394366197</v>
      </c>
      <c r="BV9" s="23" t="s">
        <v>424</v>
      </c>
    </row>
    <row r="10" spans="1:74" ht="11.25">
      <c r="A10" s="23" t="s">
        <v>418</v>
      </c>
      <c r="B10" s="23" t="s">
        <v>419</v>
      </c>
      <c r="C10" s="23" t="s">
        <v>420</v>
      </c>
      <c r="D10" s="23">
        <v>46.39</v>
      </c>
      <c r="E10" s="23">
        <v>-99.21</v>
      </c>
      <c r="F10" s="23">
        <v>-9999</v>
      </c>
      <c r="G10" s="23" t="s">
        <v>403</v>
      </c>
      <c r="H10" s="23" t="s">
        <v>421</v>
      </c>
      <c r="I10" s="23" t="s">
        <v>405</v>
      </c>
      <c r="J10" s="23" t="s">
        <v>426</v>
      </c>
      <c r="K10" s="23">
        <v>-9999</v>
      </c>
      <c r="L10" s="23" t="s">
        <v>65</v>
      </c>
      <c r="M10" s="23">
        <v>35</v>
      </c>
      <c r="N10" s="23">
        <v>35</v>
      </c>
      <c r="O10" s="23" t="s">
        <v>422</v>
      </c>
      <c r="P10" s="23">
        <v>-9999</v>
      </c>
      <c r="Q10" s="23" t="s">
        <v>423</v>
      </c>
      <c r="R10" s="23">
        <v>4.8</v>
      </c>
      <c r="S10" s="23">
        <v>0.42</v>
      </c>
      <c r="T10" s="23">
        <v>-9999</v>
      </c>
      <c r="U10" s="23">
        <v>-9999</v>
      </c>
      <c r="V10" s="23">
        <v>-9999</v>
      </c>
      <c r="W10" s="23">
        <v>-9999</v>
      </c>
      <c r="X10" s="23">
        <v>-9999</v>
      </c>
      <c r="Y10" s="23">
        <v>21</v>
      </c>
      <c r="Z10" s="23">
        <v>-13</v>
      </c>
      <c r="AA10" s="23">
        <v>446</v>
      </c>
      <c r="AB10" s="23">
        <v>312.2</v>
      </c>
      <c r="AC10" s="23" t="s">
        <v>85</v>
      </c>
      <c r="AD10" s="23">
        <v>4.83</v>
      </c>
      <c r="AE10" s="23">
        <v>21</v>
      </c>
      <c r="AF10" s="23">
        <v>-13</v>
      </c>
      <c r="AG10" s="23">
        <v>407</v>
      </c>
      <c r="AH10" s="23">
        <v>4.83</v>
      </c>
      <c r="AI10" s="23">
        <v>21</v>
      </c>
      <c r="AJ10" s="23">
        <v>-13</v>
      </c>
      <c r="AK10" s="23">
        <v>446</v>
      </c>
      <c r="AL10" s="23" t="s">
        <v>65</v>
      </c>
      <c r="AM10" s="23">
        <v>-9999</v>
      </c>
      <c r="AN10" s="23">
        <v>-9999</v>
      </c>
      <c r="AO10" s="23">
        <v>-9999</v>
      </c>
      <c r="AP10" s="23">
        <v>-9999</v>
      </c>
      <c r="AQ10" s="23">
        <v>-9999</v>
      </c>
      <c r="AR10" s="23">
        <v>-9999</v>
      </c>
      <c r="AS10" s="23">
        <v>-9999</v>
      </c>
      <c r="AT10" s="23">
        <v>-9999</v>
      </c>
      <c r="AU10" s="23">
        <v>-9999</v>
      </c>
      <c r="AV10" s="23">
        <v>-9999</v>
      </c>
      <c r="AW10" s="23">
        <v>-9999</v>
      </c>
      <c r="AX10" s="23">
        <v>-9999</v>
      </c>
      <c r="AY10" s="23">
        <v>-9999</v>
      </c>
      <c r="AZ10" s="23">
        <v>-9999</v>
      </c>
      <c r="BA10" s="23">
        <v>-9999</v>
      </c>
      <c r="BB10" s="23">
        <v>-9999</v>
      </c>
      <c r="BC10" s="23">
        <v>590</v>
      </c>
      <c r="BD10" s="23" t="s">
        <v>67</v>
      </c>
      <c r="BE10" s="23">
        <v>-9999</v>
      </c>
      <c r="BF10" s="23">
        <v>-9999</v>
      </c>
      <c r="BG10" s="23" t="s">
        <v>65</v>
      </c>
      <c r="BH10" s="23">
        <v>-9999</v>
      </c>
      <c r="BI10" s="23">
        <v>-9999</v>
      </c>
      <c r="BJ10" s="23">
        <v>-9999</v>
      </c>
      <c r="BK10" s="23">
        <v>-9999</v>
      </c>
      <c r="BL10" s="23">
        <v>125</v>
      </c>
      <c r="BM10" s="23" t="s">
        <v>68</v>
      </c>
      <c r="BN10" s="23">
        <v>-9999</v>
      </c>
      <c r="BO10" s="23">
        <v>-9999</v>
      </c>
      <c r="BP10" s="23">
        <v>-9999</v>
      </c>
      <c r="BQ10" s="23">
        <v>-9999</v>
      </c>
      <c r="BR10" s="24">
        <v>0.211864406779661</v>
      </c>
      <c r="BS10" s="23" t="s">
        <v>142</v>
      </c>
      <c r="BT10" s="23">
        <v>-9999</v>
      </c>
      <c r="BU10" s="24">
        <v>0.211864406779661</v>
      </c>
      <c r="BV10" s="23" t="s">
        <v>424</v>
      </c>
    </row>
    <row r="11" spans="1:74" ht="11.25">
      <c r="A11" s="23" t="s">
        <v>427</v>
      </c>
      <c r="B11" s="23" t="s">
        <v>428</v>
      </c>
      <c r="C11" s="23" t="s">
        <v>429</v>
      </c>
      <c r="D11" s="23">
        <v>38.57</v>
      </c>
      <c r="E11" s="23">
        <v>-92.2</v>
      </c>
      <c r="F11" s="23">
        <v>-9999</v>
      </c>
      <c r="G11" s="23" t="s">
        <v>403</v>
      </c>
      <c r="H11" s="23" t="s">
        <v>430</v>
      </c>
      <c r="I11" s="23" t="s">
        <v>405</v>
      </c>
      <c r="J11" s="23" t="s">
        <v>431</v>
      </c>
      <c r="K11" s="23">
        <v>-9999</v>
      </c>
      <c r="L11" s="23" t="s">
        <v>65</v>
      </c>
      <c r="M11" s="23">
        <v>-9999</v>
      </c>
      <c r="N11" s="23">
        <v>24</v>
      </c>
      <c r="O11" s="23" t="s">
        <v>432</v>
      </c>
      <c r="P11" s="23">
        <v>-9999</v>
      </c>
      <c r="Q11" s="23">
        <v>-9999</v>
      </c>
      <c r="R11" s="23">
        <v>-9999</v>
      </c>
      <c r="S11" s="23">
        <v>-9999</v>
      </c>
      <c r="T11" s="23">
        <v>-9999</v>
      </c>
      <c r="U11" s="23">
        <v>-9999</v>
      </c>
      <c r="V11" s="23">
        <v>-9999</v>
      </c>
      <c r="W11" s="23">
        <v>-9999</v>
      </c>
      <c r="X11" s="23">
        <v>12.5</v>
      </c>
      <c r="Y11" s="23">
        <v>-9999</v>
      </c>
      <c r="Z11" s="23">
        <v>-9999</v>
      </c>
      <c r="AA11" s="23">
        <v>973</v>
      </c>
      <c r="AB11" s="23">
        <v>-9999</v>
      </c>
      <c r="AC11" s="23">
        <v>-9999</v>
      </c>
      <c r="AD11" s="23">
        <v>12.5</v>
      </c>
      <c r="AE11" s="23">
        <v>24</v>
      </c>
      <c r="AF11" s="23">
        <v>1</v>
      </c>
      <c r="AG11" s="23">
        <v>971</v>
      </c>
      <c r="AH11" s="23">
        <v>12.5</v>
      </c>
      <c r="AI11" s="23">
        <v>24</v>
      </c>
      <c r="AJ11" s="23">
        <v>1</v>
      </c>
      <c r="AK11" s="23">
        <v>973</v>
      </c>
      <c r="AL11" s="23" t="s">
        <v>65</v>
      </c>
      <c r="AM11" s="23">
        <v>-9999</v>
      </c>
      <c r="AN11" s="23">
        <v>-9999</v>
      </c>
      <c r="AO11" s="23">
        <v>-9999</v>
      </c>
      <c r="AP11" s="23">
        <v>-9999</v>
      </c>
      <c r="AQ11" s="23">
        <v>-9999</v>
      </c>
      <c r="AR11" s="23">
        <v>-9999</v>
      </c>
      <c r="AS11" s="23">
        <v>-9999</v>
      </c>
      <c r="AT11" s="23">
        <v>-9999</v>
      </c>
      <c r="AU11" s="23">
        <v>-9999</v>
      </c>
      <c r="AV11" s="23">
        <v>-9999</v>
      </c>
      <c r="AW11" s="23">
        <v>-9999</v>
      </c>
      <c r="AX11" s="23">
        <v>-9999</v>
      </c>
      <c r="AY11" s="23">
        <v>-9999</v>
      </c>
      <c r="AZ11" s="23">
        <v>-9999</v>
      </c>
      <c r="BA11" s="23">
        <v>-9999</v>
      </c>
      <c r="BB11" s="23">
        <v>-9999</v>
      </c>
      <c r="BC11" s="23">
        <v>521</v>
      </c>
      <c r="BD11" s="23" t="s">
        <v>67</v>
      </c>
      <c r="BE11" s="23">
        <v>-9999</v>
      </c>
      <c r="BF11" s="23" t="s">
        <v>65</v>
      </c>
      <c r="BG11" s="23" t="s">
        <v>141</v>
      </c>
      <c r="BH11" s="23">
        <v>-9999</v>
      </c>
      <c r="BI11" s="23">
        <v>-9999</v>
      </c>
      <c r="BJ11" s="23">
        <v>-9999</v>
      </c>
      <c r="BK11" s="23">
        <v>-9999</v>
      </c>
      <c r="BL11" s="23">
        <v>521</v>
      </c>
      <c r="BM11" s="23" t="s">
        <v>68</v>
      </c>
      <c r="BN11" s="23">
        <v>-9999</v>
      </c>
      <c r="BO11" s="23">
        <v>-9999</v>
      </c>
      <c r="BP11" s="23">
        <v>590</v>
      </c>
      <c r="BQ11" s="23">
        <v>-9999</v>
      </c>
      <c r="BR11" s="24">
        <v>1</v>
      </c>
      <c r="BS11" s="23" t="s">
        <v>142</v>
      </c>
      <c r="BT11" s="23">
        <v>-9999</v>
      </c>
      <c r="BU11" s="24">
        <v>0.689655172413793</v>
      </c>
      <c r="BV11" s="23">
        <v>-9999</v>
      </c>
    </row>
    <row r="12" spans="1:74" ht="11.25">
      <c r="A12" s="23" t="s">
        <v>427</v>
      </c>
      <c r="B12" s="23" t="s">
        <v>428</v>
      </c>
      <c r="C12" s="23" t="s">
        <v>429</v>
      </c>
      <c r="D12" s="23">
        <v>38.57</v>
      </c>
      <c r="E12" s="23">
        <v>-92.2</v>
      </c>
      <c r="F12" s="23">
        <v>-9999</v>
      </c>
      <c r="G12" s="23" t="s">
        <v>403</v>
      </c>
      <c r="H12" s="23" t="s">
        <v>430</v>
      </c>
      <c r="I12" s="23" t="s">
        <v>405</v>
      </c>
      <c r="J12" s="23" t="s">
        <v>431</v>
      </c>
      <c r="K12" s="23">
        <v>-9999</v>
      </c>
      <c r="L12" s="23" t="s">
        <v>65</v>
      </c>
      <c r="M12" s="23">
        <v>-9999</v>
      </c>
      <c r="N12" s="23">
        <v>24</v>
      </c>
      <c r="O12" s="23" t="s">
        <v>432</v>
      </c>
      <c r="P12" s="23">
        <v>-9999</v>
      </c>
      <c r="Q12" s="23">
        <v>-9999</v>
      </c>
      <c r="R12" s="23">
        <v>-9999</v>
      </c>
      <c r="S12" s="23">
        <v>-9999</v>
      </c>
      <c r="T12" s="23">
        <v>-9999</v>
      </c>
      <c r="U12" s="23">
        <v>-9999</v>
      </c>
      <c r="V12" s="23">
        <v>-9999</v>
      </c>
      <c r="W12" s="23">
        <v>-9999</v>
      </c>
      <c r="X12" s="23">
        <v>12.5</v>
      </c>
      <c r="Y12" s="23">
        <v>-9999</v>
      </c>
      <c r="Z12" s="23">
        <v>-9999</v>
      </c>
      <c r="AA12" s="23">
        <v>973</v>
      </c>
      <c r="AB12" s="23">
        <v>-9999</v>
      </c>
      <c r="AC12" s="23">
        <v>-9999</v>
      </c>
      <c r="AD12" s="23">
        <v>12.5</v>
      </c>
      <c r="AE12" s="23">
        <v>24</v>
      </c>
      <c r="AF12" s="23">
        <v>1</v>
      </c>
      <c r="AG12" s="23">
        <v>971</v>
      </c>
      <c r="AH12" s="23">
        <v>12.5</v>
      </c>
      <c r="AI12" s="23">
        <v>24</v>
      </c>
      <c r="AJ12" s="23">
        <v>1</v>
      </c>
      <c r="AK12" s="23">
        <v>973</v>
      </c>
      <c r="AL12" s="23">
        <v>-9999</v>
      </c>
      <c r="AM12" s="23">
        <v>-9999</v>
      </c>
      <c r="AN12" s="23" t="s">
        <v>65</v>
      </c>
      <c r="AO12" s="23">
        <v>-9999</v>
      </c>
      <c r="AP12" s="23">
        <v>-9999</v>
      </c>
      <c r="AQ12" s="23">
        <v>-9999</v>
      </c>
      <c r="AR12" s="23">
        <v>-9999</v>
      </c>
      <c r="AS12" s="23">
        <v>-9999</v>
      </c>
      <c r="AT12" s="23">
        <v>-9999</v>
      </c>
      <c r="AU12" s="23">
        <v>-9999</v>
      </c>
      <c r="AV12" s="23">
        <v>-9999</v>
      </c>
      <c r="AW12" s="23">
        <v>-9999</v>
      </c>
      <c r="AX12" s="23">
        <v>-9999</v>
      </c>
      <c r="AY12" s="23">
        <v>-9999</v>
      </c>
      <c r="AZ12" s="23">
        <v>-9999</v>
      </c>
      <c r="BA12" s="23">
        <v>-9999</v>
      </c>
      <c r="BB12" s="23">
        <v>-9999</v>
      </c>
      <c r="BC12" s="23">
        <v>521</v>
      </c>
      <c r="BD12" s="23" t="s">
        <v>67</v>
      </c>
      <c r="BE12" s="23">
        <v>-9999</v>
      </c>
      <c r="BF12" s="23" t="s">
        <v>65</v>
      </c>
      <c r="BG12" s="23" t="s">
        <v>141</v>
      </c>
      <c r="BH12" s="23">
        <v>-9999</v>
      </c>
      <c r="BI12" s="23">
        <v>-9999</v>
      </c>
      <c r="BJ12" s="23">
        <v>-9999</v>
      </c>
      <c r="BK12" s="23">
        <v>-9999</v>
      </c>
      <c r="BL12" s="23">
        <v>828.5714285714287</v>
      </c>
      <c r="BM12" s="23" t="s">
        <v>68</v>
      </c>
      <c r="BN12" s="23">
        <v>-9999</v>
      </c>
      <c r="BO12" s="23">
        <v>-9999</v>
      </c>
      <c r="BP12" s="23">
        <v>-9999</v>
      </c>
      <c r="BQ12" s="23">
        <v>-9999</v>
      </c>
      <c r="BR12" s="24">
        <v>1.5903482314230877</v>
      </c>
      <c r="BS12" s="23" t="s">
        <v>142</v>
      </c>
      <c r="BT12" s="23">
        <v>-9999</v>
      </c>
      <c r="BU12" s="24">
        <v>0.9269618027808855</v>
      </c>
      <c r="BV12" s="23" t="s">
        <v>433</v>
      </c>
    </row>
    <row r="13" spans="1:74" ht="11.25">
      <c r="A13" s="23" t="s">
        <v>427</v>
      </c>
      <c r="B13" s="23" t="s">
        <v>428</v>
      </c>
      <c r="C13" s="23" t="s">
        <v>429</v>
      </c>
      <c r="D13" s="23">
        <v>38.57</v>
      </c>
      <c r="E13" s="23">
        <v>-92.2</v>
      </c>
      <c r="F13" s="23">
        <v>-9999</v>
      </c>
      <c r="G13" s="23" t="s">
        <v>403</v>
      </c>
      <c r="H13" s="23" t="s">
        <v>434</v>
      </c>
      <c r="I13" s="23" t="s">
        <v>405</v>
      </c>
      <c r="J13" s="23" t="s">
        <v>435</v>
      </c>
      <c r="K13" s="23">
        <v>-9999</v>
      </c>
      <c r="L13" s="23" t="s">
        <v>65</v>
      </c>
      <c r="M13" s="23">
        <v>-9999</v>
      </c>
      <c r="N13" s="23">
        <v>25</v>
      </c>
      <c r="O13" s="23" t="s">
        <v>432</v>
      </c>
      <c r="P13" s="23">
        <v>-9999</v>
      </c>
      <c r="Q13" s="23">
        <v>-9999</v>
      </c>
      <c r="R13" s="23">
        <v>-9999</v>
      </c>
      <c r="S13" s="23">
        <v>-9999</v>
      </c>
      <c r="T13" s="23">
        <v>-9999</v>
      </c>
      <c r="U13" s="23">
        <v>-9999</v>
      </c>
      <c r="V13" s="23">
        <v>-9999</v>
      </c>
      <c r="W13" s="23">
        <v>-9999</v>
      </c>
      <c r="X13" s="23">
        <v>12.5</v>
      </c>
      <c r="Y13" s="23">
        <v>-9999</v>
      </c>
      <c r="Z13" s="23">
        <v>-9999</v>
      </c>
      <c r="AA13" s="23">
        <v>973</v>
      </c>
      <c r="AB13" s="23">
        <v>-9999</v>
      </c>
      <c r="AC13" s="23">
        <v>-9999</v>
      </c>
      <c r="AD13" s="23">
        <v>12.5</v>
      </c>
      <c r="AE13" s="23">
        <v>24</v>
      </c>
      <c r="AF13" s="23">
        <v>1</v>
      </c>
      <c r="AG13" s="23">
        <v>971</v>
      </c>
      <c r="AH13" s="23">
        <v>12.5</v>
      </c>
      <c r="AI13" s="23">
        <v>24</v>
      </c>
      <c r="AJ13" s="23">
        <v>1</v>
      </c>
      <c r="AK13" s="23">
        <v>973</v>
      </c>
      <c r="AL13" s="23" t="s">
        <v>65</v>
      </c>
      <c r="AM13" s="23">
        <v>-9999</v>
      </c>
      <c r="AN13" s="23">
        <v>-9999</v>
      </c>
      <c r="AO13" s="23">
        <v>-9999</v>
      </c>
      <c r="AP13" s="23">
        <v>-9999</v>
      </c>
      <c r="AQ13" s="23">
        <v>-9999</v>
      </c>
      <c r="AR13" s="23">
        <v>-9999</v>
      </c>
      <c r="AS13" s="23">
        <v>-9999</v>
      </c>
      <c r="AT13" s="23">
        <v>-9999</v>
      </c>
      <c r="AU13" s="23">
        <v>-9999</v>
      </c>
      <c r="AV13" s="23">
        <v>-9999</v>
      </c>
      <c r="AW13" s="23">
        <v>-9999</v>
      </c>
      <c r="AX13" s="23">
        <v>-9999</v>
      </c>
      <c r="AY13" s="23">
        <v>-9999</v>
      </c>
      <c r="AZ13" s="23">
        <v>-9999</v>
      </c>
      <c r="BA13" s="23">
        <v>-9999</v>
      </c>
      <c r="BB13" s="23">
        <v>-9999</v>
      </c>
      <c r="BC13" s="23">
        <v>1374</v>
      </c>
      <c r="BD13" s="23" t="s">
        <v>67</v>
      </c>
      <c r="BE13" s="23">
        <v>-9999</v>
      </c>
      <c r="BF13" s="23">
        <v>-9999</v>
      </c>
      <c r="BG13" s="23" t="s">
        <v>65</v>
      </c>
      <c r="BH13" s="23">
        <v>-9999</v>
      </c>
      <c r="BI13" s="23">
        <v>-9999</v>
      </c>
      <c r="BJ13" s="23">
        <v>-9999</v>
      </c>
      <c r="BK13" s="23">
        <v>-9999</v>
      </c>
      <c r="BL13" s="23">
        <v>495</v>
      </c>
      <c r="BM13" s="23" t="s">
        <v>68</v>
      </c>
      <c r="BN13" s="23">
        <v>-9999</v>
      </c>
      <c r="BO13" s="23">
        <v>-9999</v>
      </c>
      <c r="BP13" s="23">
        <v>479</v>
      </c>
      <c r="BQ13" s="23">
        <v>-9999</v>
      </c>
      <c r="BR13" s="24">
        <v>0.36026200873362446</v>
      </c>
      <c r="BS13" s="23" t="s">
        <v>142</v>
      </c>
      <c r="BT13" s="23">
        <v>-9999</v>
      </c>
      <c r="BU13" s="24">
        <v>0.36026200873362446</v>
      </c>
      <c r="BV13" s="23">
        <v>-9999</v>
      </c>
    </row>
    <row r="14" spans="1:74" ht="11.25">
      <c r="A14" s="23" t="s">
        <v>427</v>
      </c>
      <c r="B14" s="23" t="s">
        <v>428</v>
      </c>
      <c r="C14" s="23" t="s">
        <v>429</v>
      </c>
      <c r="D14" s="23">
        <v>38.57</v>
      </c>
      <c r="E14" s="23">
        <v>-92.2</v>
      </c>
      <c r="F14" s="23">
        <v>-9999</v>
      </c>
      <c r="G14" s="23" t="s">
        <v>403</v>
      </c>
      <c r="H14" s="23" t="s">
        <v>434</v>
      </c>
      <c r="I14" s="23" t="s">
        <v>405</v>
      </c>
      <c r="J14" s="23" t="s">
        <v>435</v>
      </c>
      <c r="K14" s="23">
        <v>-9999</v>
      </c>
      <c r="L14" s="23" t="s">
        <v>65</v>
      </c>
      <c r="M14" s="23">
        <v>-9999</v>
      </c>
      <c r="N14" s="23">
        <v>25</v>
      </c>
      <c r="O14" s="23" t="s">
        <v>432</v>
      </c>
      <c r="P14" s="23">
        <v>-9999</v>
      </c>
      <c r="Q14" s="23">
        <v>-9999</v>
      </c>
      <c r="R14" s="23">
        <v>-9999</v>
      </c>
      <c r="S14" s="23">
        <v>-9999</v>
      </c>
      <c r="T14" s="23">
        <v>-9999</v>
      </c>
      <c r="U14" s="23">
        <v>-9999</v>
      </c>
      <c r="V14" s="23">
        <v>-9999</v>
      </c>
      <c r="W14" s="23">
        <v>-9999</v>
      </c>
      <c r="X14" s="23">
        <v>12.5</v>
      </c>
      <c r="Y14" s="23">
        <v>-9999</v>
      </c>
      <c r="Z14" s="23">
        <v>-9999</v>
      </c>
      <c r="AA14" s="23">
        <v>973</v>
      </c>
      <c r="AB14" s="23">
        <v>-9999</v>
      </c>
      <c r="AC14" s="23">
        <v>-9999</v>
      </c>
      <c r="AD14" s="23">
        <v>12.5</v>
      </c>
      <c r="AE14" s="23">
        <v>24</v>
      </c>
      <c r="AF14" s="23">
        <v>1</v>
      </c>
      <c r="AG14" s="23">
        <v>971</v>
      </c>
      <c r="AH14" s="23">
        <v>12.5</v>
      </c>
      <c r="AI14" s="23">
        <v>24</v>
      </c>
      <c r="AJ14" s="23">
        <v>1</v>
      </c>
      <c r="AK14" s="23">
        <v>973</v>
      </c>
      <c r="AL14" s="23">
        <v>-9999</v>
      </c>
      <c r="AM14" s="23">
        <v>-9999</v>
      </c>
      <c r="AN14" s="23" t="s">
        <v>65</v>
      </c>
      <c r="AO14" s="23">
        <v>-9999</v>
      </c>
      <c r="AP14" s="23">
        <v>-9999</v>
      </c>
      <c r="AQ14" s="23">
        <v>-9999</v>
      </c>
      <c r="AR14" s="23">
        <v>-9999</v>
      </c>
      <c r="AS14" s="23">
        <v>-9999</v>
      </c>
      <c r="AT14" s="23">
        <v>-9999</v>
      </c>
      <c r="AU14" s="23">
        <v>-9999</v>
      </c>
      <c r="AV14" s="23">
        <v>-9999</v>
      </c>
      <c r="AW14" s="23">
        <v>-9999</v>
      </c>
      <c r="AX14" s="23">
        <v>-9999</v>
      </c>
      <c r="AY14" s="23">
        <v>-9999</v>
      </c>
      <c r="AZ14" s="23">
        <v>-9999</v>
      </c>
      <c r="BA14" s="23">
        <v>-9999</v>
      </c>
      <c r="BB14" s="23">
        <v>-9999</v>
      </c>
      <c r="BC14" s="23">
        <v>1374</v>
      </c>
      <c r="BD14" s="23" t="s">
        <v>67</v>
      </c>
      <c r="BE14" s="23">
        <v>-9999</v>
      </c>
      <c r="BF14" s="23">
        <v>-9999</v>
      </c>
      <c r="BG14" s="23" t="s">
        <v>65</v>
      </c>
      <c r="BH14" s="23">
        <v>-9999</v>
      </c>
      <c r="BI14" s="23">
        <v>-9999</v>
      </c>
      <c r="BJ14" s="23">
        <v>-9999</v>
      </c>
      <c r="BK14" s="23">
        <v>-9999</v>
      </c>
      <c r="BL14" s="23">
        <v>671.4285714285714</v>
      </c>
      <c r="BM14" s="23" t="s">
        <v>68</v>
      </c>
      <c r="BN14" s="23">
        <v>-9999</v>
      </c>
      <c r="BO14" s="23">
        <v>-9999</v>
      </c>
      <c r="BP14" s="23">
        <v>-9999</v>
      </c>
      <c r="BQ14" s="23">
        <v>-9999</v>
      </c>
      <c r="BR14" s="24">
        <v>0.48866708255354546</v>
      </c>
      <c r="BS14" s="23" t="s">
        <v>142</v>
      </c>
      <c r="BT14" s="23">
        <v>-9999</v>
      </c>
      <c r="BU14" s="24">
        <v>0.48866708255354546</v>
      </c>
      <c r="BV14" s="23" t="s">
        <v>433</v>
      </c>
    </row>
    <row r="15" spans="1:74" s="25" customFormat="1" ht="11.25">
      <c r="A15" s="25" t="s">
        <v>436</v>
      </c>
      <c r="B15" s="25" t="s">
        <v>437</v>
      </c>
      <c r="C15" s="25" t="s">
        <v>438</v>
      </c>
      <c r="D15" s="25">
        <v>50.48</v>
      </c>
      <c r="E15" s="25">
        <v>-107.57</v>
      </c>
      <c r="F15" s="25">
        <v>-9999</v>
      </c>
      <c r="G15" s="25" t="s">
        <v>403</v>
      </c>
      <c r="H15" s="25">
        <v>-9999</v>
      </c>
      <c r="I15" s="25" t="s">
        <v>405</v>
      </c>
      <c r="J15" s="25">
        <v>1968</v>
      </c>
      <c r="K15" s="25">
        <v>-9999</v>
      </c>
      <c r="L15" s="25">
        <v>-9999</v>
      </c>
      <c r="M15" s="25">
        <v>-9999</v>
      </c>
      <c r="N15" s="25">
        <v>-9999</v>
      </c>
      <c r="O15" s="25">
        <v>-9999</v>
      </c>
      <c r="P15" s="25">
        <v>-9999</v>
      </c>
      <c r="Q15" s="25">
        <v>-9999</v>
      </c>
      <c r="R15" s="25">
        <v>-9999</v>
      </c>
      <c r="S15" s="25">
        <v>-9999</v>
      </c>
      <c r="T15" s="25">
        <v>-9999</v>
      </c>
      <c r="U15" s="25">
        <v>-9999</v>
      </c>
      <c r="V15" s="25">
        <v>-9999</v>
      </c>
      <c r="W15" s="25">
        <v>-9999</v>
      </c>
      <c r="X15" s="25">
        <v>3.6</v>
      </c>
      <c r="Y15" s="25">
        <v>20.2</v>
      </c>
      <c r="Z15" s="25">
        <v>-13.7</v>
      </c>
      <c r="AA15" s="25">
        <v>388</v>
      </c>
      <c r="AB15" s="25">
        <v>-9999</v>
      </c>
      <c r="AC15" s="25">
        <v>-9999</v>
      </c>
      <c r="AD15" s="25">
        <v>-9999</v>
      </c>
      <c r="AE15" s="25">
        <v>-9999</v>
      </c>
      <c r="AF15" s="25">
        <v>-9999</v>
      </c>
      <c r="AG15" s="25">
        <v>-9999</v>
      </c>
      <c r="AH15" s="25">
        <v>3.6</v>
      </c>
      <c r="AI15" s="25">
        <v>20.2</v>
      </c>
      <c r="AJ15" s="25">
        <v>-13.7</v>
      </c>
      <c r="AK15" s="25">
        <v>388</v>
      </c>
      <c r="AL15" s="25">
        <v>-9999</v>
      </c>
      <c r="AM15" s="25">
        <v>-9999</v>
      </c>
      <c r="AN15" s="25">
        <v>-9999</v>
      </c>
      <c r="AO15" s="25">
        <v>-9999</v>
      </c>
      <c r="AP15" s="25">
        <v>-9999</v>
      </c>
      <c r="AQ15" s="25">
        <v>-9999</v>
      </c>
      <c r="AR15" s="25">
        <v>-9999</v>
      </c>
      <c r="AS15" s="25">
        <v>-9999</v>
      </c>
      <c r="AT15" s="25">
        <v>-9999</v>
      </c>
      <c r="AU15" s="25">
        <v>-9999</v>
      </c>
      <c r="AV15" s="25">
        <v>-9999</v>
      </c>
      <c r="AW15" s="25">
        <v>-9999</v>
      </c>
      <c r="AX15" s="25">
        <v>-9999</v>
      </c>
      <c r="AY15" s="25">
        <v>-9999</v>
      </c>
      <c r="AZ15" s="25">
        <v>-9999</v>
      </c>
      <c r="BA15" s="25">
        <v>-9999</v>
      </c>
      <c r="BB15" s="25">
        <v>-9999</v>
      </c>
      <c r="BC15" s="25">
        <v>2275</v>
      </c>
      <c r="BD15" s="25" t="s">
        <v>67</v>
      </c>
      <c r="BE15" s="25">
        <v>-9999</v>
      </c>
      <c r="BF15" s="25">
        <v>-9999</v>
      </c>
      <c r="BG15" s="25" t="s">
        <v>417</v>
      </c>
      <c r="BH15" s="25">
        <v>-9999</v>
      </c>
      <c r="BI15" s="25">
        <v>-9999</v>
      </c>
      <c r="BJ15" s="25">
        <v>-9999</v>
      </c>
      <c r="BK15" s="25">
        <v>-9999</v>
      </c>
      <c r="BL15" s="25">
        <v>881</v>
      </c>
      <c r="BM15" s="25">
        <v>-9999</v>
      </c>
      <c r="BN15" s="25">
        <v>-9999</v>
      </c>
      <c r="BO15" s="25">
        <v>-9999</v>
      </c>
      <c r="BP15" s="25">
        <v>-9999</v>
      </c>
      <c r="BQ15" s="25">
        <v>-9999</v>
      </c>
      <c r="BR15" s="26">
        <f>(BL15/BC15)</f>
        <v>0.3872527472527473</v>
      </c>
      <c r="BS15" s="25" t="s">
        <v>142</v>
      </c>
      <c r="BT15" s="25">
        <v>-9999</v>
      </c>
      <c r="BU15" s="26">
        <f>(BR15)</f>
        <v>0.3872527472527473</v>
      </c>
      <c r="BV15" s="25">
        <v>-9999</v>
      </c>
    </row>
    <row r="16" spans="1:74" s="25" customFormat="1" ht="11.25">
      <c r="A16" s="25" t="s">
        <v>436</v>
      </c>
      <c r="B16" s="25" t="s">
        <v>437</v>
      </c>
      <c r="C16" s="25" t="s">
        <v>438</v>
      </c>
      <c r="D16" s="25">
        <v>50.48</v>
      </c>
      <c r="E16" s="25">
        <v>-107.57</v>
      </c>
      <c r="F16" s="25">
        <v>-9999</v>
      </c>
      <c r="G16" s="25" t="s">
        <v>403</v>
      </c>
      <c r="H16" s="25">
        <v>-9999</v>
      </c>
      <c r="I16" s="25" t="s">
        <v>405</v>
      </c>
      <c r="J16" s="25">
        <v>1969</v>
      </c>
      <c r="K16" s="25">
        <v>-9999</v>
      </c>
      <c r="L16" s="25">
        <v>-9999</v>
      </c>
      <c r="M16" s="25">
        <v>-9999</v>
      </c>
      <c r="N16" s="25">
        <v>-9999</v>
      </c>
      <c r="O16" s="25">
        <v>-9999</v>
      </c>
      <c r="P16" s="25">
        <v>-9999</v>
      </c>
      <c r="Q16" s="25">
        <v>-9999</v>
      </c>
      <c r="R16" s="25">
        <v>-9999</v>
      </c>
      <c r="S16" s="25">
        <v>-9999</v>
      </c>
      <c r="T16" s="25">
        <v>-9999</v>
      </c>
      <c r="U16" s="25">
        <v>-9999</v>
      </c>
      <c r="V16" s="25">
        <v>-9999</v>
      </c>
      <c r="W16" s="25">
        <v>-9999</v>
      </c>
      <c r="X16" s="25">
        <v>3.6</v>
      </c>
      <c r="Y16" s="25">
        <v>20.2</v>
      </c>
      <c r="Z16" s="25">
        <v>-13.7</v>
      </c>
      <c r="AA16" s="25">
        <v>388</v>
      </c>
      <c r="AB16" s="25">
        <v>-9999</v>
      </c>
      <c r="AC16" s="25">
        <v>-9999</v>
      </c>
      <c r="AD16" s="25">
        <v>-9999</v>
      </c>
      <c r="AE16" s="25">
        <v>-9999</v>
      </c>
      <c r="AF16" s="25">
        <v>-9999</v>
      </c>
      <c r="AG16" s="25">
        <v>-9999</v>
      </c>
      <c r="AH16" s="25">
        <v>3.6</v>
      </c>
      <c r="AI16" s="25">
        <v>20.2</v>
      </c>
      <c r="AJ16" s="25">
        <v>-13.7</v>
      </c>
      <c r="AK16" s="25">
        <v>388</v>
      </c>
      <c r="AL16" s="25">
        <v>-9999</v>
      </c>
      <c r="AM16" s="25">
        <v>-9999</v>
      </c>
      <c r="AN16" s="25">
        <v>-9999</v>
      </c>
      <c r="AO16" s="25">
        <v>-9999</v>
      </c>
      <c r="AP16" s="25">
        <v>-9999</v>
      </c>
      <c r="AQ16" s="25">
        <v>-9999</v>
      </c>
      <c r="AR16" s="25">
        <v>-9999</v>
      </c>
      <c r="AS16" s="25">
        <v>-9999</v>
      </c>
      <c r="AT16" s="25">
        <v>-9999</v>
      </c>
      <c r="AU16" s="25">
        <v>-9999</v>
      </c>
      <c r="AV16" s="25">
        <v>-9999</v>
      </c>
      <c r="AW16" s="25">
        <v>-9999</v>
      </c>
      <c r="AX16" s="25">
        <v>-9999</v>
      </c>
      <c r="AY16" s="25">
        <v>-9999</v>
      </c>
      <c r="AZ16" s="25">
        <v>-9999</v>
      </c>
      <c r="BA16" s="25">
        <v>-9999</v>
      </c>
      <c r="BB16" s="25">
        <v>-9999</v>
      </c>
      <c r="BC16" s="25">
        <v>2202</v>
      </c>
      <c r="BD16" s="25" t="s">
        <v>67</v>
      </c>
      <c r="BE16" s="25">
        <v>-9999</v>
      </c>
      <c r="BF16" s="25">
        <v>-9999</v>
      </c>
      <c r="BG16" s="25" t="s">
        <v>417</v>
      </c>
      <c r="BH16" s="25">
        <v>-9999</v>
      </c>
      <c r="BI16" s="25">
        <v>-9999</v>
      </c>
      <c r="BJ16" s="25">
        <v>-9999</v>
      </c>
      <c r="BK16" s="25">
        <v>-9999</v>
      </c>
      <c r="BL16" s="25">
        <v>330</v>
      </c>
      <c r="BM16" s="25">
        <v>-9999</v>
      </c>
      <c r="BN16" s="25">
        <v>-9999</v>
      </c>
      <c r="BO16" s="25">
        <v>-9999</v>
      </c>
      <c r="BP16" s="25">
        <v>-9999</v>
      </c>
      <c r="BQ16" s="25">
        <v>-9999</v>
      </c>
      <c r="BR16" s="26">
        <f>(BL16/BC16)</f>
        <v>0.14986376021798364</v>
      </c>
      <c r="BS16" s="25" t="s">
        <v>142</v>
      </c>
      <c r="BT16" s="25">
        <v>-9999</v>
      </c>
      <c r="BU16" s="26">
        <f>(BR16)</f>
        <v>0.14986376021798364</v>
      </c>
      <c r="BV16" s="25">
        <v>-9999</v>
      </c>
    </row>
    <row r="17" spans="1:74" s="25" customFormat="1" ht="11.25">
      <c r="A17" s="25" t="s">
        <v>436</v>
      </c>
      <c r="B17" s="25" t="s">
        <v>437</v>
      </c>
      <c r="C17" s="25" t="s">
        <v>438</v>
      </c>
      <c r="D17" s="25">
        <v>50.48</v>
      </c>
      <c r="E17" s="25">
        <v>-107.57</v>
      </c>
      <c r="F17" s="25">
        <v>-9999</v>
      </c>
      <c r="G17" s="25" t="s">
        <v>403</v>
      </c>
      <c r="H17" s="25">
        <v>-9999</v>
      </c>
      <c r="I17" s="25" t="s">
        <v>405</v>
      </c>
      <c r="J17" s="25">
        <v>1970</v>
      </c>
      <c r="K17" s="25">
        <v>-9999</v>
      </c>
      <c r="L17" s="25">
        <v>-9999</v>
      </c>
      <c r="M17" s="25">
        <v>-9999</v>
      </c>
      <c r="N17" s="25">
        <v>-9999</v>
      </c>
      <c r="O17" s="25">
        <v>-9999</v>
      </c>
      <c r="P17" s="25">
        <v>-9999</v>
      </c>
      <c r="Q17" s="25">
        <v>-9999</v>
      </c>
      <c r="R17" s="25">
        <v>-9999</v>
      </c>
      <c r="S17" s="25">
        <v>-9999</v>
      </c>
      <c r="T17" s="25">
        <v>-9999</v>
      </c>
      <c r="U17" s="25">
        <v>-9999</v>
      </c>
      <c r="V17" s="25">
        <v>-9999</v>
      </c>
      <c r="W17" s="25">
        <v>-9999</v>
      </c>
      <c r="X17" s="25">
        <v>3.6</v>
      </c>
      <c r="Y17" s="25">
        <v>20.2</v>
      </c>
      <c r="Z17" s="25">
        <v>-13.7</v>
      </c>
      <c r="AA17" s="25">
        <v>388</v>
      </c>
      <c r="AB17" s="25">
        <v>-9999</v>
      </c>
      <c r="AC17" s="25">
        <v>-9999</v>
      </c>
      <c r="AD17" s="25">
        <v>-9999</v>
      </c>
      <c r="AE17" s="25">
        <v>-9999</v>
      </c>
      <c r="AF17" s="25">
        <v>-9999</v>
      </c>
      <c r="AG17" s="25">
        <v>-9999</v>
      </c>
      <c r="AH17" s="25">
        <v>3.6</v>
      </c>
      <c r="AI17" s="25">
        <v>20.2</v>
      </c>
      <c r="AJ17" s="25">
        <v>-13.7</v>
      </c>
      <c r="AK17" s="25">
        <v>388</v>
      </c>
      <c r="AL17" s="25">
        <v>-9999</v>
      </c>
      <c r="AM17" s="25">
        <v>-9999</v>
      </c>
      <c r="AN17" s="25">
        <v>-9999</v>
      </c>
      <c r="AO17" s="25">
        <v>-9999</v>
      </c>
      <c r="AP17" s="25">
        <v>-9999</v>
      </c>
      <c r="AQ17" s="25">
        <v>-9999</v>
      </c>
      <c r="AR17" s="25">
        <v>-9999</v>
      </c>
      <c r="AS17" s="25">
        <v>-9999</v>
      </c>
      <c r="AT17" s="25">
        <v>-9999</v>
      </c>
      <c r="AU17" s="25">
        <v>-9999</v>
      </c>
      <c r="AV17" s="25">
        <v>-9999</v>
      </c>
      <c r="AW17" s="25">
        <v>-9999</v>
      </c>
      <c r="AX17" s="25">
        <v>-9999</v>
      </c>
      <c r="AY17" s="25">
        <v>-9999</v>
      </c>
      <c r="AZ17" s="25">
        <v>-9999</v>
      </c>
      <c r="BA17" s="25">
        <v>-9999</v>
      </c>
      <c r="BB17" s="25">
        <v>-9999</v>
      </c>
      <c r="BC17" s="25">
        <v>2671</v>
      </c>
      <c r="BD17" s="25" t="s">
        <v>67</v>
      </c>
      <c r="BE17" s="25">
        <v>-9999</v>
      </c>
      <c r="BF17" s="25">
        <v>-9999</v>
      </c>
      <c r="BG17" s="25" t="s">
        <v>417</v>
      </c>
      <c r="BH17" s="25">
        <v>-9999</v>
      </c>
      <c r="BI17" s="25">
        <v>-9999</v>
      </c>
      <c r="BJ17" s="25">
        <v>-9999</v>
      </c>
      <c r="BK17" s="25">
        <v>-9999</v>
      </c>
      <c r="BL17" s="25">
        <v>696</v>
      </c>
      <c r="BM17" s="25">
        <v>-9999</v>
      </c>
      <c r="BN17" s="25">
        <v>-9999</v>
      </c>
      <c r="BO17" s="25">
        <v>-9999</v>
      </c>
      <c r="BP17" s="25">
        <v>-9999</v>
      </c>
      <c r="BQ17" s="25">
        <v>-9999</v>
      </c>
      <c r="BR17" s="26">
        <f>(BL17/BC17)</f>
        <v>0.2605765630849869</v>
      </c>
      <c r="BS17" s="25" t="s">
        <v>142</v>
      </c>
      <c r="BT17" s="25">
        <v>-9999</v>
      </c>
      <c r="BU17" s="26">
        <f>(BR17)</f>
        <v>0.2605765630849869</v>
      </c>
      <c r="BV17" s="25">
        <v>-9999</v>
      </c>
    </row>
    <row r="18" spans="1:74" s="25" customFormat="1" ht="11.25">
      <c r="A18" s="25" t="s">
        <v>436</v>
      </c>
      <c r="B18" s="25" t="s">
        <v>437</v>
      </c>
      <c r="C18" s="25" t="s">
        <v>439</v>
      </c>
      <c r="D18" s="25">
        <v>46.53</v>
      </c>
      <c r="E18" s="25">
        <v>-102.49</v>
      </c>
      <c r="F18" s="25">
        <v>-9999</v>
      </c>
      <c r="G18" s="25" t="s">
        <v>403</v>
      </c>
      <c r="H18" s="25">
        <v>-9999</v>
      </c>
      <c r="I18" s="25" t="s">
        <v>405</v>
      </c>
      <c r="J18" s="25">
        <v>-9999</v>
      </c>
      <c r="K18" s="25">
        <v>-9999</v>
      </c>
      <c r="L18" s="25">
        <v>-9999</v>
      </c>
      <c r="M18" s="25">
        <v>-9999</v>
      </c>
      <c r="N18" s="25">
        <v>-9999</v>
      </c>
      <c r="O18" s="25">
        <v>-9999</v>
      </c>
      <c r="P18" s="25">
        <v>-9999</v>
      </c>
      <c r="Q18" s="25">
        <v>-9999</v>
      </c>
      <c r="R18" s="25">
        <v>-9999</v>
      </c>
      <c r="S18" s="25">
        <v>-9999</v>
      </c>
      <c r="T18" s="25">
        <v>-9999</v>
      </c>
      <c r="U18" s="25">
        <v>-9999</v>
      </c>
      <c r="V18" s="25">
        <v>-9999</v>
      </c>
      <c r="W18" s="25">
        <v>-9999</v>
      </c>
      <c r="X18" s="25">
        <v>4.1</v>
      </c>
      <c r="Y18" s="25">
        <v>21.1</v>
      </c>
      <c r="Z18" s="25">
        <v>-14.5</v>
      </c>
      <c r="AA18" s="25">
        <v>403</v>
      </c>
      <c r="AB18" s="25">
        <v>-9999</v>
      </c>
      <c r="AC18" s="25">
        <v>-9999</v>
      </c>
      <c r="AD18" s="25">
        <v>-9999</v>
      </c>
      <c r="AE18" s="25">
        <v>-9999</v>
      </c>
      <c r="AF18" s="25">
        <v>-9999</v>
      </c>
      <c r="AG18" s="25">
        <v>-9999</v>
      </c>
      <c r="AH18" s="25">
        <v>4.1</v>
      </c>
      <c r="AI18" s="25">
        <v>21.1</v>
      </c>
      <c r="AJ18" s="25">
        <v>-14.5</v>
      </c>
      <c r="AK18" s="25">
        <v>403</v>
      </c>
      <c r="AL18" s="25">
        <v>-9999</v>
      </c>
      <c r="AM18" s="25">
        <v>-9999</v>
      </c>
      <c r="AN18" s="25">
        <v>-9999</v>
      </c>
      <c r="AO18" s="25">
        <v>-9999</v>
      </c>
      <c r="AP18" s="25">
        <v>-9999</v>
      </c>
      <c r="AQ18" s="25">
        <v>-9999</v>
      </c>
      <c r="AR18" s="25">
        <v>-9999</v>
      </c>
      <c r="AS18" s="25">
        <v>-9999</v>
      </c>
      <c r="AT18" s="25">
        <v>-9999</v>
      </c>
      <c r="AU18" s="25">
        <v>-9999</v>
      </c>
      <c r="AV18" s="25">
        <v>-9999</v>
      </c>
      <c r="AW18" s="25">
        <v>-9999</v>
      </c>
      <c r="AX18" s="25">
        <v>-9999</v>
      </c>
      <c r="AY18" s="25">
        <v>-9999</v>
      </c>
      <c r="AZ18" s="25">
        <v>-9999</v>
      </c>
      <c r="BA18" s="25">
        <v>-9999</v>
      </c>
      <c r="BB18" s="25">
        <v>-9999</v>
      </c>
      <c r="BC18" s="25">
        <v>2168</v>
      </c>
      <c r="BD18" s="25" t="s">
        <v>67</v>
      </c>
      <c r="BE18" s="25">
        <v>-9999</v>
      </c>
      <c r="BF18" s="25">
        <v>-9999</v>
      </c>
      <c r="BG18" s="25" t="s">
        <v>417</v>
      </c>
      <c r="BH18" s="25">
        <v>-9999</v>
      </c>
      <c r="BI18" s="25">
        <v>-9999</v>
      </c>
      <c r="BJ18" s="25">
        <v>-9999</v>
      </c>
      <c r="BK18" s="25">
        <v>-9999</v>
      </c>
      <c r="BL18" s="25">
        <v>715</v>
      </c>
      <c r="BM18" s="25" t="s">
        <v>68</v>
      </c>
      <c r="BN18" s="25">
        <v>-9999</v>
      </c>
      <c r="BO18" s="25">
        <v>-9999</v>
      </c>
      <c r="BP18" s="25">
        <v>-9999</v>
      </c>
      <c r="BQ18" s="25">
        <v>-9999</v>
      </c>
      <c r="BR18" s="26">
        <f>(BL18/BC18)</f>
        <v>0.3297970479704797</v>
      </c>
      <c r="BS18" s="25" t="s">
        <v>142</v>
      </c>
      <c r="BT18" s="25">
        <v>-9999</v>
      </c>
      <c r="BU18" s="26">
        <f>BR18</f>
        <v>0.3297970479704797</v>
      </c>
      <c r="BV18" s="25">
        <v>-9999</v>
      </c>
    </row>
    <row r="19" spans="1:74" ht="11.25">
      <c r="A19" s="23" t="s">
        <v>440</v>
      </c>
      <c r="B19" s="23" t="s">
        <v>441</v>
      </c>
      <c r="C19" s="23" t="s">
        <v>442</v>
      </c>
      <c r="D19" s="23">
        <v>38.57</v>
      </c>
      <c r="E19" s="23">
        <v>-92.2</v>
      </c>
      <c r="F19" s="23">
        <v>-9999</v>
      </c>
      <c r="G19" s="23" t="s">
        <v>403</v>
      </c>
      <c r="H19" s="23" t="s">
        <v>443</v>
      </c>
      <c r="I19" s="23" t="s">
        <v>405</v>
      </c>
      <c r="J19" s="23">
        <v>-9999</v>
      </c>
      <c r="K19" s="23">
        <v>-9999</v>
      </c>
      <c r="L19" s="23" t="s">
        <v>65</v>
      </c>
      <c r="M19" s="23">
        <v>-9999</v>
      </c>
      <c r="N19" s="23">
        <v>-9999</v>
      </c>
      <c r="O19" s="23">
        <v>-9999</v>
      </c>
      <c r="P19" s="23" t="s">
        <v>444</v>
      </c>
      <c r="Q19" s="23">
        <v>-9999</v>
      </c>
      <c r="R19" s="23">
        <v>-9999</v>
      </c>
      <c r="S19" s="23">
        <v>-9999</v>
      </c>
      <c r="T19" s="23">
        <v>-9999</v>
      </c>
      <c r="U19" s="23" t="s">
        <v>65</v>
      </c>
      <c r="V19" s="23" t="s">
        <v>445</v>
      </c>
      <c r="W19" s="23">
        <v>-9999</v>
      </c>
      <c r="X19" s="23">
        <v>12.7</v>
      </c>
      <c r="Y19" s="23">
        <v>-9999</v>
      </c>
      <c r="Z19" s="23">
        <v>-9999</v>
      </c>
      <c r="AA19" s="23">
        <v>1016</v>
      </c>
      <c r="AB19" s="23">
        <v>-9999</v>
      </c>
      <c r="AC19" s="23" t="s">
        <v>85</v>
      </c>
      <c r="AD19" s="23">
        <v>12.5</v>
      </c>
      <c r="AE19" s="23">
        <v>24</v>
      </c>
      <c r="AF19" s="23">
        <v>1</v>
      </c>
      <c r="AG19" s="23">
        <v>971</v>
      </c>
      <c r="AH19" s="23">
        <v>12.7</v>
      </c>
      <c r="AI19" s="23">
        <v>24</v>
      </c>
      <c r="AJ19" s="23">
        <v>1</v>
      </c>
      <c r="AK19" s="23">
        <v>1016</v>
      </c>
      <c r="AL19" s="23" t="s">
        <v>65</v>
      </c>
      <c r="AM19" s="23">
        <v>-9999</v>
      </c>
      <c r="AN19" s="23">
        <v>-9999</v>
      </c>
      <c r="AO19" s="23">
        <v>-9999</v>
      </c>
      <c r="AP19" s="23">
        <v>-9999</v>
      </c>
      <c r="AQ19" s="23">
        <v>-9999</v>
      </c>
      <c r="AR19" s="23">
        <v>-9999</v>
      </c>
      <c r="AS19" s="23">
        <v>-9999</v>
      </c>
      <c r="AT19" s="23">
        <v>-9999</v>
      </c>
      <c r="AU19" s="23">
        <v>-9999</v>
      </c>
      <c r="AV19" s="23">
        <v>-9999</v>
      </c>
      <c r="AW19" s="23">
        <v>-9999</v>
      </c>
      <c r="AX19" s="23">
        <v>-9999</v>
      </c>
      <c r="AY19" s="23">
        <v>-9999</v>
      </c>
      <c r="AZ19" s="23">
        <v>-9999</v>
      </c>
      <c r="BA19" s="23">
        <v>-9999</v>
      </c>
      <c r="BB19" s="23">
        <v>-9999</v>
      </c>
      <c r="BC19" s="23">
        <v>1928</v>
      </c>
      <c r="BD19" s="23" t="s">
        <v>67</v>
      </c>
      <c r="BE19" s="23">
        <v>-9999</v>
      </c>
      <c r="BF19" s="23">
        <v>-9999</v>
      </c>
      <c r="BG19" s="23" t="s">
        <v>65</v>
      </c>
      <c r="BH19" s="23">
        <v>-9999</v>
      </c>
      <c r="BI19" s="23">
        <v>-9999</v>
      </c>
      <c r="BJ19" s="23">
        <v>-9999</v>
      </c>
      <c r="BK19" s="23">
        <v>-9999</v>
      </c>
      <c r="BL19" s="23">
        <v>510</v>
      </c>
      <c r="BM19" s="23" t="s">
        <v>68</v>
      </c>
      <c r="BN19" s="23">
        <v>-9999</v>
      </c>
      <c r="BO19" s="23">
        <v>-9999</v>
      </c>
      <c r="BP19" s="23">
        <v>-9999</v>
      </c>
      <c r="BQ19" s="23">
        <v>-9999</v>
      </c>
      <c r="BR19" s="24">
        <v>0.2645228215767635</v>
      </c>
      <c r="BS19" s="23" t="s">
        <v>142</v>
      </c>
      <c r="BT19" s="23">
        <v>-9999</v>
      </c>
      <c r="BU19" s="24">
        <v>0.2645228215767635</v>
      </c>
      <c r="BV19" s="23">
        <v>-9999</v>
      </c>
    </row>
    <row r="20" spans="1:74" ht="11.25">
      <c r="A20" s="23" t="s">
        <v>440</v>
      </c>
      <c r="B20" s="23" t="s">
        <v>441</v>
      </c>
      <c r="C20" s="23" t="s">
        <v>442</v>
      </c>
      <c r="D20" s="23">
        <v>38.57</v>
      </c>
      <c r="E20" s="23">
        <v>-92.2</v>
      </c>
      <c r="F20" s="23">
        <v>-9999</v>
      </c>
      <c r="G20" s="23" t="s">
        <v>403</v>
      </c>
      <c r="H20" s="23" t="s">
        <v>443</v>
      </c>
      <c r="I20" s="23" t="s">
        <v>405</v>
      </c>
      <c r="J20" s="23">
        <v>-9999</v>
      </c>
      <c r="K20" s="23">
        <v>-9999</v>
      </c>
      <c r="L20" s="23" t="s">
        <v>65</v>
      </c>
      <c r="M20" s="23">
        <v>-9999</v>
      </c>
      <c r="N20" s="23">
        <v>-9999</v>
      </c>
      <c r="O20" s="23">
        <v>-9999</v>
      </c>
      <c r="P20" s="23" t="s">
        <v>444</v>
      </c>
      <c r="Q20" s="23">
        <v>-9999</v>
      </c>
      <c r="R20" s="23">
        <v>-9999</v>
      </c>
      <c r="S20" s="23">
        <v>-9999</v>
      </c>
      <c r="T20" s="23">
        <v>-9999</v>
      </c>
      <c r="U20" s="23" t="s">
        <v>65</v>
      </c>
      <c r="V20" s="23" t="s">
        <v>712</v>
      </c>
      <c r="W20" s="23">
        <v>-9999</v>
      </c>
      <c r="X20" s="23">
        <v>12.7</v>
      </c>
      <c r="Y20" s="23">
        <v>-9999</v>
      </c>
      <c r="Z20" s="23">
        <v>-9999</v>
      </c>
      <c r="AA20" s="23">
        <v>1016</v>
      </c>
      <c r="AB20" s="23">
        <v>-9999</v>
      </c>
      <c r="AC20" s="23" t="s">
        <v>85</v>
      </c>
      <c r="AD20" s="23">
        <v>12.5</v>
      </c>
      <c r="AE20" s="23">
        <v>24</v>
      </c>
      <c r="AF20" s="23">
        <v>1</v>
      </c>
      <c r="AG20" s="23">
        <v>971</v>
      </c>
      <c r="AH20" s="23">
        <v>12.7</v>
      </c>
      <c r="AI20" s="23">
        <v>24</v>
      </c>
      <c r="AJ20" s="23">
        <v>1</v>
      </c>
      <c r="AK20" s="23">
        <v>1016</v>
      </c>
      <c r="AL20" s="23" t="s">
        <v>65</v>
      </c>
      <c r="AM20" s="23">
        <v>-9999</v>
      </c>
      <c r="AN20" s="23">
        <v>-9999</v>
      </c>
      <c r="AO20" s="23">
        <v>-9999</v>
      </c>
      <c r="AP20" s="23">
        <v>-9999</v>
      </c>
      <c r="AQ20" s="23">
        <v>-9999</v>
      </c>
      <c r="AR20" s="23">
        <v>-9999</v>
      </c>
      <c r="AS20" s="23">
        <v>-9999</v>
      </c>
      <c r="AT20" s="23">
        <v>-9999</v>
      </c>
      <c r="AU20" s="23">
        <v>-9999</v>
      </c>
      <c r="AV20" s="23">
        <v>-9999</v>
      </c>
      <c r="AW20" s="23">
        <v>-9999</v>
      </c>
      <c r="AX20" s="23">
        <v>-9999</v>
      </c>
      <c r="AY20" s="23">
        <v>-9999</v>
      </c>
      <c r="AZ20" s="23">
        <v>-9999</v>
      </c>
      <c r="BA20" s="23">
        <v>-9999</v>
      </c>
      <c r="BB20" s="23">
        <v>-9999</v>
      </c>
      <c r="BC20" s="23">
        <v>1617</v>
      </c>
      <c r="BD20" s="23" t="s">
        <v>67</v>
      </c>
      <c r="BE20" s="23">
        <v>-9999</v>
      </c>
      <c r="BF20" s="23">
        <v>-9999</v>
      </c>
      <c r="BG20" s="23" t="s">
        <v>65</v>
      </c>
      <c r="BH20" s="23">
        <v>-9999</v>
      </c>
      <c r="BI20" s="23">
        <v>-9999</v>
      </c>
      <c r="BJ20" s="23">
        <v>-9999</v>
      </c>
      <c r="BK20" s="23">
        <v>-9999</v>
      </c>
      <c r="BL20" s="23">
        <v>429</v>
      </c>
      <c r="BM20" s="23" t="s">
        <v>68</v>
      </c>
      <c r="BN20" s="23">
        <v>-9999</v>
      </c>
      <c r="BO20" s="23">
        <v>-9999</v>
      </c>
      <c r="BP20" s="23">
        <v>-9999</v>
      </c>
      <c r="BQ20" s="23">
        <v>-9999</v>
      </c>
      <c r="BR20" s="24">
        <v>0.2653061224489796</v>
      </c>
      <c r="BS20" s="23" t="s">
        <v>142</v>
      </c>
      <c r="BT20" s="23">
        <v>-9999</v>
      </c>
      <c r="BU20" s="24">
        <v>0.2653061224489796</v>
      </c>
      <c r="BV20" s="23">
        <v>-9999</v>
      </c>
    </row>
    <row r="21" spans="1:74" ht="11.25">
      <c r="A21" s="23" t="s">
        <v>440</v>
      </c>
      <c r="B21" s="23" t="s">
        <v>441</v>
      </c>
      <c r="C21" s="23" t="s">
        <v>442</v>
      </c>
      <c r="D21" s="23">
        <v>38.57</v>
      </c>
      <c r="E21" s="23">
        <v>-92.2</v>
      </c>
      <c r="F21" s="23">
        <v>-9999</v>
      </c>
      <c r="G21" s="23" t="s">
        <v>403</v>
      </c>
      <c r="H21" s="23" t="s">
        <v>443</v>
      </c>
      <c r="I21" s="23" t="s">
        <v>405</v>
      </c>
      <c r="J21" s="23">
        <v>-9999</v>
      </c>
      <c r="K21" s="23">
        <v>-9999</v>
      </c>
      <c r="L21" s="23" t="s">
        <v>65</v>
      </c>
      <c r="M21" s="23">
        <v>-9999</v>
      </c>
      <c r="N21" s="23">
        <v>-9999</v>
      </c>
      <c r="O21" s="23">
        <v>-9999</v>
      </c>
      <c r="P21" s="23" t="s">
        <v>444</v>
      </c>
      <c r="Q21" s="23">
        <v>-9999</v>
      </c>
      <c r="R21" s="23">
        <v>-9999</v>
      </c>
      <c r="S21" s="23">
        <v>-9999</v>
      </c>
      <c r="T21" s="23">
        <v>-9999</v>
      </c>
      <c r="U21" s="23" t="s">
        <v>65</v>
      </c>
      <c r="V21" s="23" t="s">
        <v>446</v>
      </c>
      <c r="W21" s="23">
        <v>-9999</v>
      </c>
      <c r="X21" s="23">
        <v>12.7</v>
      </c>
      <c r="Y21" s="23">
        <v>-9999</v>
      </c>
      <c r="Z21" s="23">
        <v>-9999</v>
      </c>
      <c r="AA21" s="23">
        <v>1016</v>
      </c>
      <c r="AB21" s="23">
        <v>-9999</v>
      </c>
      <c r="AC21" s="23" t="s">
        <v>85</v>
      </c>
      <c r="AD21" s="23">
        <v>12.5</v>
      </c>
      <c r="AE21" s="23">
        <v>24</v>
      </c>
      <c r="AF21" s="23">
        <v>1</v>
      </c>
      <c r="AG21" s="23">
        <v>971</v>
      </c>
      <c r="AH21" s="23">
        <v>12.7</v>
      </c>
      <c r="AI21" s="23">
        <v>24</v>
      </c>
      <c r="AJ21" s="23">
        <v>1</v>
      </c>
      <c r="AK21" s="23">
        <v>1016</v>
      </c>
      <c r="AL21" s="23" t="s">
        <v>65</v>
      </c>
      <c r="AM21" s="23">
        <v>-9999</v>
      </c>
      <c r="AN21" s="23">
        <v>-9999</v>
      </c>
      <c r="AO21" s="23">
        <v>-9999</v>
      </c>
      <c r="AP21" s="23">
        <v>-9999</v>
      </c>
      <c r="AQ21" s="23">
        <v>-9999</v>
      </c>
      <c r="AR21" s="23">
        <v>-9999</v>
      </c>
      <c r="AS21" s="23">
        <v>-9999</v>
      </c>
      <c r="AT21" s="23">
        <v>-9999</v>
      </c>
      <c r="AU21" s="23">
        <v>-9999</v>
      </c>
      <c r="AV21" s="23">
        <v>-9999</v>
      </c>
      <c r="AW21" s="23">
        <v>-9999</v>
      </c>
      <c r="AX21" s="23">
        <v>-9999</v>
      </c>
      <c r="AY21" s="23">
        <v>-9999</v>
      </c>
      <c r="AZ21" s="23">
        <v>-9999</v>
      </c>
      <c r="BA21" s="23">
        <v>-9999</v>
      </c>
      <c r="BB21" s="23">
        <v>-9999</v>
      </c>
      <c r="BC21" s="23">
        <v>157</v>
      </c>
      <c r="BD21" s="23" t="s">
        <v>67</v>
      </c>
      <c r="BE21" s="23">
        <v>-9999</v>
      </c>
      <c r="BF21" s="23">
        <v>-9999</v>
      </c>
      <c r="BG21" s="23" t="s">
        <v>65</v>
      </c>
      <c r="BH21" s="23">
        <v>-9999</v>
      </c>
      <c r="BI21" s="23">
        <v>-9999</v>
      </c>
      <c r="BJ21" s="23">
        <v>-9999</v>
      </c>
      <c r="BK21" s="23">
        <v>-9999</v>
      </c>
      <c r="BL21" s="23">
        <v>40</v>
      </c>
      <c r="BM21" s="23" t="s">
        <v>68</v>
      </c>
      <c r="BN21" s="23">
        <v>-9999</v>
      </c>
      <c r="BO21" s="23">
        <v>-9999</v>
      </c>
      <c r="BP21" s="23">
        <v>-9999</v>
      </c>
      <c r="BQ21" s="23">
        <v>-9999</v>
      </c>
      <c r="BR21" s="24">
        <v>0.25477707006369427</v>
      </c>
      <c r="BS21" s="23" t="s">
        <v>142</v>
      </c>
      <c r="BT21" s="23">
        <v>-9999</v>
      </c>
      <c r="BU21" s="24">
        <v>0.25477707006369427</v>
      </c>
      <c r="BV21" s="23">
        <v>-9999</v>
      </c>
    </row>
    <row r="22" spans="1:74" ht="11.25">
      <c r="A22" s="23" t="s">
        <v>440</v>
      </c>
      <c r="B22" s="23" t="s">
        <v>441</v>
      </c>
      <c r="C22" s="23" t="s">
        <v>442</v>
      </c>
      <c r="D22" s="23">
        <v>38.57</v>
      </c>
      <c r="E22" s="23">
        <v>-92.2</v>
      </c>
      <c r="F22" s="23">
        <v>-9999</v>
      </c>
      <c r="G22" s="23" t="s">
        <v>403</v>
      </c>
      <c r="H22" s="23" t="s">
        <v>443</v>
      </c>
      <c r="I22" s="23" t="s">
        <v>405</v>
      </c>
      <c r="J22" s="23">
        <v>-9999</v>
      </c>
      <c r="K22" s="23">
        <v>-9999</v>
      </c>
      <c r="L22" s="23" t="s">
        <v>65</v>
      </c>
      <c r="M22" s="23">
        <v>-9999</v>
      </c>
      <c r="N22" s="23">
        <v>-9999</v>
      </c>
      <c r="O22" s="23">
        <v>-9999</v>
      </c>
      <c r="P22" s="23" t="s">
        <v>444</v>
      </c>
      <c r="Q22" s="23">
        <v>-9999</v>
      </c>
      <c r="R22" s="23">
        <v>-9999</v>
      </c>
      <c r="S22" s="23">
        <v>-9999</v>
      </c>
      <c r="T22" s="23">
        <v>-9999</v>
      </c>
      <c r="U22" s="23" t="s">
        <v>65</v>
      </c>
      <c r="V22" s="23" t="s">
        <v>447</v>
      </c>
      <c r="W22" s="23">
        <v>-9999</v>
      </c>
      <c r="X22" s="23">
        <v>12.7</v>
      </c>
      <c r="Y22" s="23">
        <v>-9999</v>
      </c>
      <c r="Z22" s="23">
        <v>-9999</v>
      </c>
      <c r="AA22" s="23">
        <v>1016</v>
      </c>
      <c r="AB22" s="23">
        <v>-9999</v>
      </c>
      <c r="AC22" s="23" t="s">
        <v>85</v>
      </c>
      <c r="AD22" s="23">
        <v>12.5</v>
      </c>
      <c r="AE22" s="23">
        <v>24</v>
      </c>
      <c r="AF22" s="23">
        <v>1</v>
      </c>
      <c r="AG22" s="23">
        <v>971</v>
      </c>
      <c r="AH22" s="23">
        <v>12.7</v>
      </c>
      <c r="AI22" s="23">
        <v>24</v>
      </c>
      <c r="AJ22" s="23">
        <v>1</v>
      </c>
      <c r="AK22" s="23">
        <v>1016</v>
      </c>
      <c r="AL22" s="23" t="s">
        <v>65</v>
      </c>
      <c r="AM22" s="23">
        <v>-9999</v>
      </c>
      <c r="AN22" s="23">
        <v>-9999</v>
      </c>
      <c r="AO22" s="23">
        <v>-9999</v>
      </c>
      <c r="AP22" s="23">
        <v>-9999</v>
      </c>
      <c r="AQ22" s="23">
        <v>-9999</v>
      </c>
      <c r="AR22" s="23">
        <v>-9999</v>
      </c>
      <c r="AS22" s="23">
        <v>-9999</v>
      </c>
      <c r="AT22" s="23">
        <v>-9999</v>
      </c>
      <c r="AU22" s="23">
        <v>-9999</v>
      </c>
      <c r="AV22" s="23">
        <v>-9999</v>
      </c>
      <c r="AW22" s="23">
        <v>-9999</v>
      </c>
      <c r="AX22" s="23">
        <v>-9999</v>
      </c>
      <c r="AY22" s="23">
        <v>-9999</v>
      </c>
      <c r="AZ22" s="23">
        <v>-9999</v>
      </c>
      <c r="BA22" s="23">
        <v>-9999</v>
      </c>
      <c r="BB22" s="23">
        <v>-9999</v>
      </c>
      <c r="BC22" s="23">
        <v>154</v>
      </c>
      <c r="BD22" s="23" t="s">
        <v>67</v>
      </c>
      <c r="BE22" s="23">
        <v>-9999</v>
      </c>
      <c r="BF22" s="23">
        <v>-9999</v>
      </c>
      <c r="BG22" s="23" t="s">
        <v>65</v>
      </c>
      <c r="BH22" s="23">
        <v>-9999</v>
      </c>
      <c r="BI22" s="23">
        <v>-9999</v>
      </c>
      <c r="BJ22" s="23">
        <v>-9999</v>
      </c>
      <c r="BK22" s="23">
        <v>-9999</v>
      </c>
      <c r="BL22" s="23">
        <v>41</v>
      </c>
      <c r="BM22" s="23" t="s">
        <v>68</v>
      </c>
      <c r="BN22" s="23">
        <v>-9999</v>
      </c>
      <c r="BO22" s="23">
        <v>-9999</v>
      </c>
      <c r="BP22" s="23">
        <v>-9999</v>
      </c>
      <c r="BQ22" s="23">
        <v>-9999</v>
      </c>
      <c r="BR22" s="24">
        <v>0.2662337662337662</v>
      </c>
      <c r="BS22" s="23" t="s">
        <v>142</v>
      </c>
      <c r="BT22" s="23">
        <v>-9999</v>
      </c>
      <c r="BU22" s="24">
        <v>0.2662337662337662</v>
      </c>
      <c r="BV22" s="23">
        <v>-9999</v>
      </c>
    </row>
    <row r="23" spans="1:74" ht="11.25">
      <c r="A23" s="23" t="s">
        <v>448</v>
      </c>
      <c r="B23" s="23" t="s">
        <v>449</v>
      </c>
      <c r="C23" s="23" t="s">
        <v>442</v>
      </c>
      <c r="D23" s="23">
        <v>38.57</v>
      </c>
      <c r="E23" s="23">
        <v>-92.2</v>
      </c>
      <c r="F23" s="23">
        <v>-9999</v>
      </c>
      <c r="G23" s="23" t="s">
        <v>403</v>
      </c>
      <c r="H23" s="23" t="s">
        <v>443</v>
      </c>
      <c r="I23" s="23" t="s">
        <v>405</v>
      </c>
      <c r="J23" s="23">
        <v>-9999</v>
      </c>
      <c r="K23" s="23">
        <v>-9999</v>
      </c>
      <c r="L23" s="23" t="s">
        <v>65</v>
      </c>
      <c r="M23" s="23">
        <v>-9999</v>
      </c>
      <c r="N23" s="23">
        <v>-9999</v>
      </c>
      <c r="O23" s="23">
        <v>-9999</v>
      </c>
      <c r="P23" s="23" t="s">
        <v>444</v>
      </c>
      <c r="Q23" s="23">
        <v>-9999</v>
      </c>
      <c r="R23" s="23">
        <v>-9999</v>
      </c>
      <c r="S23" s="23">
        <v>-9999</v>
      </c>
      <c r="T23" s="23">
        <v>-9999</v>
      </c>
      <c r="U23" s="23" t="s">
        <v>141</v>
      </c>
      <c r="V23" s="23" t="s">
        <v>712</v>
      </c>
      <c r="W23" s="23">
        <v>-9999</v>
      </c>
      <c r="X23" s="23">
        <v>12.7</v>
      </c>
      <c r="Y23" s="23">
        <v>-9999</v>
      </c>
      <c r="Z23" s="23">
        <v>-9999</v>
      </c>
      <c r="AA23" s="23">
        <v>1016</v>
      </c>
      <c r="AB23" s="23">
        <v>-9999</v>
      </c>
      <c r="AC23" s="23" t="s">
        <v>85</v>
      </c>
      <c r="AD23" s="23">
        <v>12.5</v>
      </c>
      <c r="AE23" s="23">
        <v>24</v>
      </c>
      <c r="AF23" s="23">
        <v>1</v>
      </c>
      <c r="AG23" s="23">
        <v>971</v>
      </c>
      <c r="AH23" s="23">
        <v>12.7</v>
      </c>
      <c r="AI23" s="23">
        <v>24</v>
      </c>
      <c r="AJ23" s="23">
        <v>1</v>
      </c>
      <c r="AK23" s="23">
        <v>1016</v>
      </c>
      <c r="AL23" s="23">
        <v>-9999</v>
      </c>
      <c r="AM23" s="23">
        <v>-9999</v>
      </c>
      <c r="AN23" s="23" t="s">
        <v>65</v>
      </c>
      <c r="AO23" s="23">
        <v>-9999</v>
      </c>
      <c r="AP23" s="23">
        <v>-9999</v>
      </c>
      <c r="AQ23" s="23">
        <v>-9999</v>
      </c>
      <c r="AR23" s="23">
        <v>-9999</v>
      </c>
      <c r="AS23" s="23">
        <v>-9999</v>
      </c>
      <c r="AT23" s="23">
        <v>-9999</v>
      </c>
      <c r="AU23" s="23">
        <v>-9999</v>
      </c>
      <c r="AV23" s="23">
        <v>-9999</v>
      </c>
      <c r="AW23" s="23">
        <v>-9999</v>
      </c>
      <c r="AX23" s="23">
        <v>-9999</v>
      </c>
      <c r="AY23" s="23">
        <v>-9999</v>
      </c>
      <c r="AZ23" s="23">
        <v>-9999</v>
      </c>
      <c r="BA23" s="23">
        <v>-9999</v>
      </c>
      <c r="BB23" s="23">
        <v>-9999</v>
      </c>
      <c r="BC23" s="23">
        <v>-9999</v>
      </c>
      <c r="BD23" s="23">
        <v>-9999</v>
      </c>
      <c r="BE23" s="23">
        <v>-9999</v>
      </c>
      <c r="BF23" s="23">
        <v>-9999</v>
      </c>
      <c r="BG23" s="23">
        <v>-9999</v>
      </c>
      <c r="BH23" s="23">
        <v>-9999</v>
      </c>
      <c r="BI23" s="23">
        <v>-9999</v>
      </c>
      <c r="BJ23" s="23">
        <v>-9999</v>
      </c>
      <c r="BK23" s="23">
        <v>-9999</v>
      </c>
      <c r="BL23" s="23">
        <v>-9999</v>
      </c>
      <c r="BM23" s="23">
        <v>-9999</v>
      </c>
      <c r="BN23" s="23">
        <v>-9999</v>
      </c>
      <c r="BO23" s="23">
        <v>-9999</v>
      </c>
      <c r="BP23" s="23">
        <v>-9999</v>
      </c>
      <c r="BQ23" s="23">
        <v>-9999</v>
      </c>
      <c r="BR23" s="24">
        <v>0.23076923076923078</v>
      </c>
      <c r="BS23" s="23" t="s">
        <v>142</v>
      </c>
      <c r="BT23" s="23">
        <v>-9999</v>
      </c>
      <c r="BU23" s="24">
        <v>0.23076923076923078</v>
      </c>
      <c r="BV23" s="23" t="s">
        <v>450</v>
      </c>
    </row>
    <row r="24" spans="1:74" ht="11.25">
      <c r="A24" s="23" t="s">
        <v>451</v>
      </c>
      <c r="B24" s="23" t="s">
        <v>452</v>
      </c>
      <c r="C24" s="23" t="s">
        <v>453</v>
      </c>
      <c r="D24" s="23">
        <v>11.47</v>
      </c>
      <c r="E24" s="23">
        <v>76.23</v>
      </c>
      <c r="F24" s="23">
        <v>900</v>
      </c>
      <c r="G24" s="23" t="s">
        <v>680</v>
      </c>
      <c r="H24" s="23" t="s">
        <v>454</v>
      </c>
      <c r="I24" s="23" t="s">
        <v>405</v>
      </c>
      <c r="J24" s="23">
        <v>-9999</v>
      </c>
      <c r="K24" s="23">
        <v>-9999</v>
      </c>
      <c r="L24" s="23" t="s">
        <v>65</v>
      </c>
      <c r="M24" s="23">
        <v>-9999</v>
      </c>
      <c r="N24" s="23">
        <v>-9999</v>
      </c>
      <c r="O24" s="23">
        <v>-9999</v>
      </c>
      <c r="P24" s="23">
        <v>-9999</v>
      </c>
      <c r="Q24" s="23" t="s">
        <v>455</v>
      </c>
      <c r="R24" s="23">
        <v>2.55</v>
      </c>
      <c r="S24" s="23">
        <v>0.99</v>
      </c>
      <c r="T24" s="23">
        <v>5.5</v>
      </c>
      <c r="U24" s="23" t="s">
        <v>65</v>
      </c>
      <c r="V24" s="23" t="s">
        <v>456</v>
      </c>
      <c r="W24" s="23" t="s">
        <v>141</v>
      </c>
      <c r="X24" s="23">
        <v>-9999</v>
      </c>
      <c r="Y24" s="23">
        <v>-9999</v>
      </c>
      <c r="Z24" s="23">
        <v>-9999</v>
      </c>
      <c r="AA24" s="23">
        <v>1098</v>
      </c>
      <c r="AB24" s="23">
        <v>-9999</v>
      </c>
      <c r="AC24" s="23">
        <v>-9999</v>
      </c>
      <c r="AD24" s="23">
        <v>-9999</v>
      </c>
      <c r="AE24" s="23">
        <v>-9999</v>
      </c>
      <c r="AF24" s="23">
        <v>-9999</v>
      </c>
      <c r="AG24" s="23">
        <v>-9999</v>
      </c>
      <c r="AH24" s="23">
        <v>-9999</v>
      </c>
      <c r="AI24" s="23">
        <v>-9999</v>
      </c>
      <c r="AJ24" s="23">
        <v>-9999</v>
      </c>
      <c r="AK24" s="23">
        <v>1098</v>
      </c>
      <c r="AL24" s="23">
        <v>-9999</v>
      </c>
      <c r="AM24" s="23">
        <v>-9999</v>
      </c>
      <c r="AN24" s="23">
        <v>-9999</v>
      </c>
      <c r="AO24" s="23">
        <v>-9999</v>
      </c>
      <c r="AP24" s="23">
        <v>-9999</v>
      </c>
      <c r="AQ24" s="23">
        <v>-9999</v>
      </c>
      <c r="AR24" s="23">
        <v>-9999</v>
      </c>
      <c r="AS24" s="23">
        <v>-9999</v>
      </c>
      <c r="AT24" s="23">
        <v>-9999</v>
      </c>
      <c r="AU24" s="23">
        <v>-9999</v>
      </c>
      <c r="AV24" s="23">
        <v>-9999</v>
      </c>
      <c r="AW24" s="23">
        <v>-9999</v>
      </c>
      <c r="AX24" s="23">
        <v>-9999</v>
      </c>
      <c r="AY24" s="23">
        <v>-9999</v>
      </c>
      <c r="AZ24" s="23">
        <v>-9999</v>
      </c>
      <c r="BA24" s="23">
        <v>-9999</v>
      </c>
      <c r="BB24" s="23">
        <v>-9999</v>
      </c>
      <c r="BC24" s="23">
        <v>615</v>
      </c>
      <c r="BD24" s="23" t="s">
        <v>67</v>
      </c>
      <c r="BE24" s="23">
        <v>-9999</v>
      </c>
      <c r="BF24" s="23">
        <v>-9999</v>
      </c>
      <c r="BG24" s="23" t="s">
        <v>65</v>
      </c>
      <c r="BH24" s="23">
        <v>-9999</v>
      </c>
      <c r="BI24" s="23">
        <v>-9999</v>
      </c>
      <c r="BJ24" s="23">
        <v>-9999</v>
      </c>
      <c r="BK24" s="23">
        <v>-9999</v>
      </c>
      <c r="BL24" s="23">
        <v>489</v>
      </c>
      <c r="BM24" s="23" t="s">
        <v>68</v>
      </c>
      <c r="BN24" s="23">
        <v>-9999</v>
      </c>
      <c r="BO24" s="23">
        <v>-9999</v>
      </c>
      <c r="BP24" s="23">
        <v>-9999</v>
      </c>
      <c r="BQ24" s="23">
        <v>-9999</v>
      </c>
      <c r="BR24" s="24">
        <v>0.7951219512195122</v>
      </c>
      <c r="BS24" s="23" t="s">
        <v>142</v>
      </c>
      <c r="BT24" s="23">
        <v>-9999</v>
      </c>
      <c r="BU24" s="24">
        <v>0.7951219512195122</v>
      </c>
      <c r="BV24" s="23">
        <v>-9999</v>
      </c>
    </row>
    <row r="25" spans="1:74" ht="11.25">
      <c r="A25" s="23" t="s">
        <v>451</v>
      </c>
      <c r="B25" s="23" t="s">
        <v>452</v>
      </c>
      <c r="C25" s="23" t="s">
        <v>453</v>
      </c>
      <c r="D25" s="23">
        <v>11.47</v>
      </c>
      <c r="E25" s="23">
        <v>76.23</v>
      </c>
      <c r="F25" s="23">
        <v>900</v>
      </c>
      <c r="G25" s="23" t="s">
        <v>680</v>
      </c>
      <c r="H25" s="23" t="s">
        <v>454</v>
      </c>
      <c r="I25" s="23" t="s">
        <v>405</v>
      </c>
      <c r="J25" s="23">
        <v>-9999</v>
      </c>
      <c r="K25" s="23">
        <v>-9999</v>
      </c>
      <c r="L25" s="23" t="s">
        <v>65</v>
      </c>
      <c r="M25" s="23">
        <v>-9999</v>
      </c>
      <c r="N25" s="23">
        <v>-9999</v>
      </c>
      <c r="O25" s="23">
        <v>-9999</v>
      </c>
      <c r="P25" s="23">
        <v>-9999</v>
      </c>
      <c r="Q25" s="23" t="s">
        <v>455</v>
      </c>
      <c r="R25" s="23">
        <v>2.55</v>
      </c>
      <c r="S25" s="23">
        <v>0.99</v>
      </c>
      <c r="T25" s="23">
        <v>5.5</v>
      </c>
      <c r="U25" s="23" t="s">
        <v>65</v>
      </c>
      <c r="V25" s="23" t="s">
        <v>457</v>
      </c>
      <c r="W25" s="23">
        <v>-9999</v>
      </c>
      <c r="X25" s="23">
        <v>-9999</v>
      </c>
      <c r="Y25" s="23">
        <v>-9999</v>
      </c>
      <c r="Z25" s="23">
        <v>-9999</v>
      </c>
      <c r="AA25" s="23">
        <v>1098</v>
      </c>
      <c r="AB25" s="23">
        <v>-9999</v>
      </c>
      <c r="AC25" s="23">
        <v>-9999</v>
      </c>
      <c r="AD25" s="23">
        <v>-9999</v>
      </c>
      <c r="AE25" s="23">
        <v>-9999</v>
      </c>
      <c r="AF25" s="23">
        <v>-9999</v>
      </c>
      <c r="AG25" s="23">
        <v>-9999</v>
      </c>
      <c r="AH25" s="23">
        <v>-9999</v>
      </c>
      <c r="AI25" s="23">
        <v>-9999</v>
      </c>
      <c r="AJ25" s="23">
        <v>-9999</v>
      </c>
      <c r="AK25" s="23">
        <v>1098</v>
      </c>
      <c r="AL25" s="23">
        <v>-9999</v>
      </c>
      <c r="AM25" s="23">
        <v>-9999</v>
      </c>
      <c r="AN25" s="23">
        <v>-9999</v>
      </c>
      <c r="AO25" s="23">
        <v>-9999</v>
      </c>
      <c r="AP25" s="23">
        <v>-9999</v>
      </c>
      <c r="AQ25" s="23">
        <v>-9999</v>
      </c>
      <c r="AR25" s="23">
        <v>-9999</v>
      </c>
      <c r="AS25" s="23">
        <v>-9999</v>
      </c>
      <c r="AT25" s="23">
        <v>-9999</v>
      </c>
      <c r="AU25" s="23">
        <v>-9999</v>
      </c>
      <c r="AV25" s="23">
        <v>-9999</v>
      </c>
      <c r="AW25" s="23">
        <v>-9999</v>
      </c>
      <c r="AX25" s="23">
        <v>-9999</v>
      </c>
      <c r="AY25" s="23">
        <v>-9999</v>
      </c>
      <c r="AZ25" s="23">
        <v>-9999</v>
      </c>
      <c r="BA25" s="23">
        <v>-9999</v>
      </c>
      <c r="BB25" s="23">
        <v>-9999</v>
      </c>
      <c r="BC25" s="23">
        <v>300</v>
      </c>
      <c r="BD25" s="23" t="s">
        <v>67</v>
      </c>
      <c r="BE25" s="23">
        <v>-9999</v>
      </c>
      <c r="BF25" s="23">
        <v>-9999</v>
      </c>
      <c r="BG25" s="23" t="s">
        <v>65</v>
      </c>
      <c r="BH25" s="23">
        <v>-9999</v>
      </c>
      <c r="BI25" s="23">
        <v>-9999</v>
      </c>
      <c r="BJ25" s="23">
        <v>-9999</v>
      </c>
      <c r="BK25" s="23">
        <v>-9999</v>
      </c>
      <c r="BL25" s="23">
        <v>169</v>
      </c>
      <c r="BM25" s="23" t="s">
        <v>68</v>
      </c>
      <c r="BN25" s="23">
        <v>-9999</v>
      </c>
      <c r="BO25" s="23">
        <v>-9999</v>
      </c>
      <c r="BP25" s="23">
        <v>-9999</v>
      </c>
      <c r="BQ25" s="23">
        <v>-9999</v>
      </c>
      <c r="BR25" s="24">
        <v>0.5633333333333334</v>
      </c>
      <c r="BS25" s="23" t="s">
        <v>142</v>
      </c>
      <c r="BT25" s="23">
        <v>-9999</v>
      </c>
      <c r="BU25" s="24">
        <v>0.5633333333333334</v>
      </c>
      <c r="BV25" s="23">
        <v>-9999</v>
      </c>
    </row>
    <row r="26" spans="1:74" ht="11.25">
      <c r="A26" s="23" t="s">
        <v>451</v>
      </c>
      <c r="B26" s="23" t="s">
        <v>452</v>
      </c>
      <c r="C26" s="23" t="s">
        <v>453</v>
      </c>
      <c r="D26" s="23">
        <v>11.47</v>
      </c>
      <c r="E26" s="23">
        <v>76.23</v>
      </c>
      <c r="F26" s="23">
        <v>900</v>
      </c>
      <c r="G26" s="23" t="s">
        <v>680</v>
      </c>
      <c r="H26" s="23" t="s">
        <v>454</v>
      </c>
      <c r="I26" s="23" t="s">
        <v>405</v>
      </c>
      <c r="J26" s="23">
        <v>-9999</v>
      </c>
      <c r="K26" s="23">
        <v>-9999</v>
      </c>
      <c r="L26" s="23" t="s">
        <v>65</v>
      </c>
      <c r="M26" s="23">
        <v>-9999</v>
      </c>
      <c r="N26" s="23">
        <v>-9999</v>
      </c>
      <c r="O26" s="23">
        <v>-9999</v>
      </c>
      <c r="P26" s="23">
        <v>-9999</v>
      </c>
      <c r="Q26" s="23" t="s">
        <v>455</v>
      </c>
      <c r="R26" s="23">
        <v>2.55</v>
      </c>
      <c r="S26" s="23">
        <v>0.99</v>
      </c>
      <c r="T26" s="23">
        <v>5.5</v>
      </c>
      <c r="U26" s="23" t="s">
        <v>65</v>
      </c>
      <c r="V26" s="23" t="s">
        <v>458</v>
      </c>
      <c r="W26" s="23">
        <v>-9999</v>
      </c>
      <c r="X26" s="23">
        <v>-9999</v>
      </c>
      <c r="Y26" s="23">
        <v>-9999</v>
      </c>
      <c r="Z26" s="23">
        <v>-9999</v>
      </c>
      <c r="AA26" s="23">
        <v>1098</v>
      </c>
      <c r="AB26" s="23">
        <v>-9999</v>
      </c>
      <c r="AC26" s="23">
        <v>-9999</v>
      </c>
      <c r="AD26" s="23">
        <v>-9999</v>
      </c>
      <c r="AE26" s="23">
        <v>-9999</v>
      </c>
      <c r="AF26" s="23">
        <v>-9999</v>
      </c>
      <c r="AG26" s="23">
        <v>-9999</v>
      </c>
      <c r="AH26" s="23">
        <v>-9999</v>
      </c>
      <c r="AI26" s="23">
        <v>-9999</v>
      </c>
      <c r="AJ26" s="23">
        <v>-9999</v>
      </c>
      <c r="AK26" s="23">
        <v>1098</v>
      </c>
      <c r="AL26" s="23">
        <v>-9999</v>
      </c>
      <c r="AM26" s="23">
        <v>-9999</v>
      </c>
      <c r="AN26" s="23">
        <v>-9999</v>
      </c>
      <c r="AO26" s="23">
        <v>-9999</v>
      </c>
      <c r="AP26" s="23">
        <v>-9999</v>
      </c>
      <c r="AQ26" s="23">
        <v>-9999</v>
      </c>
      <c r="AR26" s="23">
        <v>-9999</v>
      </c>
      <c r="AS26" s="23">
        <v>-9999</v>
      </c>
      <c r="AT26" s="23">
        <v>-9999</v>
      </c>
      <c r="AU26" s="23">
        <v>-9999</v>
      </c>
      <c r="AV26" s="23">
        <v>-9999</v>
      </c>
      <c r="AW26" s="23">
        <v>-9999</v>
      </c>
      <c r="AX26" s="23">
        <v>-9999</v>
      </c>
      <c r="AY26" s="23">
        <v>-9999</v>
      </c>
      <c r="AZ26" s="23">
        <v>-9999</v>
      </c>
      <c r="BA26" s="23">
        <v>-9999</v>
      </c>
      <c r="BB26" s="23">
        <v>-9999</v>
      </c>
      <c r="BC26" s="23">
        <v>153</v>
      </c>
      <c r="BD26" s="23" t="s">
        <v>67</v>
      </c>
      <c r="BE26" s="23">
        <v>-9999</v>
      </c>
      <c r="BF26" s="23">
        <v>-9999</v>
      </c>
      <c r="BG26" s="23" t="s">
        <v>65</v>
      </c>
      <c r="BH26" s="23">
        <v>-9999</v>
      </c>
      <c r="BI26" s="23">
        <v>-9999</v>
      </c>
      <c r="BJ26" s="23">
        <v>-9999</v>
      </c>
      <c r="BK26" s="23">
        <v>-9999</v>
      </c>
      <c r="BL26" s="23">
        <v>184</v>
      </c>
      <c r="BM26" s="23" t="s">
        <v>68</v>
      </c>
      <c r="BN26" s="23">
        <v>-9999</v>
      </c>
      <c r="BO26" s="23">
        <v>-9999</v>
      </c>
      <c r="BP26" s="23">
        <v>-9999</v>
      </c>
      <c r="BQ26" s="23">
        <v>-9999</v>
      </c>
      <c r="BR26" s="24">
        <v>1.2026143790849673</v>
      </c>
      <c r="BS26" s="23" t="s">
        <v>142</v>
      </c>
      <c r="BT26" s="23">
        <v>-9999</v>
      </c>
      <c r="BU26" s="24">
        <v>1.2026143790849673</v>
      </c>
      <c r="BV26" s="23">
        <v>-9999</v>
      </c>
    </row>
    <row r="27" spans="1:74" ht="11.25">
      <c r="A27" s="23" t="s">
        <v>451</v>
      </c>
      <c r="B27" s="23" t="s">
        <v>452</v>
      </c>
      <c r="C27" s="23" t="s">
        <v>453</v>
      </c>
      <c r="D27" s="23">
        <v>11.47</v>
      </c>
      <c r="E27" s="23">
        <v>76.23</v>
      </c>
      <c r="F27" s="23">
        <v>900</v>
      </c>
      <c r="G27" s="23" t="s">
        <v>680</v>
      </c>
      <c r="H27" s="23" t="s">
        <v>454</v>
      </c>
      <c r="I27" s="23" t="s">
        <v>405</v>
      </c>
      <c r="J27" s="23">
        <v>-9999</v>
      </c>
      <c r="K27" s="23">
        <v>-9999</v>
      </c>
      <c r="L27" s="23" t="s">
        <v>65</v>
      </c>
      <c r="M27" s="23">
        <v>-9999</v>
      </c>
      <c r="N27" s="23">
        <v>-9999</v>
      </c>
      <c r="O27" s="23">
        <v>-9999</v>
      </c>
      <c r="P27" s="23">
        <v>-9999</v>
      </c>
      <c r="Q27" s="23" t="s">
        <v>455</v>
      </c>
      <c r="R27" s="23">
        <v>2.55</v>
      </c>
      <c r="S27" s="23">
        <v>0.99</v>
      </c>
      <c r="T27" s="23">
        <v>5.5</v>
      </c>
      <c r="U27" s="23" t="s">
        <v>65</v>
      </c>
      <c r="V27" s="23" t="s">
        <v>459</v>
      </c>
      <c r="W27" s="23">
        <v>-9999</v>
      </c>
      <c r="X27" s="23">
        <v>-9999</v>
      </c>
      <c r="Y27" s="23">
        <v>-9999</v>
      </c>
      <c r="Z27" s="23">
        <v>-9999</v>
      </c>
      <c r="AA27" s="23">
        <v>1098</v>
      </c>
      <c r="AB27" s="23">
        <v>-9999</v>
      </c>
      <c r="AC27" s="23">
        <v>-9999</v>
      </c>
      <c r="AD27" s="23">
        <v>-9999</v>
      </c>
      <c r="AE27" s="23">
        <v>-9999</v>
      </c>
      <c r="AF27" s="23">
        <v>-9999</v>
      </c>
      <c r="AG27" s="23">
        <v>-9999</v>
      </c>
      <c r="AH27" s="23">
        <v>-9999</v>
      </c>
      <c r="AI27" s="23">
        <v>-9999</v>
      </c>
      <c r="AJ27" s="23">
        <v>-9999</v>
      </c>
      <c r="AK27" s="23">
        <v>1098</v>
      </c>
      <c r="AL27" s="23">
        <v>-9999</v>
      </c>
      <c r="AM27" s="23">
        <v>-9999</v>
      </c>
      <c r="AN27" s="23">
        <v>-9999</v>
      </c>
      <c r="AO27" s="23">
        <v>-9999</v>
      </c>
      <c r="AP27" s="23">
        <v>-9999</v>
      </c>
      <c r="AQ27" s="23">
        <v>-9999</v>
      </c>
      <c r="AR27" s="23">
        <v>-9999</v>
      </c>
      <c r="AS27" s="23">
        <v>-9999</v>
      </c>
      <c r="AT27" s="23">
        <v>-9999</v>
      </c>
      <c r="AU27" s="23">
        <v>-9999</v>
      </c>
      <c r="AV27" s="23">
        <v>-9999</v>
      </c>
      <c r="AW27" s="23">
        <v>-9999</v>
      </c>
      <c r="AX27" s="23">
        <v>-9999</v>
      </c>
      <c r="AY27" s="23">
        <v>-9999</v>
      </c>
      <c r="AZ27" s="23">
        <v>-9999</v>
      </c>
      <c r="BA27" s="23">
        <v>-9999</v>
      </c>
      <c r="BB27" s="23">
        <v>-9999</v>
      </c>
      <c r="BC27" s="23">
        <v>97</v>
      </c>
      <c r="BD27" s="23" t="s">
        <v>67</v>
      </c>
      <c r="BE27" s="23">
        <v>-9999</v>
      </c>
      <c r="BF27" s="23">
        <v>-9999</v>
      </c>
      <c r="BG27" s="23" t="s">
        <v>65</v>
      </c>
      <c r="BH27" s="23">
        <v>-9999</v>
      </c>
      <c r="BI27" s="23">
        <v>-9999</v>
      </c>
      <c r="BJ27" s="23">
        <v>-9999</v>
      </c>
      <c r="BK27" s="23">
        <v>-9999</v>
      </c>
      <c r="BL27" s="23">
        <v>142</v>
      </c>
      <c r="BM27" s="23" t="s">
        <v>68</v>
      </c>
      <c r="BN27" s="23">
        <v>-9999</v>
      </c>
      <c r="BO27" s="23">
        <v>-9999</v>
      </c>
      <c r="BP27" s="23">
        <v>-9999</v>
      </c>
      <c r="BQ27" s="23">
        <v>-9999</v>
      </c>
      <c r="BR27" s="24">
        <v>1.4639175257731958</v>
      </c>
      <c r="BS27" s="23" t="s">
        <v>142</v>
      </c>
      <c r="BT27" s="23">
        <v>-9999</v>
      </c>
      <c r="BU27" s="24">
        <v>1.4639175257731958</v>
      </c>
      <c r="BV27" s="23">
        <v>-9999</v>
      </c>
    </row>
    <row r="28" spans="1:74" ht="11.25">
      <c r="A28" s="23" t="s">
        <v>451</v>
      </c>
      <c r="B28" s="23" t="s">
        <v>452</v>
      </c>
      <c r="C28" s="23" t="s">
        <v>453</v>
      </c>
      <c r="D28" s="23">
        <v>11.47</v>
      </c>
      <c r="E28" s="23">
        <v>76.23</v>
      </c>
      <c r="F28" s="23">
        <v>900</v>
      </c>
      <c r="G28" s="23" t="s">
        <v>680</v>
      </c>
      <c r="H28" s="23" t="s">
        <v>454</v>
      </c>
      <c r="I28" s="23" t="s">
        <v>405</v>
      </c>
      <c r="J28" s="23">
        <v>-9999</v>
      </c>
      <c r="K28" s="23">
        <v>-9999</v>
      </c>
      <c r="L28" s="23" t="s">
        <v>65</v>
      </c>
      <c r="M28" s="23">
        <v>-9999</v>
      </c>
      <c r="N28" s="23">
        <v>-9999</v>
      </c>
      <c r="O28" s="23">
        <v>-9999</v>
      </c>
      <c r="P28" s="23">
        <v>-9999</v>
      </c>
      <c r="Q28" s="23" t="s">
        <v>455</v>
      </c>
      <c r="R28" s="23">
        <v>2.55</v>
      </c>
      <c r="S28" s="23">
        <v>0.99</v>
      </c>
      <c r="T28" s="23">
        <v>5.5</v>
      </c>
      <c r="U28" s="23" t="s">
        <v>65</v>
      </c>
      <c r="V28" s="23" t="s">
        <v>460</v>
      </c>
      <c r="W28" s="23">
        <v>-9999</v>
      </c>
      <c r="X28" s="23">
        <v>-9999</v>
      </c>
      <c r="Y28" s="23">
        <v>-9999</v>
      </c>
      <c r="Z28" s="23">
        <v>-9999</v>
      </c>
      <c r="AA28" s="23">
        <v>1098</v>
      </c>
      <c r="AB28" s="23">
        <v>-9999</v>
      </c>
      <c r="AC28" s="23">
        <v>-9999</v>
      </c>
      <c r="AD28" s="23">
        <v>-9999</v>
      </c>
      <c r="AE28" s="23">
        <v>-9999</v>
      </c>
      <c r="AF28" s="23">
        <v>-9999</v>
      </c>
      <c r="AG28" s="23">
        <v>-9999</v>
      </c>
      <c r="AH28" s="23">
        <v>-9999</v>
      </c>
      <c r="AI28" s="23">
        <v>-9999</v>
      </c>
      <c r="AJ28" s="23">
        <v>-9999</v>
      </c>
      <c r="AK28" s="23">
        <v>1098</v>
      </c>
      <c r="AL28" s="23">
        <v>-9999</v>
      </c>
      <c r="AM28" s="23">
        <v>-9999</v>
      </c>
      <c r="AN28" s="23">
        <v>-9999</v>
      </c>
      <c r="AO28" s="23">
        <v>-9999</v>
      </c>
      <c r="AP28" s="23">
        <v>-9999</v>
      </c>
      <c r="AQ28" s="23">
        <v>-9999</v>
      </c>
      <c r="AR28" s="23">
        <v>-9999</v>
      </c>
      <c r="AS28" s="23">
        <v>-9999</v>
      </c>
      <c r="AT28" s="23">
        <v>-9999</v>
      </c>
      <c r="AU28" s="23">
        <v>-9999</v>
      </c>
      <c r="AV28" s="23">
        <v>-9999</v>
      </c>
      <c r="AW28" s="23">
        <v>-9999</v>
      </c>
      <c r="AX28" s="23">
        <v>-9999</v>
      </c>
      <c r="AY28" s="23">
        <v>-9999</v>
      </c>
      <c r="AZ28" s="23">
        <v>-9999</v>
      </c>
      <c r="BA28" s="23">
        <v>-9999</v>
      </c>
      <c r="BB28" s="23">
        <v>-9999</v>
      </c>
      <c r="BC28" s="23">
        <v>78</v>
      </c>
      <c r="BD28" s="23" t="s">
        <v>67</v>
      </c>
      <c r="BE28" s="23">
        <v>-9999</v>
      </c>
      <c r="BF28" s="23">
        <v>-9999</v>
      </c>
      <c r="BG28" s="23" t="s">
        <v>65</v>
      </c>
      <c r="BH28" s="23">
        <v>-9999</v>
      </c>
      <c r="BI28" s="23">
        <v>-9999</v>
      </c>
      <c r="BJ28" s="23">
        <v>-9999</v>
      </c>
      <c r="BK28" s="23">
        <v>-9999</v>
      </c>
      <c r="BL28" s="23">
        <v>122</v>
      </c>
      <c r="BM28" s="23" t="s">
        <v>68</v>
      </c>
      <c r="BN28" s="23">
        <v>-9999</v>
      </c>
      <c r="BO28" s="23">
        <v>-9999</v>
      </c>
      <c r="BP28" s="23">
        <v>-9999</v>
      </c>
      <c r="BQ28" s="23">
        <v>-9999</v>
      </c>
      <c r="BR28" s="24">
        <v>1.564102564102564</v>
      </c>
      <c r="BS28" s="23" t="s">
        <v>142</v>
      </c>
      <c r="BT28" s="23">
        <v>-9999</v>
      </c>
      <c r="BU28" s="24">
        <v>1.564102564102564</v>
      </c>
      <c r="BV28" s="23">
        <v>-9999</v>
      </c>
    </row>
    <row r="29" spans="1:74" ht="11.25">
      <c r="A29" s="23" t="s">
        <v>451</v>
      </c>
      <c r="B29" s="23" t="s">
        <v>452</v>
      </c>
      <c r="C29" s="23" t="s">
        <v>453</v>
      </c>
      <c r="D29" s="23">
        <v>11.47</v>
      </c>
      <c r="E29" s="23">
        <v>76.23</v>
      </c>
      <c r="F29" s="23">
        <v>900</v>
      </c>
      <c r="G29" s="23" t="s">
        <v>680</v>
      </c>
      <c r="H29" s="23" t="s">
        <v>454</v>
      </c>
      <c r="I29" s="23" t="s">
        <v>405</v>
      </c>
      <c r="J29" s="23">
        <v>-9999</v>
      </c>
      <c r="K29" s="23">
        <v>-9999</v>
      </c>
      <c r="L29" s="23" t="s">
        <v>65</v>
      </c>
      <c r="M29" s="23">
        <v>-9999</v>
      </c>
      <c r="N29" s="23">
        <v>-9999</v>
      </c>
      <c r="O29" s="23">
        <v>-9999</v>
      </c>
      <c r="P29" s="23">
        <v>-9999</v>
      </c>
      <c r="Q29" s="23" t="s">
        <v>455</v>
      </c>
      <c r="R29" s="23">
        <v>2.55</v>
      </c>
      <c r="S29" s="23">
        <v>0.99</v>
      </c>
      <c r="T29" s="23">
        <v>5.5</v>
      </c>
      <c r="U29" s="23">
        <v>-9999</v>
      </c>
      <c r="V29" s="23" t="s">
        <v>504</v>
      </c>
      <c r="W29" s="23">
        <v>-9999</v>
      </c>
      <c r="X29" s="23">
        <v>-9999</v>
      </c>
      <c r="Y29" s="23">
        <v>-9999</v>
      </c>
      <c r="Z29" s="23">
        <v>-9999</v>
      </c>
      <c r="AA29" s="23">
        <v>1098</v>
      </c>
      <c r="AB29" s="23">
        <v>-9999</v>
      </c>
      <c r="AC29" s="23">
        <v>-9999</v>
      </c>
      <c r="AD29" s="23">
        <v>-9999</v>
      </c>
      <c r="AE29" s="23">
        <v>-9999</v>
      </c>
      <c r="AF29" s="23">
        <v>-9999</v>
      </c>
      <c r="AG29" s="23">
        <v>-9999</v>
      </c>
      <c r="AH29" s="23">
        <v>-9999</v>
      </c>
      <c r="AI29" s="23">
        <v>-9999</v>
      </c>
      <c r="AJ29" s="23">
        <v>-9999</v>
      </c>
      <c r="AK29" s="23">
        <v>1098</v>
      </c>
      <c r="AL29" s="23">
        <v>-9999</v>
      </c>
      <c r="AM29" s="23">
        <v>-9999</v>
      </c>
      <c r="AN29" s="23">
        <v>-9999</v>
      </c>
      <c r="AO29" s="23">
        <v>-9999</v>
      </c>
      <c r="AP29" s="23">
        <v>-9999</v>
      </c>
      <c r="AQ29" s="23">
        <v>-9999</v>
      </c>
      <c r="AR29" s="23">
        <v>-9999</v>
      </c>
      <c r="AS29" s="23">
        <v>-9999</v>
      </c>
      <c r="AT29" s="23">
        <v>-9999</v>
      </c>
      <c r="AU29" s="23">
        <v>-9999</v>
      </c>
      <c r="AV29" s="23">
        <v>-9999</v>
      </c>
      <c r="AW29" s="23">
        <v>-9999</v>
      </c>
      <c r="AX29" s="23">
        <v>-9999</v>
      </c>
      <c r="AY29" s="23">
        <v>-9999</v>
      </c>
      <c r="AZ29" s="23">
        <v>-9999</v>
      </c>
      <c r="BA29" s="23">
        <v>-9999</v>
      </c>
      <c r="BB29" s="23">
        <v>-9999</v>
      </c>
      <c r="BC29" s="23">
        <v>1242</v>
      </c>
      <c r="BD29" s="23" t="s">
        <v>67</v>
      </c>
      <c r="BE29" s="23">
        <v>-9999</v>
      </c>
      <c r="BF29" s="23">
        <v>-9999</v>
      </c>
      <c r="BG29" s="23" t="s">
        <v>65</v>
      </c>
      <c r="BH29" s="23">
        <v>-9999</v>
      </c>
      <c r="BI29" s="23">
        <v>-9999</v>
      </c>
      <c r="BJ29" s="23">
        <v>-9999</v>
      </c>
      <c r="BK29" s="23">
        <v>-9999</v>
      </c>
      <c r="BL29" s="23">
        <v>1106</v>
      </c>
      <c r="BM29" s="23" t="s">
        <v>68</v>
      </c>
      <c r="BN29" s="23">
        <v>-9999</v>
      </c>
      <c r="BO29" s="23">
        <v>-9999</v>
      </c>
      <c r="BP29" s="23">
        <v>-9999</v>
      </c>
      <c r="BQ29" s="23">
        <v>-9999</v>
      </c>
      <c r="BR29" s="24">
        <v>0.8904991948470209</v>
      </c>
      <c r="BS29" s="23" t="s">
        <v>142</v>
      </c>
      <c r="BT29" s="23">
        <v>-9999</v>
      </c>
      <c r="BU29" s="24">
        <v>0.8904991948470209</v>
      </c>
      <c r="BV29" s="23">
        <v>-9999</v>
      </c>
    </row>
    <row r="30" spans="1:74" ht="11.25">
      <c r="A30" s="23" t="s">
        <v>269</v>
      </c>
      <c r="B30" s="23" t="s">
        <v>270</v>
      </c>
      <c r="C30" s="23" t="s">
        <v>271</v>
      </c>
      <c r="D30" s="23">
        <v>-9999</v>
      </c>
      <c r="E30" s="23">
        <v>-9999</v>
      </c>
      <c r="F30" s="23">
        <v>-9999</v>
      </c>
      <c r="G30" s="23" t="s">
        <v>403</v>
      </c>
      <c r="H30" s="23" t="s">
        <v>272</v>
      </c>
      <c r="I30" s="23" t="s">
        <v>405</v>
      </c>
      <c r="J30" s="23" t="s">
        <v>273</v>
      </c>
      <c r="K30" s="23">
        <v>-9999</v>
      </c>
      <c r="L30" s="23" t="s">
        <v>65</v>
      </c>
      <c r="M30" s="23">
        <v>-9999</v>
      </c>
      <c r="N30" s="23">
        <v>-9999</v>
      </c>
      <c r="O30" s="23" t="s">
        <v>274</v>
      </c>
      <c r="P30" s="23">
        <v>-9999</v>
      </c>
      <c r="Q30" s="23">
        <v>-9999</v>
      </c>
      <c r="R30" s="23">
        <v>-9999</v>
      </c>
      <c r="S30" s="23">
        <v>-9999</v>
      </c>
      <c r="T30" s="23">
        <v>6.8</v>
      </c>
      <c r="U30" s="23">
        <v>-9999</v>
      </c>
      <c r="V30" s="23" t="s">
        <v>712</v>
      </c>
      <c r="W30" s="23">
        <v>-9999</v>
      </c>
      <c r="X30" s="23">
        <v>-9999</v>
      </c>
      <c r="Y30" s="23">
        <v>-9999</v>
      </c>
      <c r="Z30" s="23">
        <v>-9999</v>
      </c>
      <c r="AA30" s="23">
        <v>-9999</v>
      </c>
      <c r="AB30" s="23">
        <v>-9999</v>
      </c>
      <c r="AC30" s="23">
        <v>-9999</v>
      </c>
      <c r="AD30" s="23">
        <v>-9999</v>
      </c>
      <c r="AE30" s="23">
        <v>-9999</v>
      </c>
      <c r="AF30" s="23">
        <v>-9999</v>
      </c>
      <c r="AG30" s="23">
        <v>-9999</v>
      </c>
      <c r="AH30" s="23">
        <v>-9999</v>
      </c>
      <c r="AI30" s="23">
        <v>-9999</v>
      </c>
      <c r="AJ30" s="23">
        <v>-9999</v>
      </c>
      <c r="AK30" s="23">
        <v>-9999</v>
      </c>
      <c r="AL30" s="23">
        <v>-9999</v>
      </c>
      <c r="AM30" s="23" t="s">
        <v>65</v>
      </c>
      <c r="AN30" s="23">
        <v>-9999</v>
      </c>
      <c r="AO30" s="23">
        <v>-9999</v>
      </c>
      <c r="AP30" s="23">
        <v>-9999</v>
      </c>
      <c r="AQ30" s="23">
        <v>-9999</v>
      </c>
      <c r="AR30" s="23">
        <v>-9999</v>
      </c>
      <c r="AS30" s="23">
        <v>-9999</v>
      </c>
      <c r="AT30" s="23">
        <v>-9999</v>
      </c>
      <c r="AU30" s="23">
        <v>-9999</v>
      </c>
      <c r="AV30" s="23">
        <v>-9999</v>
      </c>
      <c r="AW30" s="23">
        <v>-9999</v>
      </c>
      <c r="AX30" s="23">
        <v>-9999</v>
      </c>
      <c r="AY30" s="23">
        <v>-9999</v>
      </c>
      <c r="AZ30" s="23">
        <v>-9999</v>
      </c>
      <c r="BA30" s="23">
        <v>-9999</v>
      </c>
      <c r="BB30" s="23">
        <v>-9999</v>
      </c>
      <c r="BC30" s="23">
        <v>3</v>
      </c>
      <c r="BD30" s="23" t="s">
        <v>609</v>
      </c>
      <c r="BE30" s="23">
        <v>-9999</v>
      </c>
      <c r="BF30" s="23">
        <v>-9999</v>
      </c>
      <c r="BG30" s="23" t="s">
        <v>65</v>
      </c>
      <c r="BH30" s="23">
        <v>-9999</v>
      </c>
      <c r="BI30" s="23">
        <v>-9999</v>
      </c>
      <c r="BJ30" s="23">
        <v>-9999</v>
      </c>
      <c r="BK30" s="23">
        <v>-9999</v>
      </c>
      <c r="BL30" s="23">
        <v>2.73</v>
      </c>
      <c r="BM30" s="23" t="s">
        <v>610</v>
      </c>
      <c r="BN30" s="23">
        <v>-9999</v>
      </c>
      <c r="BO30" s="23">
        <v>-9999</v>
      </c>
      <c r="BP30" s="23">
        <v>-9999</v>
      </c>
      <c r="BQ30" s="23">
        <v>-9999</v>
      </c>
      <c r="BR30" s="24">
        <v>0.91</v>
      </c>
      <c r="BS30" s="23" t="s">
        <v>142</v>
      </c>
      <c r="BT30" s="23">
        <v>-9999</v>
      </c>
      <c r="BU30" s="24">
        <v>0.91</v>
      </c>
      <c r="BV30" s="23">
        <v>-9999</v>
      </c>
    </row>
    <row r="31" spans="1:74" ht="11.25">
      <c r="A31" s="23" t="s">
        <v>269</v>
      </c>
      <c r="B31" s="23" t="s">
        <v>270</v>
      </c>
      <c r="C31" s="23" t="s">
        <v>271</v>
      </c>
      <c r="D31" s="23">
        <v>-9999</v>
      </c>
      <c r="E31" s="23">
        <v>-9999</v>
      </c>
      <c r="F31" s="23">
        <v>-9999</v>
      </c>
      <c r="G31" s="23" t="s">
        <v>403</v>
      </c>
      <c r="H31" s="23" t="s">
        <v>272</v>
      </c>
      <c r="I31" s="23" t="s">
        <v>405</v>
      </c>
      <c r="J31" s="23" t="s">
        <v>275</v>
      </c>
      <c r="K31" s="23">
        <v>-9999</v>
      </c>
      <c r="L31" s="23" t="s">
        <v>65</v>
      </c>
      <c r="M31" s="23">
        <v>-9999</v>
      </c>
      <c r="N31" s="23">
        <v>-9999</v>
      </c>
      <c r="O31" s="23" t="s">
        <v>274</v>
      </c>
      <c r="P31" s="23">
        <v>-9999</v>
      </c>
      <c r="Q31" s="23">
        <v>-9999</v>
      </c>
      <c r="R31" s="23">
        <v>-9999</v>
      </c>
      <c r="S31" s="23">
        <v>-9999</v>
      </c>
      <c r="T31" s="23">
        <v>6.8</v>
      </c>
      <c r="U31" s="23">
        <v>-9999</v>
      </c>
      <c r="V31" s="23" t="s">
        <v>712</v>
      </c>
      <c r="W31" s="23">
        <v>-9999</v>
      </c>
      <c r="X31" s="23">
        <v>-9999</v>
      </c>
      <c r="Y31" s="23">
        <v>-9999</v>
      </c>
      <c r="Z31" s="23">
        <v>-9999</v>
      </c>
      <c r="AA31" s="23">
        <v>-9999</v>
      </c>
      <c r="AB31" s="23">
        <v>-9999</v>
      </c>
      <c r="AC31" s="23">
        <v>-9999</v>
      </c>
      <c r="AD31" s="23">
        <v>-9999</v>
      </c>
      <c r="AE31" s="23">
        <v>-9999</v>
      </c>
      <c r="AF31" s="23">
        <v>-9999</v>
      </c>
      <c r="AG31" s="23">
        <v>-9999</v>
      </c>
      <c r="AH31" s="23">
        <v>-9999</v>
      </c>
      <c r="AI31" s="23">
        <v>-9999</v>
      </c>
      <c r="AJ31" s="23">
        <v>-9999</v>
      </c>
      <c r="AK31" s="23">
        <v>-9999</v>
      </c>
      <c r="AL31" s="23">
        <v>-9999</v>
      </c>
      <c r="AM31" s="23" t="s">
        <v>65</v>
      </c>
      <c r="AN31" s="23">
        <v>-9999</v>
      </c>
      <c r="AO31" s="23">
        <v>-9999</v>
      </c>
      <c r="AP31" s="23">
        <v>-9999</v>
      </c>
      <c r="AQ31" s="23">
        <v>-9999</v>
      </c>
      <c r="AR31" s="23">
        <v>-9999</v>
      </c>
      <c r="AS31" s="23">
        <v>-9999</v>
      </c>
      <c r="AT31" s="23">
        <v>-9999</v>
      </c>
      <c r="AU31" s="23">
        <v>-9999</v>
      </c>
      <c r="AV31" s="23">
        <v>-9999</v>
      </c>
      <c r="AW31" s="23">
        <v>-9999</v>
      </c>
      <c r="AX31" s="23">
        <v>-9999</v>
      </c>
      <c r="AY31" s="23">
        <v>-9999</v>
      </c>
      <c r="AZ31" s="23">
        <v>-9999</v>
      </c>
      <c r="BA31" s="23">
        <v>-9999</v>
      </c>
      <c r="BB31" s="23">
        <v>-9999</v>
      </c>
      <c r="BC31" s="23">
        <v>4.4</v>
      </c>
      <c r="BD31" s="23" t="s">
        <v>609</v>
      </c>
      <c r="BE31" s="23">
        <v>-9999</v>
      </c>
      <c r="BF31" s="23">
        <v>-9999</v>
      </c>
      <c r="BG31" s="23" t="s">
        <v>65</v>
      </c>
      <c r="BH31" s="23">
        <v>-9999</v>
      </c>
      <c r="BI31" s="23">
        <v>-9999</v>
      </c>
      <c r="BJ31" s="23">
        <v>-9999</v>
      </c>
      <c r="BK31" s="23">
        <v>-9999</v>
      </c>
      <c r="BL31" s="23">
        <v>4.14</v>
      </c>
      <c r="BM31" s="23" t="s">
        <v>610</v>
      </c>
      <c r="BN31" s="23">
        <v>-9999</v>
      </c>
      <c r="BO31" s="23">
        <v>-9999</v>
      </c>
      <c r="BP31" s="23">
        <v>-9999</v>
      </c>
      <c r="BQ31" s="23">
        <v>-9999</v>
      </c>
      <c r="BR31" s="24">
        <v>0.9409090909090908</v>
      </c>
      <c r="BS31" s="23" t="s">
        <v>142</v>
      </c>
      <c r="BT31" s="23">
        <v>-9999</v>
      </c>
      <c r="BU31" s="24">
        <v>0.9409090909090908</v>
      </c>
      <c r="BV31" s="23">
        <v>-9999</v>
      </c>
    </row>
    <row r="32" spans="1:74" ht="11.25">
      <c r="A32" s="23" t="s">
        <v>269</v>
      </c>
      <c r="B32" s="23" t="s">
        <v>270</v>
      </c>
      <c r="C32" s="23" t="s">
        <v>271</v>
      </c>
      <c r="D32" s="23">
        <v>-9999</v>
      </c>
      <c r="E32" s="23">
        <v>-9999</v>
      </c>
      <c r="F32" s="23">
        <v>-9999</v>
      </c>
      <c r="G32" s="23" t="s">
        <v>403</v>
      </c>
      <c r="H32" s="23" t="s">
        <v>276</v>
      </c>
      <c r="I32" s="23" t="s">
        <v>405</v>
      </c>
      <c r="J32" s="23" t="s">
        <v>273</v>
      </c>
      <c r="K32" s="23">
        <v>-9999</v>
      </c>
      <c r="L32" s="23" t="s">
        <v>65</v>
      </c>
      <c r="M32" s="23">
        <v>-9999</v>
      </c>
      <c r="N32" s="23">
        <v>-9999</v>
      </c>
      <c r="O32" s="23" t="s">
        <v>277</v>
      </c>
      <c r="P32" s="23">
        <v>-9999</v>
      </c>
      <c r="Q32" s="23">
        <v>-9999</v>
      </c>
      <c r="R32" s="23">
        <v>-9999</v>
      </c>
      <c r="S32" s="23">
        <v>-9999</v>
      </c>
      <c r="T32" s="23">
        <v>4.8</v>
      </c>
      <c r="U32" s="23">
        <v>-9999</v>
      </c>
      <c r="V32" s="23" t="s">
        <v>712</v>
      </c>
      <c r="W32" s="23">
        <v>-9999</v>
      </c>
      <c r="X32" s="23">
        <v>-9999</v>
      </c>
      <c r="Y32" s="23">
        <v>-9999</v>
      </c>
      <c r="Z32" s="23">
        <v>-9999</v>
      </c>
      <c r="AA32" s="23">
        <v>-9999</v>
      </c>
      <c r="AB32" s="23">
        <v>-9999</v>
      </c>
      <c r="AC32" s="23">
        <v>-9999</v>
      </c>
      <c r="AD32" s="23">
        <v>-9999</v>
      </c>
      <c r="AE32" s="23">
        <v>-9999</v>
      </c>
      <c r="AF32" s="23">
        <v>-9999</v>
      </c>
      <c r="AG32" s="23">
        <v>-9999</v>
      </c>
      <c r="AH32" s="23">
        <v>-9999</v>
      </c>
      <c r="AI32" s="23">
        <v>-9999</v>
      </c>
      <c r="AJ32" s="23">
        <v>-9999</v>
      </c>
      <c r="AK32" s="23">
        <v>-9999</v>
      </c>
      <c r="AL32" s="23">
        <v>-9999</v>
      </c>
      <c r="AM32" s="23" t="s">
        <v>65</v>
      </c>
      <c r="AN32" s="23">
        <v>-9999</v>
      </c>
      <c r="AO32" s="23">
        <v>-9999</v>
      </c>
      <c r="AP32" s="23">
        <v>-9999</v>
      </c>
      <c r="AQ32" s="23">
        <v>-9999</v>
      </c>
      <c r="AR32" s="23">
        <v>-9999</v>
      </c>
      <c r="AS32" s="23">
        <v>-9999</v>
      </c>
      <c r="AT32" s="23">
        <v>-9999</v>
      </c>
      <c r="AU32" s="23">
        <v>-9999</v>
      </c>
      <c r="AV32" s="23">
        <v>-9999</v>
      </c>
      <c r="AW32" s="23">
        <v>-9999</v>
      </c>
      <c r="AX32" s="23">
        <v>-9999</v>
      </c>
      <c r="AY32" s="23">
        <v>-9999</v>
      </c>
      <c r="AZ32" s="23">
        <v>-9999</v>
      </c>
      <c r="BA32" s="23">
        <v>-9999</v>
      </c>
      <c r="BB32" s="23">
        <v>-9999</v>
      </c>
      <c r="BC32" s="23">
        <v>1.52</v>
      </c>
      <c r="BD32" s="23" t="s">
        <v>609</v>
      </c>
      <c r="BE32" s="23">
        <v>-9999</v>
      </c>
      <c r="BF32" s="23">
        <v>-9999</v>
      </c>
      <c r="BG32" s="23" t="s">
        <v>65</v>
      </c>
      <c r="BH32" s="23">
        <v>-9999</v>
      </c>
      <c r="BI32" s="23">
        <v>-9999</v>
      </c>
      <c r="BJ32" s="23">
        <v>-9999</v>
      </c>
      <c r="BK32" s="23">
        <v>-9999</v>
      </c>
      <c r="BL32" s="23">
        <v>1.635</v>
      </c>
      <c r="BM32" s="23" t="s">
        <v>610</v>
      </c>
      <c r="BN32" s="23">
        <v>-9999</v>
      </c>
      <c r="BO32" s="23">
        <v>-9999</v>
      </c>
      <c r="BP32" s="23">
        <v>-9999</v>
      </c>
      <c r="BQ32" s="23">
        <v>-9999</v>
      </c>
      <c r="BR32" s="24">
        <v>1.075657894736842</v>
      </c>
      <c r="BS32" s="23" t="s">
        <v>142</v>
      </c>
      <c r="BT32" s="23">
        <v>-9999</v>
      </c>
      <c r="BU32" s="24">
        <v>1.075657894736842</v>
      </c>
      <c r="BV32" s="23">
        <v>-9999</v>
      </c>
    </row>
    <row r="33" spans="1:74" ht="11.25">
      <c r="A33" s="23" t="s">
        <v>269</v>
      </c>
      <c r="B33" s="23" t="s">
        <v>270</v>
      </c>
      <c r="C33" s="23" t="s">
        <v>271</v>
      </c>
      <c r="D33" s="23">
        <v>-9999</v>
      </c>
      <c r="E33" s="23">
        <v>-9999</v>
      </c>
      <c r="F33" s="23">
        <v>-9999</v>
      </c>
      <c r="G33" s="23" t="s">
        <v>403</v>
      </c>
      <c r="H33" s="23" t="s">
        <v>276</v>
      </c>
      <c r="I33" s="23" t="s">
        <v>405</v>
      </c>
      <c r="J33" s="23" t="s">
        <v>275</v>
      </c>
      <c r="K33" s="23">
        <v>-9999</v>
      </c>
      <c r="L33" s="23" t="s">
        <v>65</v>
      </c>
      <c r="M33" s="23">
        <v>-9999</v>
      </c>
      <c r="N33" s="23">
        <v>-9999</v>
      </c>
      <c r="O33" s="23" t="s">
        <v>277</v>
      </c>
      <c r="P33" s="23">
        <v>-9999</v>
      </c>
      <c r="Q33" s="23">
        <v>-9999</v>
      </c>
      <c r="R33" s="23">
        <v>-9999</v>
      </c>
      <c r="S33" s="23">
        <v>-9999</v>
      </c>
      <c r="T33" s="23">
        <v>4.8</v>
      </c>
      <c r="U33" s="23">
        <v>-9999</v>
      </c>
      <c r="V33" s="23" t="s">
        <v>712</v>
      </c>
      <c r="W33" s="23">
        <v>-9999</v>
      </c>
      <c r="X33" s="23">
        <v>-9999</v>
      </c>
      <c r="Y33" s="23">
        <v>-9999</v>
      </c>
      <c r="Z33" s="23">
        <v>-9999</v>
      </c>
      <c r="AA33" s="23">
        <v>-9999</v>
      </c>
      <c r="AB33" s="23">
        <v>-9999</v>
      </c>
      <c r="AC33" s="23">
        <v>-9999</v>
      </c>
      <c r="AD33" s="23">
        <v>-9999</v>
      </c>
      <c r="AE33" s="23">
        <v>-9999</v>
      </c>
      <c r="AF33" s="23">
        <v>-9999</v>
      </c>
      <c r="AG33" s="23">
        <v>-9999</v>
      </c>
      <c r="AH33" s="23">
        <v>-9999</v>
      </c>
      <c r="AI33" s="23">
        <v>-9999</v>
      </c>
      <c r="AJ33" s="23">
        <v>-9999</v>
      </c>
      <c r="AK33" s="23">
        <v>-9999</v>
      </c>
      <c r="AL33" s="23">
        <v>-9999</v>
      </c>
      <c r="AM33" s="23" t="s">
        <v>65</v>
      </c>
      <c r="AN33" s="23">
        <v>-9999</v>
      </c>
      <c r="AO33" s="23">
        <v>-9999</v>
      </c>
      <c r="AP33" s="23">
        <v>-9999</v>
      </c>
      <c r="AQ33" s="23">
        <v>-9999</v>
      </c>
      <c r="AR33" s="23">
        <v>-9999</v>
      </c>
      <c r="AS33" s="23">
        <v>-9999</v>
      </c>
      <c r="AT33" s="23">
        <v>-9999</v>
      </c>
      <c r="AU33" s="23">
        <v>-9999</v>
      </c>
      <c r="AV33" s="23">
        <v>-9999</v>
      </c>
      <c r="AW33" s="23">
        <v>-9999</v>
      </c>
      <c r="AX33" s="23">
        <v>-9999</v>
      </c>
      <c r="AY33" s="23">
        <v>-9999</v>
      </c>
      <c r="AZ33" s="23">
        <v>-9999</v>
      </c>
      <c r="BA33" s="23">
        <v>-9999</v>
      </c>
      <c r="BB33" s="23">
        <v>-9999</v>
      </c>
      <c r="BC33" s="23">
        <v>2.15</v>
      </c>
      <c r="BD33" s="23" t="s">
        <v>609</v>
      </c>
      <c r="BE33" s="23">
        <v>-9999</v>
      </c>
      <c r="BF33" s="23">
        <v>-9999</v>
      </c>
      <c r="BG33" s="23" t="s">
        <v>65</v>
      </c>
      <c r="BH33" s="23">
        <v>-9999</v>
      </c>
      <c r="BI33" s="23">
        <v>-9999</v>
      </c>
      <c r="BJ33" s="23">
        <v>-9999</v>
      </c>
      <c r="BK33" s="23">
        <v>-9999</v>
      </c>
      <c r="BL33" s="23">
        <v>1.92</v>
      </c>
      <c r="BM33" s="23" t="s">
        <v>610</v>
      </c>
      <c r="BN33" s="23">
        <v>-9999</v>
      </c>
      <c r="BO33" s="23">
        <v>-9999</v>
      </c>
      <c r="BP33" s="23">
        <v>-9999</v>
      </c>
      <c r="BQ33" s="23">
        <v>-9999</v>
      </c>
      <c r="BR33" s="24">
        <v>0.8930232558139535</v>
      </c>
      <c r="BS33" s="23" t="s">
        <v>142</v>
      </c>
      <c r="BT33" s="23">
        <v>-9999</v>
      </c>
      <c r="BU33" s="24">
        <v>0.8930232558139535</v>
      </c>
      <c r="BV33" s="23">
        <v>-9999</v>
      </c>
    </row>
    <row r="34" spans="1:74" ht="11.25">
      <c r="A34" s="23" t="s">
        <v>278</v>
      </c>
      <c r="B34" s="23" t="s">
        <v>279</v>
      </c>
      <c r="C34" s="23" t="s">
        <v>280</v>
      </c>
      <c r="D34" s="23">
        <v>19.27</v>
      </c>
      <c r="E34" s="23">
        <v>-98.51</v>
      </c>
      <c r="F34" s="23">
        <v>2241</v>
      </c>
      <c r="G34" s="23" t="s">
        <v>480</v>
      </c>
      <c r="H34" s="23" t="s">
        <v>481</v>
      </c>
      <c r="I34" s="23" t="s">
        <v>405</v>
      </c>
      <c r="J34" s="23">
        <v>-9999</v>
      </c>
      <c r="K34" s="23">
        <v>-9999</v>
      </c>
      <c r="L34" s="23" t="s">
        <v>65</v>
      </c>
      <c r="M34" s="23">
        <v>65</v>
      </c>
      <c r="N34" s="23">
        <v>10</v>
      </c>
      <c r="O34" s="23">
        <v>-9999</v>
      </c>
      <c r="P34" s="23" t="s">
        <v>482</v>
      </c>
      <c r="Q34" s="23" t="s">
        <v>483</v>
      </c>
      <c r="R34" s="23">
        <v>-9999</v>
      </c>
      <c r="S34" s="23">
        <v>-9999</v>
      </c>
      <c r="T34" s="23">
        <v>9</v>
      </c>
      <c r="U34" s="23">
        <v>-9999</v>
      </c>
      <c r="V34" s="23" t="s">
        <v>456</v>
      </c>
      <c r="W34" s="23">
        <v>-9999</v>
      </c>
      <c r="X34" s="23">
        <v>15.1</v>
      </c>
      <c r="Y34" s="23">
        <v>18</v>
      </c>
      <c r="Z34" s="23">
        <v>11.6</v>
      </c>
      <c r="AA34" s="23">
        <v>568.75</v>
      </c>
      <c r="AB34" s="23">
        <v>579</v>
      </c>
      <c r="AC34" s="23" t="s">
        <v>97</v>
      </c>
      <c r="AD34" s="23">
        <v>14.42</v>
      </c>
      <c r="AE34" s="23">
        <v>17</v>
      </c>
      <c r="AF34" s="23">
        <v>11</v>
      </c>
      <c r="AG34" s="23">
        <v>1130</v>
      </c>
      <c r="AH34" s="23">
        <v>15.1</v>
      </c>
      <c r="AI34" s="23">
        <v>18</v>
      </c>
      <c r="AJ34" s="23">
        <v>11.6</v>
      </c>
      <c r="AK34" s="23">
        <v>579</v>
      </c>
      <c r="AL34" s="23" t="s">
        <v>65</v>
      </c>
      <c r="AM34" s="23">
        <v>-9999</v>
      </c>
      <c r="AN34" s="23">
        <v>-9999</v>
      </c>
      <c r="AO34" s="23">
        <v>-9999</v>
      </c>
      <c r="AP34" s="23">
        <v>-9999</v>
      </c>
      <c r="AQ34" s="23">
        <v>-9999</v>
      </c>
      <c r="AR34" s="23">
        <v>-9999</v>
      </c>
      <c r="AS34" s="23">
        <v>-9999</v>
      </c>
      <c r="AT34" s="23">
        <v>-9999</v>
      </c>
      <c r="AU34" s="23">
        <v>-9999</v>
      </c>
      <c r="AV34" s="23">
        <v>-9999</v>
      </c>
      <c r="AW34" s="23">
        <v>-9999</v>
      </c>
      <c r="AX34" s="23">
        <v>-9999</v>
      </c>
      <c r="AY34" s="23">
        <v>-9999</v>
      </c>
      <c r="AZ34" s="23">
        <v>-9999</v>
      </c>
      <c r="BA34" s="23">
        <v>-9999</v>
      </c>
      <c r="BB34" s="23">
        <v>-9999</v>
      </c>
      <c r="BC34" s="23">
        <v>695</v>
      </c>
      <c r="BD34" s="23" t="s">
        <v>67</v>
      </c>
      <c r="BE34" s="23">
        <v>-9999</v>
      </c>
      <c r="BF34" s="23">
        <v>-9999</v>
      </c>
      <c r="BG34" s="23" t="s">
        <v>65</v>
      </c>
      <c r="BH34" s="23">
        <v>-9999</v>
      </c>
      <c r="BI34" s="23">
        <v>-9999</v>
      </c>
      <c r="BJ34" s="23">
        <v>-9999</v>
      </c>
      <c r="BK34" s="23">
        <v>-9999</v>
      </c>
      <c r="BL34" s="23">
        <v>1099</v>
      </c>
      <c r="BM34" s="23" t="s">
        <v>68</v>
      </c>
      <c r="BN34" s="23">
        <v>-9999</v>
      </c>
      <c r="BO34" s="23">
        <v>-9999</v>
      </c>
      <c r="BP34" s="23">
        <v>669.16</v>
      </c>
      <c r="BQ34" s="23" t="s">
        <v>68</v>
      </c>
      <c r="BR34" s="26">
        <f>BL34/BC34</f>
        <v>1.581294964028777</v>
      </c>
      <c r="BS34" s="23" t="s">
        <v>142</v>
      </c>
      <c r="BT34" s="23">
        <v>-9999</v>
      </c>
      <c r="BU34" s="24">
        <v>1.568831168831169</v>
      </c>
      <c r="BV34" s="23">
        <v>-9999</v>
      </c>
    </row>
    <row r="35" spans="1:74" ht="11.25">
      <c r="A35" s="23" t="s">
        <v>278</v>
      </c>
      <c r="B35" s="23" t="s">
        <v>279</v>
      </c>
      <c r="C35" s="23" t="s">
        <v>280</v>
      </c>
      <c r="D35" s="23">
        <v>19.27</v>
      </c>
      <c r="E35" s="23">
        <v>-98.51</v>
      </c>
      <c r="F35" s="23">
        <v>2241</v>
      </c>
      <c r="G35" s="23" t="s">
        <v>480</v>
      </c>
      <c r="H35" s="23" t="s">
        <v>481</v>
      </c>
      <c r="I35" s="23" t="s">
        <v>405</v>
      </c>
      <c r="J35" s="23">
        <v>-9999</v>
      </c>
      <c r="K35" s="23">
        <v>-9999</v>
      </c>
      <c r="L35" s="23" t="s">
        <v>65</v>
      </c>
      <c r="M35" s="23">
        <v>65</v>
      </c>
      <c r="N35" s="23">
        <v>10</v>
      </c>
      <c r="O35" s="23">
        <v>-9999</v>
      </c>
      <c r="P35" s="23" t="s">
        <v>482</v>
      </c>
      <c r="Q35" s="23" t="s">
        <v>483</v>
      </c>
      <c r="R35" s="23">
        <v>-9999</v>
      </c>
      <c r="S35" s="23">
        <v>-9999</v>
      </c>
      <c r="T35" s="23">
        <v>9</v>
      </c>
      <c r="U35" s="23">
        <v>-9999</v>
      </c>
      <c r="V35" s="23" t="s">
        <v>456</v>
      </c>
      <c r="W35" s="23">
        <v>-9999</v>
      </c>
      <c r="X35" s="23">
        <v>15.1</v>
      </c>
      <c r="Y35" s="23">
        <v>18</v>
      </c>
      <c r="Z35" s="23">
        <v>11.6</v>
      </c>
      <c r="AA35" s="23">
        <v>568.75</v>
      </c>
      <c r="AB35" s="23">
        <v>579</v>
      </c>
      <c r="AC35" s="23" t="s">
        <v>97</v>
      </c>
      <c r="AD35" s="23">
        <v>14.42</v>
      </c>
      <c r="AE35" s="23">
        <v>17</v>
      </c>
      <c r="AF35" s="23">
        <v>11</v>
      </c>
      <c r="AG35" s="23">
        <v>1130</v>
      </c>
      <c r="AH35" s="23">
        <v>15.1</v>
      </c>
      <c r="AI35" s="23">
        <v>18</v>
      </c>
      <c r="AJ35" s="23">
        <v>11.6</v>
      </c>
      <c r="AK35" s="23">
        <v>579</v>
      </c>
      <c r="AL35" s="23" t="s">
        <v>65</v>
      </c>
      <c r="AM35" s="23">
        <v>-9999</v>
      </c>
      <c r="AN35" s="23">
        <v>-9999</v>
      </c>
      <c r="AO35" s="23">
        <v>-9999</v>
      </c>
      <c r="AP35" s="23">
        <v>-9999</v>
      </c>
      <c r="AQ35" s="23">
        <v>-9999</v>
      </c>
      <c r="AR35" s="23">
        <v>-9999</v>
      </c>
      <c r="AS35" s="23">
        <v>-9999</v>
      </c>
      <c r="AT35" s="23">
        <v>-9999</v>
      </c>
      <c r="AU35" s="23">
        <v>-9999</v>
      </c>
      <c r="AV35" s="23">
        <v>-9999</v>
      </c>
      <c r="AW35" s="23">
        <v>-9999</v>
      </c>
      <c r="AX35" s="23">
        <v>-9999</v>
      </c>
      <c r="AY35" s="23">
        <v>-9999</v>
      </c>
      <c r="AZ35" s="23">
        <v>-9999</v>
      </c>
      <c r="BA35" s="23">
        <v>-9999</v>
      </c>
      <c r="BB35" s="23">
        <v>-9999</v>
      </c>
      <c r="BC35" s="23">
        <v>575</v>
      </c>
      <c r="BD35" s="23" t="s">
        <v>67</v>
      </c>
      <c r="BE35" s="23">
        <v>-9999</v>
      </c>
      <c r="BF35" s="23">
        <v>-9999</v>
      </c>
      <c r="BG35" s="23" t="s">
        <v>65</v>
      </c>
      <c r="BH35" s="23">
        <v>-9999</v>
      </c>
      <c r="BI35" s="23">
        <v>-9999</v>
      </c>
      <c r="BJ35" s="23">
        <v>-9999</v>
      </c>
      <c r="BK35" s="23">
        <v>-9999</v>
      </c>
      <c r="BL35" s="23">
        <v>884</v>
      </c>
      <c r="BM35" s="23" t="s">
        <v>68</v>
      </c>
      <c r="BN35" s="23">
        <v>-9999</v>
      </c>
      <c r="BO35" s="23">
        <v>-9999</v>
      </c>
      <c r="BP35" s="23">
        <v>669.16</v>
      </c>
      <c r="BQ35" s="23" t="s">
        <v>68</v>
      </c>
      <c r="BR35" s="26">
        <f>BL35/BC35</f>
        <v>1.537391304347826</v>
      </c>
      <c r="BS35" s="23" t="s">
        <v>142</v>
      </c>
      <c r="BT35" s="23">
        <v>-9999</v>
      </c>
      <c r="BU35" s="24">
        <v>1.568831168831169</v>
      </c>
      <c r="BV35" s="23">
        <v>-9999</v>
      </c>
    </row>
    <row r="36" spans="1:74" ht="11.25">
      <c r="A36" s="23" t="s">
        <v>278</v>
      </c>
      <c r="B36" s="23" t="s">
        <v>279</v>
      </c>
      <c r="C36" s="23" t="s">
        <v>280</v>
      </c>
      <c r="D36" s="23">
        <v>19.27</v>
      </c>
      <c r="E36" s="23">
        <v>-98.51</v>
      </c>
      <c r="F36" s="23">
        <v>2241</v>
      </c>
      <c r="G36" s="23" t="s">
        <v>480</v>
      </c>
      <c r="H36" s="23" t="s">
        <v>481</v>
      </c>
      <c r="I36" s="23" t="s">
        <v>405</v>
      </c>
      <c r="J36" s="23">
        <v>-9999</v>
      </c>
      <c r="K36" s="23">
        <v>-9999</v>
      </c>
      <c r="L36" s="23" t="s">
        <v>65</v>
      </c>
      <c r="M36" s="23">
        <v>65</v>
      </c>
      <c r="N36" s="23">
        <v>10</v>
      </c>
      <c r="O36" s="23">
        <v>-9999</v>
      </c>
      <c r="P36" s="23" t="s">
        <v>482</v>
      </c>
      <c r="Q36" s="23" t="s">
        <v>483</v>
      </c>
      <c r="R36" s="23">
        <v>-9999</v>
      </c>
      <c r="S36" s="23">
        <v>-9999</v>
      </c>
      <c r="T36" s="23">
        <v>9</v>
      </c>
      <c r="U36" s="23">
        <v>-9999</v>
      </c>
      <c r="V36" s="23" t="s">
        <v>456</v>
      </c>
      <c r="W36" s="23">
        <v>-9999</v>
      </c>
      <c r="X36" s="23">
        <v>15.1</v>
      </c>
      <c r="Y36" s="23">
        <v>18</v>
      </c>
      <c r="Z36" s="23">
        <v>11.6</v>
      </c>
      <c r="AA36" s="23">
        <v>568.75</v>
      </c>
      <c r="AB36" s="23">
        <v>579</v>
      </c>
      <c r="AC36" s="23" t="s">
        <v>97</v>
      </c>
      <c r="AD36" s="23">
        <v>14.42</v>
      </c>
      <c r="AE36" s="23">
        <v>17</v>
      </c>
      <c r="AF36" s="23">
        <v>11</v>
      </c>
      <c r="AG36" s="23">
        <v>1130</v>
      </c>
      <c r="AH36" s="23">
        <v>15.1</v>
      </c>
      <c r="AI36" s="23">
        <v>18</v>
      </c>
      <c r="AJ36" s="23">
        <v>11.6</v>
      </c>
      <c r="AK36" s="23">
        <v>579</v>
      </c>
      <c r="AL36" s="23" t="s">
        <v>65</v>
      </c>
      <c r="AM36" s="23">
        <v>-9999</v>
      </c>
      <c r="AN36" s="23">
        <v>-9999</v>
      </c>
      <c r="AO36" s="23">
        <v>-9999</v>
      </c>
      <c r="AP36" s="23">
        <v>-9999</v>
      </c>
      <c r="AQ36" s="23">
        <v>-9999</v>
      </c>
      <c r="AR36" s="23">
        <v>-9999</v>
      </c>
      <c r="AS36" s="23">
        <v>-9999</v>
      </c>
      <c r="AT36" s="23">
        <v>-9999</v>
      </c>
      <c r="AU36" s="23">
        <v>-9999</v>
      </c>
      <c r="AV36" s="23">
        <v>-9999</v>
      </c>
      <c r="AW36" s="23">
        <v>-9999</v>
      </c>
      <c r="AX36" s="23">
        <v>-9999</v>
      </c>
      <c r="AY36" s="23">
        <v>-9999</v>
      </c>
      <c r="AZ36" s="23">
        <v>-9999</v>
      </c>
      <c r="BA36" s="23">
        <v>-9999</v>
      </c>
      <c r="BB36" s="23">
        <v>-9999</v>
      </c>
      <c r="BC36" s="23">
        <v>698</v>
      </c>
      <c r="BD36" s="23" t="s">
        <v>67</v>
      </c>
      <c r="BE36" s="23">
        <v>-9999</v>
      </c>
      <c r="BF36" s="23">
        <v>-9999</v>
      </c>
      <c r="BG36" s="23" t="s">
        <v>65</v>
      </c>
      <c r="BH36" s="23">
        <v>-9999</v>
      </c>
      <c r="BI36" s="23">
        <v>-9999</v>
      </c>
      <c r="BJ36" s="23">
        <v>-9999</v>
      </c>
      <c r="BK36" s="23">
        <v>-9999</v>
      </c>
      <c r="BL36" s="23">
        <v>1037</v>
      </c>
      <c r="BM36" s="23" t="s">
        <v>68</v>
      </c>
      <c r="BN36" s="23">
        <v>-9999</v>
      </c>
      <c r="BO36" s="23">
        <v>-9999</v>
      </c>
      <c r="BP36" s="23">
        <v>669.16</v>
      </c>
      <c r="BQ36" s="23" t="s">
        <v>68</v>
      </c>
      <c r="BR36" s="26">
        <f>BL36/BC36</f>
        <v>1.4856733524355301</v>
      </c>
      <c r="BS36" s="23" t="s">
        <v>142</v>
      </c>
      <c r="BT36" s="23">
        <v>-9999</v>
      </c>
      <c r="BU36" s="24">
        <v>1.568831168831169</v>
      </c>
      <c r="BV36" s="23">
        <v>-9999</v>
      </c>
    </row>
    <row r="37" spans="1:74" ht="11.25">
      <c r="A37" s="23" t="s">
        <v>484</v>
      </c>
      <c r="B37" s="23" t="s">
        <v>485</v>
      </c>
      <c r="C37" s="23" t="s">
        <v>486</v>
      </c>
      <c r="D37" s="23">
        <v>29.58</v>
      </c>
      <c r="E37" s="23">
        <v>76.51</v>
      </c>
      <c r="F37" s="23">
        <v>250</v>
      </c>
      <c r="G37" s="23" t="s">
        <v>480</v>
      </c>
      <c r="H37" s="23" t="s">
        <v>487</v>
      </c>
      <c r="I37" s="23" t="s">
        <v>405</v>
      </c>
      <c r="J37" s="23">
        <v>-9999</v>
      </c>
      <c r="K37" s="23">
        <v>-9999</v>
      </c>
      <c r="L37" s="23" t="s">
        <v>65</v>
      </c>
      <c r="M37" s="23">
        <v>42</v>
      </c>
      <c r="N37" s="23">
        <v>18</v>
      </c>
      <c r="O37" s="23">
        <v>-9999</v>
      </c>
      <c r="P37" s="23">
        <v>-9999</v>
      </c>
      <c r="Q37" s="23">
        <v>-9999</v>
      </c>
      <c r="R37" s="23">
        <v>-9999</v>
      </c>
      <c r="S37" s="23">
        <v>-9999</v>
      </c>
      <c r="T37" s="23">
        <v>8.8</v>
      </c>
      <c r="U37" s="23">
        <v>-9999</v>
      </c>
      <c r="V37" s="23">
        <v>-9999</v>
      </c>
      <c r="W37" s="23">
        <v>-9999</v>
      </c>
      <c r="X37" s="23">
        <v>-9999</v>
      </c>
      <c r="Y37" s="23">
        <v>-9999</v>
      </c>
      <c r="Z37" s="23">
        <v>-9999</v>
      </c>
      <c r="AA37" s="23">
        <v>800</v>
      </c>
      <c r="AB37" s="23">
        <v>670</v>
      </c>
      <c r="AC37" s="23" t="s">
        <v>85</v>
      </c>
      <c r="AD37" s="23">
        <v>24.08</v>
      </c>
      <c r="AE37" s="23">
        <v>33</v>
      </c>
      <c r="AF37" s="23">
        <v>14</v>
      </c>
      <c r="AG37" s="23">
        <v>729</v>
      </c>
      <c r="AH37" s="23">
        <v>20</v>
      </c>
      <c r="AI37" s="23">
        <v>31</v>
      </c>
      <c r="AJ37" s="23">
        <v>18</v>
      </c>
      <c r="AK37" s="23">
        <f>(120+205+195+145+12+10+75+23+10)</f>
        <v>795</v>
      </c>
      <c r="AL37" s="23">
        <v>-9999</v>
      </c>
      <c r="AM37" s="23" t="s">
        <v>65</v>
      </c>
      <c r="AN37" s="23">
        <v>-9999</v>
      </c>
      <c r="AO37" s="23">
        <v>-9999</v>
      </c>
      <c r="AP37" s="23">
        <v>-9999</v>
      </c>
      <c r="AQ37" s="23">
        <v>-9999</v>
      </c>
      <c r="AR37" s="23">
        <v>-9999</v>
      </c>
      <c r="AS37" s="23">
        <v>-9999</v>
      </c>
      <c r="AT37" s="23">
        <v>-9999</v>
      </c>
      <c r="AU37" s="23">
        <v>-9999</v>
      </c>
      <c r="AV37" s="23">
        <v>-9999</v>
      </c>
      <c r="AW37" s="23">
        <v>-9999</v>
      </c>
      <c r="AX37" s="23">
        <v>-9999</v>
      </c>
      <c r="AY37" s="23">
        <v>-9999</v>
      </c>
      <c r="AZ37" s="23">
        <v>-9999</v>
      </c>
      <c r="BA37" s="23">
        <v>-9999</v>
      </c>
      <c r="BB37" s="23">
        <v>-9999</v>
      </c>
      <c r="BC37" s="23">
        <v>1302</v>
      </c>
      <c r="BD37" s="23" t="s">
        <v>67</v>
      </c>
      <c r="BE37" s="23">
        <v>-9999</v>
      </c>
      <c r="BF37" s="23">
        <v>-9999</v>
      </c>
      <c r="BG37" s="23" t="s">
        <v>65</v>
      </c>
      <c r="BH37" s="23">
        <v>-9999</v>
      </c>
      <c r="BI37" s="23">
        <v>-9999</v>
      </c>
      <c r="BJ37" s="23">
        <v>-9999</v>
      </c>
      <c r="BK37" s="23">
        <v>-9999</v>
      </c>
      <c r="BL37" s="23">
        <v>1092</v>
      </c>
      <c r="BM37" s="23" t="s">
        <v>68</v>
      </c>
      <c r="BN37" s="23">
        <v>-9999</v>
      </c>
      <c r="BO37" s="23">
        <v>-9999</v>
      </c>
      <c r="BP37" s="23">
        <v>1042</v>
      </c>
      <c r="BQ37" s="23" t="s">
        <v>68</v>
      </c>
      <c r="BR37" s="24">
        <v>0.8387096774193549</v>
      </c>
      <c r="BS37" s="23" t="s">
        <v>142</v>
      </c>
      <c r="BT37" s="23">
        <v>-9999</v>
      </c>
      <c r="BU37" s="24">
        <v>0.8387096774193549</v>
      </c>
      <c r="BV37" s="23">
        <v>-9999</v>
      </c>
    </row>
    <row r="38" spans="1:74" ht="11.25">
      <c r="A38" s="23" t="s">
        <v>488</v>
      </c>
      <c r="B38" s="23" t="s">
        <v>489</v>
      </c>
      <c r="C38" s="23" t="s">
        <v>490</v>
      </c>
      <c r="D38" s="23">
        <v>39.1</v>
      </c>
      <c r="E38" s="23">
        <v>-94.6</v>
      </c>
      <c r="F38" s="23">
        <v>-9999</v>
      </c>
      <c r="G38" s="23" t="s">
        <v>403</v>
      </c>
      <c r="H38" s="23" t="s">
        <v>491</v>
      </c>
      <c r="I38" s="23" t="s">
        <v>405</v>
      </c>
      <c r="J38" s="23" t="s">
        <v>492</v>
      </c>
      <c r="K38" s="23">
        <v>-9999</v>
      </c>
      <c r="L38" s="23" t="s">
        <v>65</v>
      </c>
      <c r="M38" s="23">
        <v>10</v>
      </c>
      <c r="N38" s="23">
        <v>35</v>
      </c>
      <c r="O38" s="23" t="s">
        <v>299</v>
      </c>
      <c r="P38" s="23">
        <v>-9999</v>
      </c>
      <c r="Q38" s="23">
        <v>-9999</v>
      </c>
      <c r="R38" s="23">
        <v>-9999</v>
      </c>
      <c r="S38" s="23">
        <v>-9999</v>
      </c>
      <c r="T38" s="23">
        <v>-9999</v>
      </c>
      <c r="U38" s="23">
        <v>-9999</v>
      </c>
      <c r="V38" s="23">
        <v>-9999</v>
      </c>
      <c r="W38" s="23">
        <v>-9999</v>
      </c>
      <c r="X38" s="23">
        <v>11.95</v>
      </c>
      <c r="Y38" s="23">
        <v>-9999</v>
      </c>
      <c r="Z38" s="23">
        <v>-9999</v>
      </c>
      <c r="AA38" s="23">
        <v>835</v>
      </c>
      <c r="AB38" s="23">
        <v>-9999</v>
      </c>
      <c r="AC38" s="23">
        <v>-9999</v>
      </c>
      <c r="AD38" s="23">
        <v>13.67</v>
      </c>
      <c r="AE38" s="23">
        <v>27</v>
      </c>
      <c r="AF38" s="23">
        <v>0</v>
      </c>
      <c r="AG38" s="23">
        <v>869</v>
      </c>
      <c r="AH38" s="23">
        <v>11.95</v>
      </c>
      <c r="AI38" s="23">
        <v>27</v>
      </c>
      <c r="AJ38" s="23">
        <v>0</v>
      </c>
      <c r="AK38" s="23">
        <v>835</v>
      </c>
      <c r="AL38" s="23" t="s">
        <v>65</v>
      </c>
      <c r="AM38" s="23">
        <v>-9999</v>
      </c>
      <c r="AN38" s="23">
        <v>-9999</v>
      </c>
      <c r="AO38" s="23">
        <v>-9999</v>
      </c>
      <c r="AP38" s="23">
        <v>-9999</v>
      </c>
      <c r="AQ38" s="23">
        <v>-9999</v>
      </c>
      <c r="AR38" s="23">
        <v>-9999</v>
      </c>
      <c r="AS38" s="23">
        <v>-9999</v>
      </c>
      <c r="AT38" s="23">
        <v>-9999</v>
      </c>
      <c r="AU38" s="23">
        <v>-9999</v>
      </c>
      <c r="AV38" s="23">
        <v>-9999</v>
      </c>
      <c r="AW38" s="23">
        <v>-9999</v>
      </c>
      <c r="AX38" s="23">
        <v>-9999</v>
      </c>
      <c r="AY38" s="23">
        <v>-9999</v>
      </c>
      <c r="AZ38" s="23">
        <v>-9999</v>
      </c>
      <c r="BA38" s="23">
        <v>-9999</v>
      </c>
      <c r="BB38" s="23">
        <v>-9999</v>
      </c>
      <c r="BC38" s="23">
        <v>995</v>
      </c>
      <c r="BD38" s="23" t="s">
        <v>67</v>
      </c>
      <c r="BE38" s="23">
        <v>-9999</v>
      </c>
      <c r="BF38" s="23">
        <v>-9999</v>
      </c>
      <c r="BG38" s="23" t="s">
        <v>65</v>
      </c>
      <c r="BH38" s="23">
        <v>-9999</v>
      </c>
      <c r="BI38" s="23">
        <v>-9999</v>
      </c>
      <c r="BJ38" s="23">
        <v>-9999</v>
      </c>
      <c r="BK38" s="23">
        <v>-9999</v>
      </c>
      <c r="BL38" s="23">
        <v>321.5</v>
      </c>
      <c r="BM38" s="23" t="s">
        <v>68</v>
      </c>
      <c r="BN38" s="23">
        <v>-9999</v>
      </c>
      <c r="BO38" s="23">
        <v>-9999</v>
      </c>
      <c r="BP38" s="23">
        <v>-9999</v>
      </c>
      <c r="BQ38" s="23">
        <v>-9999</v>
      </c>
      <c r="BR38" s="24">
        <v>0.3231155778894472</v>
      </c>
      <c r="BS38" s="23" t="s">
        <v>142</v>
      </c>
      <c r="BT38" s="23">
        <v>-9999</v>
      </c>
      <c r="BU38" s="24">
        <v>0.3231155778894472</v>
      </c>
      <c r="BV38" s="23">
        <v>-9999</v>
      </c>
    </row>
    <row r="39" spans="1:74" ht="11.25">
      <c r="A39" s="23" t="s">
        <v>488</v>
      </c>
      <c r="B39" s="23" t="s">
        <v>489</v>
      </c>
      <c r="C39" s="23" t="s">
        <v>490</v>
      </c>
      <c r="D39" s="23">
        <v>39.1</v>
      </c>
      <c r="E39" s="23">
        <v>-94.6</v>
      </c>
      <c r="F39" s="23">
        <v>-9999</v>
      </c>
      <c r="G39" s="23" t="s">
        <v>403</v>
      </c>
      <c r="H39" s="23" t="s">
        <v>491</v>
      </c>
      <c r="I39" s="23" t="s">
        <v>405</v>
      </c>
      <c r="J39" s="23" t="s">
        <v>300</v>
      </c>
      <c r="K39" s="23">
        <v>-9999</v>
      </c>
      <c r="L39" s="23" t="s">
        <v>65</v>
      </c>
      <c r="M39" s="23">
        <v>10</v>
      </c>
      <c r="N39" s="23">
        <v>35</v>
      </c>
      <c r="O39" s="23" t="s">
        <v>299</v>
      </c>
      <c r="P39" s="23">
        <v>-9999</v>
      </c>
      <c r="Q39" s="23">
        <v>-9999</v>
      </c>
      <c r="R39" s="23">
        <v>-9999</v>
      </c>
      <c r="S39" s="23">
        <v>-9999</v>
      </c>
      <c r="T39" s="23">
        <v>-9999</v>
      </c>
      <c r="U39" s="23">
        <v>-9999</v>
      </c>
      <c r="V39" s="23">
        <v>-9999</v>
      </c>
      <c r="W39" s="23">
        <v>-9999</v>
      </c>
      <c r="X39" s="23">
        <v>11.95</v>
      </c>
      <c r="Y39" s="23">
        <v>-9999</v>
      </c>
      <c r="Z39" s="23">
        <v>-9999</v>
      </c>
      <c r="AA39" s="23">
        <v>835</v>
      </c>
      <c r="AB39" s="23">
        <v>-9999</v>
      </c>
      <c r="AC39" s="23">
        <v>-9999</v>
      </c>
      <c r="AD39" s="23">
        <v>13.67</v>
      </c>
      <c r="AE39" s="23">
        <v>27</v>
      </c>
      <c r="AF39" s="23">
        <v>0</v>
      </c>
      <c r="AG39" s="23">
        <v>869</v>
      </c>
      <c r="AH39" s="23">
        <v>11.95</v>
      </c>
      <c r="AI39" s="23">
        <v>27</v>
      </c>
      <c r="AJ39" s="23">
        <v>0</v>
      </c>
      <c r="AK39" s="23">
        <v>835</v>
      </c>
      <c r="AL39" s="23" t="s">
        <v>65</v>
      </c>
      <c r="AM39" s="23">
        <v>-9999</v>
      </c>
      <c r="AN39" s="23">
        <v>-9999</v>
      </c>
      <c r="AO39" s="23">
        <v>-9999</v>
      </c>
      <c r="AP39" s="23">
        <v>-9999</v>
      </c>
      <c r="AQ39" s="23">
        <v>-9999</v>
      </c>
      <c r="AR39" s="23">
        <v>-9999</v>
      </c>
      <c r="AS39" s="23">
        <v>-9999</v>
      </c>
      <c r="AT39" s="23">
        <v>-9999</v>
      </c>
      <c r="AU39" s="23">
        <v>-9999</v>
      </c>
      <c r="AV39" s="23">
        <v>-9999</v>
      </c>
      <c r="AW39" s="23">
        <v>-9999</v>
      </c>
      <c r="AX39" s="23">
        <v>-9999</v>
      </c>
      <c r="AY39" s="23">
        <v>-9999</v>
      </c>
      <c r="AZ39" s="23">
        <v>-9999</v>
      </c>
      <c r="BA39" s="23">
        <v>-9999</v>
      </c>
      <c r="BB39" s="23">
        <v>-9999</v>
      </c>
      <c r="BC39" s="23">
        <v>317</v>
      </c>
      <c r="BD39" s="23" t="s">
        <v>67</v>
      </c>
      <c r="BE39" s="23">
        <v>-9999</v>
      </c>
      <c r="BF39" s="23">
        <v>-9999</v>
      </c>
      <c r="BG39" s="23" t="s">
        <v>65</v>
      </c>
      <c r="BH39" s="23">
        <v>-9999</v>
      </c>
      <c r="BI39" s="23">
        <v>-9999</v>
      </c>
      <c r="BJ39" s="23">
        <v>-9999</v>
      </c>
      <c r="BK39" s="23">
        <v>-9999</v>
      </c>
      <c r="BL39" s="23">
        <v>90.5</v>
      </c>
      <c r="BM39" s="23" t="s">
        <v>68</v>
      </c>
      <c r="BN39" s="23">
        <v>-9999</v>
      </c>
      <c r="BO39" s="23">
        <v>-9999</v>
      </c>
      <c r="BP39" s="23">
        <v>-9999</v>
      </c>
      <c r="BQ39" s="23">
        <v>-9999</v>
      </c>
      <c r="BR39" s="24">
        <v>0.2854889589905363</v>
      </c>
      <c r="BS39" s="23" t="s">
        <v>142</v>
      </c>
      <c r="BT39" s="23">
        <v>-9999</v>
      </c>
      <c r="BU39" s="24">
        <v>0.2854889589905363</v>
      </c>
      <c r="BV39" s="23">
        <v>-9999</v>
      </c>
    </row>
    <row r="40" spans="1:74" ht="11.25">
      <c r="A40" s="23" t="s">
        <v>301</v>
      </c>
      <c r="B40" s="23" t="s">
        <v>302</v>
      </c>
      <c r="C40" s="23" t="s">
        <v>303</v>
      </c>
      <c r="D40" s="23">
        <v>-54.15</v>
      </c>
      <c r="E40" s="23">
        <v>36.45</v>
      </c>
      <c r="F40" s="23">
        <v>-9999</v>
      </c>
      <c r="G40" s="23" t="s">
        <v>564</v>
      </c>
      <c r="H40" s="23" t="s">
        <v>304</v>
      </c>
      <c r="I40" s="23" t="s">
        <v>405</v>
      </c>
      <c r="J40" s="23">
        <v>-9999</v>
      </c>
      <c r="K40" s="23">
        <v>-9999</v>
      </c>
      <c r="L40" s="23">
        <v>-9999</v>
      </c>
      <c r="M40" s="23">
        <v>-9999</v>
      </c>
      <c r="N40" s="23">
        <v>-9999</v>
      </c>
      <c r="O40" s="23">
        <v>-9999</v>
      </c>
      <c r="P40" s="23">
        <v>-9999</v>
      </c>
      <c r="Q40" s="23">
        <v>-9999</v>
      </c>
      <c r="R40" s="23">
        <v>-9999</v>
      </c>
      <c r="S40" s="23">
        <v>-9999</v>
      </c>
      <c r="T40" s="23">
        <v>-9999</v>
      </c>
      <c r="U40" s="23">
        <v>-9999</v>
      </c>
      <c r="V40" s="23">
        <v>-9999</v>
      </c>
      <c r="W40" s="23">
        <v>-9999</v>
      </c>
      <c r="X40" s="23">
        <v>1.8</v>
      </c>
      <c r="Y40" s="23">
        <v>5.3</v>
      </c>
      <c r="Z40" s="23">
        <v>-1.5</v>
      </c>
      <c r="AA40" s="23">
        <v>1405</v>
      </c>
      <c r="AB40" s="23">
        <v>-9999</v>
      </c>
      <c r="AC40" s="23">
        <v>-9999</v>
      </c>
      <c r="AD40" s="23">
        <v>-9999</v>
      </c>
      <c r="AE40" s="23">
        <v>-9999</v>
      </c>
      <c r="AF40" s="23">
        <v>-9999</v>
      </c>
      <c r="AG40" s="23">
        <v>-9999</v>
      </c>
      <c r="AH40" s="23">
        <v>1.8</v>
      </c>
      <c r="AI40" s="23">
        <v>5.3</v>
      </c>
      <c r="AJ40" s="23">
        <v>-1.5</v>
      </c>
      <c r="AK40" s="23">
        <v>1405</v>
      </c>
      <c r="AL40" s="23">
        <v>-9999</v>
      </c>
      <c r="AM40" s="23">
        <v>-9999</v>
      </c>
      <c r="AN40" s="23">
        <v>-9999</v>
      </c>
      <c r="AO40" s="23">
        <v>-9999</v>
      </c>
      <c r="AP40" s="23">
        <v>-9999</v>
      </c>
      <c r="AQ40" s="23">
        <v>-9999</v>
      </c>
      <c r="AR40" s="23">
        <v>-9999</v>
      </c>
      <c r="AS40" s="23">
        <v>-9999</v>
      </c>
      <c r="AT40" s="23">
        <v>-9999</v>
      </c>
      <c r="AU40" s="23">
        <v>-9999</v>
      </c>
      <c r="AV40" s="23">
        <v>-9999</v>
      </c>
      <c r="AW40" s="23">
        <v>-9999</v>
      </c>
      <c r="AX40" s="23">
        <v>-9999</v>
      </c>
      <c r="AY40" s="23">
        <v>-9999</v>
      </c>
      <c r="AZ40" s="23">
        <v>-9999</v>
      </c>
      <c r="BA40" s="23">
        <v>-9999</v>
      </c>
      <c r="BB40" s="23">
        <v>-9999</v>
      </c>
      <c r="BC40" s="23">
        <v>1642</v>
      </c>
      <c r="BD40" s="23" t="s">
        <v>67</v>
      </c>
      <c r="BE40" s="23">
        <v>-9999</v>
      </c>
      <c r="BF40" s="23">
        <v>-9999</v>
      </c>
      <c r="BG40" s="23" t="s">
        <v>65</v>
      </c>
      <c r="BH40" s="23">
        <v>-9999</v>
      </c>
      <c r="BI40" s="23">
        <v>-9999</v>
      </c>
      <c r="BJ40" s="23">
        <v>-9999</v>
      </c>
      <c r="BK40" s="23">
        <v>-9999</v>
      </c>
      <c r="BL40" s="23">
        <v>350</v>
      </c>
      <c r="BM40" s="23">
        <v>-9999</v>
      </c>
      <c r="BN40" s="23">
        <v>-9999</v>
      </c>
      <c r="BO40" s="23">
        <v>-9999</v>
      </c>
      <c r="BP40" s="23">
        <v>-9999</v>
      </c>
      <c r="BQ40" s="23">
        <v>-9999</v>
      </c>
      <c r="BR40" s="24">
        <f>(BL40/BC40)</f>
        <v>0.21315468940316687</v>
      </c>
      <c r="BS40" s="23" t="s">
        <v>142</v>
      </c>
      <c r="BT40" s="23">
        <v>-9999</v>
      </c>
      <c r="BU40" s="24">
        <v>0</v>
      </c>
      <c r="BV40" s="23">
        <v>-9999</v>
      </c>
    </row>
    <row r="41" spans="1:74" ht="11.25">
      <c r="A41" s="23" t="s">
        <v>301</v>
      </c>
      <c r="B41" s="23" t="s">
        <v>302</v>
      </c>
      <c r="C41" s="23" t="s">
        <v>303</v>
      </c>
      <c r="D41" s="23">
        <v>-54.15</v>
      </c>
      <c r="E41" s="23">
        <v>36.45</v>
      </c>
      <c r="F41" s="23">
        <v>-9999</v>
      </c>
      <c r="G41" s="23" t="s">
        <v>564</v>
      </c>
      <c r="H41" s="23" t="s">
        <v>305</v>
      </c>
      <c r="I41" s="23" t="s">
        <v>405</v>
      </c>
      <c r="J41" s="23">
        <v>-9999</v>
      </c>
      <c r="K41" s="23">
        <v>-9999</v>
      </c>
      <c r="L41" s="23">
        <v>-9999</v>
      </c>
      <c r="M41" s="23">
        <v>-9999</v>
      </c>
      <c r="N41" s="23">
        <v>-9999</v>
      </c>
      <c r="O41" s="23">
        <v>-9999</v>
      </c>
      <c r="P41" s="23">
        <v>-9999</v>
      </c>
      <c r="Q41" s="23">
        <v>-9999</v>
      </c>
      <c r="R41" s="23">
        <v>-9999</v>
      </c>
      <c r="S41" s="23">
        <v>-9999</v>
      </c>
      <c r="T41" s="23">
        <v>-9999</v>
      </c>
      <c r="U41" s="23">
        <v>-9999</v>
      </c>
      <c r="V41" s="23">
        <v>-9999</v>
      </c>
      <c r="W41" s="23">
        <v>-9999</v>
      </c>
      <c r="X41" s="23">
        <v>1.8</v>
      </c>
      <c r="Y41" s="23">
        <v>5.3</v>
      </c>
      <c r="Z41" s="23">
        <v>-1.5</v>
      </c>
      <c r="AA41" s="23">
        <v>1405</v>
      </c>
      <c r="AB41" s="23">
        <v>-9999</v>
      </c>
      <c r="AC41" s="23">
        <v>-9999</v>
      </c>
      <c r="AD41" s="23">
        <v>-9999</v>
      </c>
      <c r="AE41" s="23">
        <v>-9999</v>
      </c>
      <c r="AF41" s="23">
        <v>-9999</v>
      </c>
      <c r="AG41" s="23">
        <v>-9999</v>
      </c>
      <c r="AH41" s="23">
        <v>1.8</v>
      </c>
      <c r="AI41" s="23">
        <v>5.3</v>
      </c>
      <c r="AJ41" s="23">
        <v>-1.5</v>
      </c>
      <c r="AK41" s="23">
        <v>1405</v>
      </c>
      <c r="AL41" s="23">
        <v>-9999</v>
      </c>
      <c r="AM41" s="23">
        <v>-9999</v>
      </c>
      <c r="AN41" s="23">
        <v>-9999</v>
      </c>
      <c r="AO41" s="23">
        <v>-9999</v>
      </c>
      <c r="AP41" s="23">
        <v>-9999</v>
      </c>
      <c r="AQ41" s="23">
        <v>-9999</v>
      </c>
      <c r="AR41" s="23">
        <v>-9999</v>
      </c>
      <c r="AS41" s="23">
        <v>-9999</v>
      </c>
      <c r="AT41" s="23">
        <v>-9999</v>
      </c>
      <c r="AU41" s="23">
        <v>-9999</v>
      </c>
      <c r="AV41" s="23">
        <v>-9999</v>
      </c>
      <c r="AW41" s="23">
        <v>-9999</v>
      </c>
      <c r="AX41" s="23">
        <v>-9999</v>
      </c>
      <c r="AY41" s="23">
        <v>-9999</v>
      </c>
      <c r="AZ41" s="23">
        <v>-9999</v>
      </c>
      <c r="BA41" s="23">
        <v>-9999</v>
      </c>
      <c r="BB41" s="23">
        <v>-9999</v>
      </c>
      <c r="BC41" s="23">
        <v>5000</v>
      </c>
      <c r="BD41" s="23" t="s">
        <v>67</v>
      </c>
      <c r="BE41" s="23">
        <v>-9999</v>
      </c>
      <c r="BF41" s="23">
        <v>-9999</v>
      </c>
      <c r="BG41" s="23" t="s">
        <v>65</v>
      </c>
      <c r="BH41" s="23">
        <v>-9999</v>
      </c>
      <c r="BI41" s="23">
        <v>-9999</v>
      </c>
      <c r="BJ41" s="23">
        <v>-9999</v>
      </c>
      <c r="BK41" s="23">
        <v>-9999</v>
      </c>
      <c r="BL41" s="23">
        <v>1000</v>
      </c>
      <c r="BM41" s="23">
        <v>-9999</v>
      </c>
      <c r="BN41" s="23">
        <v>-9999</v>
      </c>
      <c r="BO41" s="23">
        <v>-9999</v>
      </c>
      <c r="BP41" s="23">
        <v>-9999</v>
      </c>
      <c r="BQ41" s="23">
        <v>-9999</v>
      </c>
      <c r="BR41" s="24">
        <f>(BL41/BC41)</f>
        <v>0.2</v>
      </c>
      <c r="BS41" s="23" t="s">
        <v>142</v>
      </c>
      <c r="BT41" s="23">
        <v>-9999</v>
      </c>
      <c r="BU41" s="24">
        <v>0</v>
      </c>
      <c r="BV41" s="23">
        <v>-9999</v>
      </c>
    </row>
    <row r="42" spans="1:74" ht="11.25">
      <c r="A42" s="23" t="s">
        <v>301</v>
      </c>
      <c r="B42" s="23" t="s">
        <v>302</v>
      </c>
      <c r="C42" s="23" t="s">
        <v>306</v>
      </c>
      <c r="D42" s="23">
        <v>-54.36</v>
      </c>
      <c r="E42" s="23">
        <v>158.56</v>
      </c>
      <c r="F42" s="23">
        <v>-9999</v>
      </c>
      <c r="G42" s="23" t="s">
        <v>564</v>
      </c>
      <c r="H42" s="23" t="s">
        <v>307</v>
      </c>
      <c r="I42" s="23" t="s">
        <v>405</v>
      </c>
      <c r="J42" s="23">
        <v>-9999</v>
      </c>
      <c r="K42" s="23">
        <v>-9999</v>
      </c>
      <c r="L42" s="23">
        <v>-9999</v>
      </c>
      <c r="M42" s="23">
        <v>-9999</v>
      </c>
      <c r="N42" s="23">
        <v>-9999</v>
      </c>
      <c r="O42" s="23">
        <v>-9999</v>
      </c>
      <c r="P42" s="23">
        <v>-9999</v>
      </c>
      <c r="Q42" s="23">
        <v>-9999</v>
      </c>
      <c r="R42" s="23">
        <v>-9999</v>
      </c>
      <c r="S42" s="23">
        <v>-9999</v>
      </c>
      <c r="T42" s="23">
        <v>-9999</v>
      </c>
      <c r="U42" s="23">
        <v>-9999</v>
      </c>
      <c r="V42" s="23">
        <v>-9999</v>
      </c>
      <c r="W42" s="23">
        <v>-9999</v>
      </c>
      <c r="X42" s="23">
        <v>4.7</v>
      </c>
      <c r="Y42" s="23">
        <v>6.7</v>
      </c>
      <c r="Z42" s="23">
        <v>3.1</v>
      </c>
      <c r="AA42" s="23">
        <v>926</v>
      </c>
      <c r="AB42" s="23">
        <v>-9999</v>
      </c>
      <c r="AC42" s="23">
        <v>-9999</v>
      </c>
      <c r="AD42" s="23">
        <v>-9999</v>
      </c>
      <c r="AE42" s="23">
        <v>-9999</v>
      </c>
      <c r="AF42" s="23">
        <v>-9999</v>
      </c>
      <c r="AG42" s="23">
        <v>-9999</v>
      </c>
      <c r="AH42" s="23">
        <v>4.7</v>
      </c>
      <c r="AI42" s="23">
        <v>6.7</v>
      </c>
      <c r="AJ42" s="23">
        <v>3.1</v>
      </c>
      <c r="AK42" s="23">
        <v>926</v>
      </c>
      <c r="AL42" s="23">
        <v>-9999</v>
      </c>
      <c r="AM42" s="23">
        <v>-9999</v>
      </c>
      <c r="AN42" s="23">
        <v>-9999</v>
      </c>
      <c r="AO42" s="23">
        <v>-9999</v>
      </c>
      <c r="AP42" s="23">
        <v>-9999</v>
      </c>
      <c r="AQ42" s="23">
        <v>-9999</v>
      </c>
      <c r="AR42" s="23">
        <v>-9999</v>
      </c>
      <c r="AS42" s="23">
        <v>-9999</v>
      </c>
      <c r="AT42" s="23">
        <v>-9999</v>
      </c>
      <c r="AU42" s="23">
        <v>-9999</v>
      </c>
      <c r="AV42" s="23">
        <v>-9999</v>
      </c>
      <c r="AW42" s="23">
        <v>-9999</v>
      </c>
      <c r="AX42" s="23">
        <v>-9999</v>
      </c>
      <c r="AY42" s="23">
        <v>-9999</v>
      </c>
      <c r="AZ42" s="23">
        <v>-9999</v>
      </c>
      <c r="BA42" s="23">
        <v>-9999</v>
      </c>
      <c r="BB42" s="23">
        <v>-9999</v>
      </c>
      <c r="BC42" s="23">
        <v>4800</v>
      </c>
      <c r="BD42" s="23" t="s">
        <v>67</v>
      </c>
      <c r="BE42" s="23">
        <v>-9999</v>
      </c>
      <c r="BF42" s="23">
        <v>-9999</v>
      </c>
      <c r="BG42" s="23" t="s">
        <v>65</v>
      </c>
      <c r="BH42" s="23">
        <v>-9999</v>
      </c>
      <c r="BI42" s="23">
        <v>-9999</v>
      </c>
      <c r="BJ42" s="23">
        <v>-9999</v>
      </c>
      <c r="BK42" s="23">
        <v>-9999</v>
      </c>
      <c r="BL42" s="23">
        <v>3670</v>
      </c>
      <c r="BM42" s="23" t="s">
        <v>68</v>
      </c>
      <c r="BN42" s="23">
        <v>-9999</v>
      </c>
      <c r="BO42" s="23">
        <v>-9999</v>
      </c>
      <c r="BP42" s="23">
        <v>-9999</v>
      </c>
      <c r="BQ42" s="23">
        <v>-9999</v>
      </c>
      <c r="BR42" s="24" t="e">
        <f>(BL42/#REF!)</f>
        <v>#REF!</v>
      </c>
      <c r="BS42" s="23" t="s">
        <v>142</v>
      </c>
      <c r="BT42" s="23">
        <v>-9999</v>
      </c>
      <c r="BU42" s="24">
        <v>0</v>
      </c>
      <c r="BV42" s="23">
        <v>-9999</v>
      </c>
    </row>
    <row r="43" spans="1:74" ht="11.25">
      <c r="A43" s="23" t="s">
        <v>308</v>
      </c>
      <c r="B43" s="23" t="s">
        <v>309</v>
      </c>
      <c r="C43" s="23" t="s">
        <v>310</v>
      </c>
      <c r="D43" s="23">
        <v>43.26</v>
      </c>
      <c r="E43" s="23">
        <v>-103.28</v>
      </c>
      <c r="F43" s="23">
        <v>-9999</v>
      </c>
      <c r="G43" s="23" t="s">
        <v>403</v>
      </c>
      <c r="H43" s="23" t="s">
        <v>311</v>
      </c>
      <c r="I43" s="23" t="s">
        <v>405</v>
      </c>
      <c r="J43" s="23" t="s">
        <v>312</v>
      </c>
      <c r="K43" s="23">
        <v>-9999</v>
      </c>
      <c r="L43" s="23">
        <v>-9999</v>
      </c>
      <c r="M43" s="23">
        <v>-9999</v>
      </c>
      <c r="N43" s="23">
        <v>-9999</v>
      </c>
      <c r="O43" s="23">
        <v>-9999</v>
      </c>
      <c r="P43" s="23">
        <v>-9999</v>
      </c>
      <c r="Q43" s="23">
        <v>-9999</v>
      </c>
      <c r="R43" s="23">
        <v>-9999</v>
      </c>
      <c r="S43" s="23">
        <v>-9999</v>
      </c>
      <c r="T43" s="23">
        <v>-9999</v>
      </c>
      <c r="U43" s="23">
        <v>-9999</v>
      </c>
      <c r="V43" s="23" t="s">
        <v>456</v>
      </c>
      <c r="W43" s="23">
        <v>-9999</v>
      </c>
      <c r="X43" s="23">
        <v>9.2</v>
      </c>
      <c r="Y43" s="23">
        <v>-9999</v>
      </c>
      <c r="Z43" s="23">
        <v>-9999</v>
      </c>
      <c r="AA43" s="23">
        <v>402</v>
      </c>
      <c r="AB43" s="23">
        <v>-9999</v>
      </c>
      <c r="AC43" s="23">
        <v>-9999</v>
      </c>
      <c r="AD43" s="23">
        <v>9</v>
      </c>
      <c r="AE43" s="23">
        <v>24</v>
      </c>
      <c r="AF43" s="23">
        <v>-4</v>
      </c>
      <c r="AG43" s="23">
        <v>381</v>
      </c>
      <c r="AH43" s="23">
        <v>9.2</v>
      </c>
      <c r="AI43" s="23">
        <v>24</v>
      </c>
      <c r="AJ43" s="23">
        <v>-4</v>
      </c>
      <c r="AK43" s="23">
        <v>402</v>
      </c>
      <c r="AL43" s="23">
        <v>-9999</v>
      </c>
      <c r="AM43" s="23">
        <v>-9999</v>
      </c>
      <c r="AN43" s="23">
        <v>-9999</v>
      </c>
      <c r="AO43" s="23">
        <v>-9999</v>
      </c>
      <c r="AP43" s="23">
        <v>-9999</v>
      </c>
      <c r="AQ43" s="23">
        <v>-9999</v>
      </c>
      <c r="AR43" s="23">
        <v>-9999</v>
      </c>
      <c r="AS43" s="23">
        <v>-9999</v>
      </c>
      <c r="AT43" s="23">
        <v>-9999</v>
      </c>
      <c r="AU43" s="23">
        <v>-9999</v>
      </c>
      <c r="AV43" s="23">
        <v>-9999</v>
      </c>
      <c r="AW43" s="23">
        <v>-9999</v>
      </c>
      <c r="AX43" s="23">
        <v>-9999</v>
      </c>
      <c r="AY43" s="23">
        <v>-9999</v>
      </c>
      <c r="AZ43" s="23">
        <v>-9999</v>
      </c>
      <c r="BA43" s="23">
        <v>-9999</v>
      </c>
      <c r="BB43" s="23">
        <v>-9999</v>
      </c>
      <c r="BC43" s="23">
        <v>-9999</v>
      </c>
      <c r="BD43" s="23">
        <v>-9999</v>
      </c>
      <c r="BE43" s="23">
        <v>-9999</v>
      </c>
      <c r="BF43" s="23">
        <v>-9999</v>
      </c>
      <c r="BG43" s="23">
        <v>-9999</v>
      </c>
      <c r="BH43" s="23">
        <v>-9999</v>
      </c>
      <c r="BI43" s="23">
        <v>-9999</v>
      </c>
      <c r="BJ43" s="23">
        <v>-9999</v>
      </c>
      <c r="BK43" s="23">
        <v>-9999</v>
      </c>
      <c r="BL43" s="23">
        <v>272</v>
      </c>
      <c r="BM43" s="23" t="s">
        <v>68</v>
      </c>
      <c r="BN43" s="23">
        <v>-9999</v>
      </c>
      <c r="BO43" s="23">
        <v>-9999</v>
      </c>
      <c r="BP43" s="23">
        <v>-9999</v>
      </c>
      <c r="BQ43" s="23">
        <v>-9999</v>
      </c>
      <c r="BR43" s="24">
        <v>0.56</v>
      </c>
      <c r="BS43" s="23" t="s">
        <v>142</v>
      </c>
      <c r="BT43" s="23">
        <v>-9999</v>
      </c>
      <c r="BU43" s="24">
        <v>0.56</v>
      </c>
      <c r="BV43" s="23" t="s">
        <v>313</v>
      </c>
    </row>
    <row r="44" spans="1:74" ht="11.25">
      <c r="A44" s="23" t="s">
        <v>308</v>
      </c>
      <c r="B44" s="23" t="s">
        <v>309</v>
      </c>
      <c r="C44" s="23" t="s">
        <v>310</v>
      </c>
      <c r="D44" s="23">
        <v>43.26</v>
      </c>
      <c r="E44" s="23">
        <v>-103.28</v>
      </c>
      <c r="F44" s="23">
        <v>-9999</v>
      </c>
      <c r="G44" s="23" t="s">
        <v>403</v>
      </c>
      <c r="H44" s="23" t="s">
        <v>311</v>
      </c>
      <c r="I44" s="23" t="s">
        <v>405</v>
      </c>
      <c r="J44" s="23" t="s">
        <v>314</v>
      </c>
      <c r="K44" s="23">
        <v>-9999</v>
      </c>
      <c r="L44" s="23">
        <v>-9999</v>
      </c>
      <c r="M44" s="23">
        <v>-9999</v>
      </c>
      <c r="N44" s="23">
        <v>-9999</v>
      </c>
      <c r="O44" s="23">
        <v>-9999</v>
      </c>
      <c r="P44" s="23">
        <v>-9999</v>
      </c>
      <c r="Q44" s="23">
        <v>-9999</v>
      </c>
      <c r="R44" s="23">
        <v>-9999</v>
      </c>
      <c r="S44" s="23">
        <v>-9999</v>
      </c>
      <c r="T44" s="23">
        <v>-9999</v>
      </c>
      <c r="U44" s="23">
        <v>-9999</v>
      </c>
      <c r="V44" s="23" t="s">
        <v>456</v>
      </c>
      <c r="W44" s="23">
        <v>-9999</v>
      </c>
      <c r="X44" s="23">
        <v>9.2</v>
      </c>
      <c r="Y44" s="23">
        <v>-9999</v>
      </c>
      <c r="Z44" s="23">
        <v>-9999</v>
      </c>
      <c r="AA44" s="23">
        <v>402</v>
      </c>
      <c r="AB44" s="23">
        <v>-9999</v>
      </c>
      <c r="AC44" s="23">
        <v>-9999</v>
      </c>
      <c r="AD44" s="23">
        <v>9</v>
      </c>
      <c r="AE44" s="23">
        <v>24</v>
      </c>
      <c r="AF44" s="23">
        <v>-4</v>
      </c>
      <c r="AG44" s="23">
        <v>381</v>
      </c>
      <c r="AH44" s="23">
        <v>9.2</v>
      </c>
      <c r="AI44" s="23">
        <v>24</v>
      </c>
      <c r="AJ44" s="23">
        <v>-4</v>
      </c>
      <c r="AK44" s="23">
        <v>402</v>
      </c>
      <c r="AL44" s="23">
        <v>-9999</v>
      </c>
      <c r="AM44" s="23">
        <v>-9999</v>
      </c>
      <c r="AN44" s="23">
        <v>-9999</v>
      </c>
      <c r="AO44" s="23">
        <v>-9999</v>
      </c>
      <c r="AP44" s="23">
        <v>-9999</v>
      </c>
      <c r="AQ44" s="23">
        <v>-9999</v>
      </c>
      <c r="AR44" s="23">
        <v>-9999</v>
      </c>
      <c r="AS44" s="23">
        <v>-9999</v>
      </c>
      <c r="AT44" s="23">
        <v>-9999</v>
      </c>
      <c r="AU44" s="23">
        <v>-9999</v>
      </c>
      <c r="AV44" s="23">
        <v>-9999</v>
      </c>
      <c r="AW44" s="23">
        <v>-9999</v>
      </c>
      <c r="AX44" s="23">
        <v>-9999</v>
      </c>
      <c r="AY44" s="23">
        <v>-9999</v>
      </c>
      <c r="AZ44" s="23">
        <v>-9999</v>
      </c>
      <c r="BA44" s="23">
        <v>-9999</v>
      </c>
      <c r="BB44" s="23">
        <v>-9999</v>
      </c>
      <c r="BC44" s="23">
        <v>-9999</v>
      </c>
      <c r="BD44" s="23">
        <v>-9999</v>
      </c>
      <c r="BE44" s="23">
        <v>-9999</v>
      </c>
      <c r="BF44" s="23">
        <v>-9999</v>
      </c>
      <c r="BG44" s="23">
        <v>-9999</v>
      </c>
      <c r="BH44" s="23">
        <v>-9999</v>
      </c>
      <c r="BI44" s="23">
        <v>-9999</v>
      </c>
      <c r="BJ44" s="23">
        <v>-9999</v>
      </c>
      <c r="BK44" s="23">
        <v>-9999</v>
      </c>
      <c r="BL44" s="23">
        <v>176</v>
      </c>
      <c r="BM44" s="23" t="s">
        <v>68</v>
      </c>
      <c r="BN44" s="23">
        <v>-9999</v>
      </c>
      <c r="BO44" s="23">
        <v>-9999</v>
      </c>
      <c r="BP44" s="23">
        <v>-9999</v>
      </c>
      <c r="BQ44" s="23">
        <v>-9999</v>
      </c>
      <c r="BR44" s="24">
        <v>0.56</v>
      </c>
      <c r="BS44" s="23" t="s">
        <v>142</v>
      </c>
      <c r="BT44" s="23">
        <v>-9999</v>
      </c>
      <c r="BU44" s="24">
        <v>0.56</v>
      </c>
      <c r="BV44" s="23" t="s">
        <v>313</v>
      </c>
    </row>
    <row r="45" spans="1:74" ht="11.25">
      <c r="A45" s="23" t="s">
        <v>308</v>
      </c>
      <c r="B45" s="23" t="s">
        <v>309</v>
      </c>
      <c r="C45" s="23" t="s">
        <v>310</v>
      </c>
      <c r="D45" s="23">
        <v>43.26</v>
      </c>
      <c r="E45" s="23">
        <v>-103.28</v>
      </c>
      <c r="F45" s="23">
        <v>-9999</v>
      </c>
      <c r="G45" s="23" t="s">
        <v>403</v>
      </c>
      <c r="H45" s="23" t="s">
        <v>315</v>
      </c>
      <c r="I45" s="23" t="s">
        <v>405</v>
      </c>
      <c r="J45" s="23" t="s">
        <v>312</v>
      </c>
      <c r="K45" s="23">
        <v>-9999</v>
      </c>
      <c r="L45" s="23">
        <v>-9999</v>
      </c>
      <c r="M45" s="23">
        <v>-9999</v>
      </c>
      <c r="N45" s="23">
        <v>-9999</v>
      </c>
      <c r="O45" s="23">
        <v>-9999</v>
      </c>
      <c r="P45" s="23">
        <v>-9999</v>
      </c>
      <c r="Q45" s="23">
        <v>-9999</v>
      </c>
      <c r="R45" s="23">
        <v>-9999</v>
      </c>
      <c r="S45" s="23">
        <v>-9999</v>
      </c>
      <c r="T45" s="23">
        <v>-9999</v>
      </c>
      <c r="U45" s="23">
        <v>-9999</v>
      </c>
      <c r="V45" s="23" t="s">
        <v>456</v>
      </c>
      <c r="W45" s="23">
        <v>-9999</v>
      </c>
      <c r="X45" s="23">
        <v>9.2</v>
      </c>
      <c r="Y45" s="23">
        <v>-9999</v>
      </c>
      <c r="Z45" s="23">
        <v>-9999</v>
      </c>
      <c r="AA45" s="23">
        <v>402</v>
      </c>
      <c r="AB45" s="23">
        <v>-9999</v>
      </c>
      <c r="AC45" s="23">
        <v>-9999</v>
      </c>
      <c r="AD45" s="23">
        <v>9</v>
      </c>
      <c r="AE45" s="23">
        <v>24</v>
      </c>
      <c r="AF45" s="23">
        <v>-4</v>
      </c>
      <c r="AG45" s="23">
        <v>381</v>
      </c>
      <c r="AH45" s="23">
        <v>9.2</v>
      </c>
      <c r="AI45" s="23">
        <v>24</v>
      </c>
      <c r="AJ45" s="23">
        <v>-4</v>
      </c>
      <c r="AK45" s="23">
        <v>402</v>
      </c>
      <c r="AL45" s="23">
        <v>-9999</v>
      </c>
      <c r="AM45" s="23">
        <v>-9999</v>
      </c>
      <c r="AN45" s="23">
        <v>-9999</v>
      </c>
      <c r="AO45" s="23">
        <v>-9999</v>
      </c>
      <c r="AP45" s="23">
        <v>-9999</v>
      </c>
      <c r="AQ45" s="23">
        <v>-9999</v>
      </c>
      <c r="AR45" s="23">
        <v>-9999</v>
      </c>
      <c r="AS45" s="23">
        <v>-9999</v>
      </c>
      <c r="AT45" s="23">
        <v>-9999</v>
      </c>
      <c r="AU45" s="23">
        <v>-9999</v>
      </c>
      <c r="AV45" s="23">
        <v>-9999</v>
      </c>
      <c r="AW45" s="23">
        <v>-9999</v>
      </c>
      <c r="AX45" s="23">
        <v>-9999</v>
      </c>
      <c r="AY45" s="23">
        <v>-9999</v>
      </c>
      <c r="AZ45" s="23">
        <v>-9999</v>
      </c>
      <c r="BA45" s="23">
        <v>-9999</v>
      </c>
      <c r="BB45" s="23">
        <v>-9999</v>
      </c>
      <c r="BC45" s="23">
        <v>-9999</v>
      </c>
      <c r="BD45" s="23">
        <v>-9999</v>
      </c>
      <c r="BE45" s="23">
        <v>-9999</v>
      </c>
      <c r="BF45" s="23">
        <v>-9999</v>
      </c>
      <c r="BG45" s="23">
        <v>-9999</v>
      </c>
      <c r="BH45" s="23">
        <v>-9999</v>
      </c>
      <c r="BI45" s="23">
        <v>-9999</v>
      </c>
      <c r="BJ45" s="23">
        <v>-9999</v>
      </c>
      <c r="BK45" s="23">
        <v>-9999</v>
      </c>
      <c r="BL45" s="23">
        <v>245</v>
      </c>
      <c r="BM45" s="23" t="s">
        <v>68</v>
      </c>
      <c r="BN45" s="23">
        <v>-9999</v>
      </c>
      <c r="BO45" s="23">
        <v>-9999</v>
      </c>
      <c r="BP45" s="23">
        <v>-9999</v>
      </c>
      <c r="BQ45" s="23">
        <v>-9999</v>
      </c>
      <c r="BR45" s="24">
        <v>0.62</v>
      </c>
      <c r="BS45" s="23" t="s">
        <v>142</v>
      </c>
      <c r="BT45" s="23">
        <v>-9999</v>
      </c>
      <c r="BU45" s="24">
        <v>0.62</v>
      </c>
      <c r="BV45" s="23" t="s">
        <v>313</v>
      </c>
    </row>
    <row r="46" spans="1:74" ht="11.25">
      <c r="A46" s="23" t="s">
        <v>308</v>
      </c>
      <c r="B46" s="23" t="s">
        <v>309</v>
      </c>
      <c r="C46" s="23" t="s">
        <v>310</v>
      </c>
      <c r="D46" s="23">
        <v>43.26</v>
      </c>
      <c r="E46" s="23">
        <v>-103.28</v>
      </c>
      <c r="F46" s="23">
        <v>-9999</v>
      </c>
      <c r="G46" s="23" t="s">
        <v>403</v>
      </c>
      <c r="H46" s="23" t="s">
        <v>315</v>
      </c>
      <c r="I46" s="23" t="s">
        <v>405</v>
      </c>
      <c r="J46" s="23" t="s">
        <v>314</v>
      </c>
      <c r="K46" s="23">
        <v>-9999</v>
      </c>
      <c r="L46" s="23">
        <v>-9999</v>
      </c>
      <c r="M46" s="23">
        <v>-9999</v>
      </c>
      <c r="N46" s="23">
        <v>-9999</v>
      </c>
      <c r="O46" s="23">
        <v>-9999</v>
      </c>
      <c r="P46" s="23">
        <v>-9999</v>
      </c>
      <c r="Q46" s="23">
        <v>-9999</v>
      </c>
      <c r="R46" s="23">
        <v>-9999</v>
      </c>
      <c r="S46" s="23">
        <v>-9999</v>
      </c>
      <c r="T46" s="23">
        <v>-9999</v>
      </c>
      <c r="U46" s="23">
        <v>-9999</v>
      </c>
      <c r="V46" s="23" t="s">
        <v>456</v>
      </c>
      <c r="W46" s="23">
        <v>-9999</v>
      </c>
      <c r="X46" s="23">
        <v>9.2</v>
      </c>
      <c r="Y46" s="23">
        <v>-9999</v>
      </c>
      <c r="Z46" s="23">
        <v>-9999</v>
      </c>
      <c r="AA46" s="23">
        <v>402</v>
      </c>
      <c r="AB46" s="23">
        <v>-9999</v>
      </c>
      <c r="AC46" s="23">
        <v>-9999</v>
      </c>
      <c r="AD46" s="23">
        <v>9</v>
      </c>
      <c r="AE46" s="23">
        <v>24</v>
      </c>
      <c r="AF46" s="23">
        <v>-4</v>
      </c>
      <c r="AG46" s="23">
        <v>381</v>
      </c>
      <c r="AH46" s="23">
        <v>9.2</v>
      </c>
      <c r="AI46" s="23">
        <v>24</v>
      </c>
      <c r="AJ46" s="23">
        <v>-4</v>
      </c>
      <c r="AK46" s="23">
        <v>402</v>
      </c>
      <c r="AL46" s="23">
        <v>-9999</v>
      </c>
      <c r="AM46" s="23">
        <v>-9999</v>
      </c>
      <c r="AN46" s="23">
        <v>-9999</v>
      </c>
      <c r="AO46" s="23">
        <v>-9999</v>
      </c>
      <c r="AP46" s="23">
        <v>-9999</v>
      </c>
      <c r="AQ46" s="23">
        <v>-9999</v>
      </c>
      <c r="AR46" s="23">
        <v>-9999</v>
      </c>
      <c r="AS46" s="23">
        <v>-9999</v>
      </c>
      <c r="AT46" s="23">
        <v>-9999</v>
      </c>
      <c r="AU46" s="23">
        <v>-9999</v>
      </c>
      <c r="AV46" s="23">
        <v>-9999</v>
      </c>
      <c r="AW46" s="23">
        <v>-9999</v>
      </c>
      <c r="AX46" s="23">
        <v>-9999</v>
      </c>
      <c r="AY46" s="23">
        <v>-9999</v>
      </c>
      <c r="AZ46" s="23">
        <v>-9999</v>
      </c>
      <c r="BA46" s="23">
        <v>-9999</v>
      </c>
      <c r="BB46" s="23">
        <v>-9999</v>
      </c>
      <c r="BC46" s="23">
        <v>-9999</v>
      </c>
      <c r="BD46" s="23">
        <v>-9999</v>
      </c>
      <c r="BE46" s="23">
        <v>-9999</v>
      </c>
      <c r="BF46" s="23">
        <v>-9999</v>
      </c>
      <c r="BG46" s="23">
        <v>-9999</v>
      </c>
      <c r="BH46" s="23">
        <v>-9999</v>
      </c>
      <c r="BI46" s="23">
        <v>-9999</v>
      </c>
      <c r="BJ46" s="23">
        <v>-9999</v>
      </c>
      <c r="BK46" s="23">
        <v>-9999</v>
      </c>
      <c r="BL46" s="23">
        <v>123</v>
      </c>
      <c r="BM46" s="23" t="s">
        <v>68</v>
      </c>
      <c r="BN46" s="23">
        <v>-9999</v>
      </c>
      <c r="BO46" s="23">
        <v>-9999</v>
      </c>
      <c r="BP46" s="23">
        <v>-9999</v>
      </c>
      <c r="BQ46" s="23">
        <v>-9999</v>
      </c>
      <c r="BR46" s="24">
        <v>0.42</v>
      </c>
      <c r="BS46" s="23" t="s">
        <v>142</v>
      </c>
      <c r="BT46" s="23">
        <v>-9999</v>
      </c>
      <c r="BU46" s="24">
        <v>0.42</v>
      </c>
      <c r="BV46" s="23" t="s">
        <v>313</v>
      </c>
    </row>
    <row r="47" spans="1:74" ht="11.25">
      <c r="A47" s="23" t="s">
        <v>515</v>
      </c>
      <c r="B47" s="23" t="s">
        <v>516</v>
      </c>
      <c r="C47" s="23" t="s">
        <v>517</v>
      </c>
      <c r="D47" s="23">
        <v>21.25</v>
      </c>
      <c r="E47" s="23">
        <v>83.52</v>
      </c>
      <c r="F47" s="23">
        <v>-9999</v>
      </c>
      <c r="G47" s="23" t="s">
        <v>680</v>
      </c>
      <c r="H47" s="23" t="s">
        <v>518</v>
      </c>
      <c r="I47" s="23" t="s">
        <v>405</v>
      </c>
      <c r="J47" s="23" t="s">
        <v>519</v>
      </c>
      <c r="K47" s="23">
        <v>-9999</v>
      </c>
      <c r="L47" s="23" t="s">
        <v>65</v>
      </c>
      <c r="M47" s="23">
        <v>33.2</v>
      </c>
      <c r="N47" s="23">
        <v>8.8</v>
      </c>
      <c r="O47" s="23">
        <v>-9999</v>
      </c>
      <c r="P47" s="23">
        <v>-9999</v>
      </c>
      <c r="Q47" s="23">
        <v>-9999</v>
      </c>
      <c r="R47" s="23">
        <v>-9999</v>
      </c>
      <c r="S47" s="23">
        <v>0.05</v>
      </c>
      <c r="T47" s="23">
        <v>6.35</v>
      </c>
      <c r="U47" s="23">
        <v>-9999</v>
      </c>
      <c r="V47" s="23">
        <v>-9999</v>
      </c>
      <c r="W47" s="23">
        <v>-9999</v>
      </c>
      <c r="X47" s="23">
        <v>-9999</v>
      </c>
      <c r="Y47" s="23">
        <v>-9999</v>
      </c>
      <c r="Z47" s="23">
        <v>-9999</v>
      </c>
      <c r="AA47" s="23">
        <v>1345</v>
      </c>
      <c r="AB47" s="23">
        <v>-9999</v>
      </c>
      <c r="AC47" s="23">
        <v>-9999</v>
      </c>
      <c r="AD47" s="23">
        <v>24.92</v>
      </c>
      <c r="AE47" s="23">
        <v>32</v>
      </c>
      <c r="AF47" s="23">
        <v>19</v>
      </c>
      <c r="AG47" s="23">
        <v>883</v>
      </c>
      <c r="AH47" s="23">
        <v>24.92</v>
      </c>
      <c r="AI47" s="23">
        <v>32</v>
      </c>
      <c r="AJ47" s="23">
        <v>19</v>
      </c>
      <c r="AK47" s="23">
        <v>1345</v>
      </c>
      <c r="AL47" s="23">
        <v>-9999</v>
      </c>
      <c r="AM47" s="23" t="s">
        <v>65</v>
      </c>
      <c r="AN47" s="23">
        <v>-9999</v>
      </c>
      <c r="AO47" s="23">
        <v>-9999</v>
      </c>
      <c r="AP47" s="23">
        <v>-9999</v>
      </c>
      <c r="AQ47" s="23">
        <v>-9999</v>
      </c>
      <c r="AR47" s="23">
        <v>-9999</v>
      </c>
      <c r="AS47" s="23">
        <v>-9999</v>
      </c>
      <c r="AT47" s="23">
        <v>-9999</v>
      </c>
      <c r="AU47" s="23">
        <v>-9999</v>
      </c>
      <c r="AV47" s="23">
        <v>-9999</v>
      </c>
      <c r="AW47" s="23">
        <v>-9999</v>
      </c>
      <c r="AX47" s="23">
        <v>-9999</v>
      </c>
      <c r="AY47" s="23">
        <v>-9999</v>
      </c>
      <c r="AZ47" s="23">
        <v>-9999</v>
      </c>
      <c r="BA47" s="23">
        <v>-9999</v>
      </c>
      <c r="BB47" s="23">
        <v>-9999</v>
      </c>
      <c r="BC47" s="23">
        <v>155</v>
      </c>
      <c r="BD47" s="23" t="s">
        <v>67</v>
      </c>
      <c r="BE47" s="23">
        <v>-9999</v>
      </c>
      <c r="BF47" s="23">
        <v>-9999</v>
      </c>
      <c r="BG47" s="23" t="s">
        <v>65</v>
      </c>
      <c r="BH47" s="23">
        <v>-9999</v>
      </c>
      <c r="BI47" s="23">
        <v>-9999</v>
      </c>
      <c r="BJ47" s="23">
        <v>-9999</v>
      </c>
      <c r="BK47" s="23">
        <v>-9999</v>
      </c>
      <c r="BL47" s="23">
        <v>133.9</v>
      </c>
      <c r="BM47" s="23" t="s">
        <v>68</v>
      </c>
      <c r="BN47" s="23">
        <v>-9999</v>
      </c>
      <c r="BO47" s="23">
        <v>-9999</v>
      </c>
      <c r="BP47" s="23">
        <v>221.1</v>
      </c>
      <c r="BQ47" s="23" t="s">
        <v>68</v>
      </c>
      <c r="BR47" s="24">
        <v>0.86</v>
      </c>
      <c r="BS47" s="23" t="s">
        <v>142</v>
      </c>
      <c r="BT47" s="23">
        <v>-9999</v>
      </c>
      <c r="BU47" s="24">
        <v>0.86</v>
      </c>
      <c r="BV47" s="23">
        <v>-9999</v>
      </c>
    </row>
    <row r="48" spans="1:74" ht="11.25">
      <c r="A48" s="23" t="s">
        <v>515</v>
      </c>
      <c r="B48" s="23" t="s">
        <v>516</v>
      </c>
      <c r="C48" s="23" t="s">
        <v>517</v>
      </c>
      <c r="D48" s="23">
        <v>21.25</v>
      </c>
      <c r="E48" s="23">
        <v>83.52</v>
      </c>
      <c r="F48" s="23">
        <v>-9999</v>
      </c>
      <c r="G48" s="23" t="s">
        <v>680</v>
      </c>
      <c r="H48" s="23" t="s">
        <v>520</v>
      </c>
      <c r="I48" s="23" t="s">
        <v>405</v>
      </c>
      <c r="J48" s="23" t="s">
        <v>521</v>
      </c>
      <c r="K48" s="23">
        <v>-9999</v>
      </c>
      <c r="L48" s="23" t="s">
        <v>65</v>
      </c>
      <c r="M48" s="23">
        <v>31.2</v>
      </c>
      <c r="N48" s="23">
        <v>7.2</v>
      </c>
      <c r="O48" s="23">
        <v>-9999</v>
      </c>
      <c r="P48" s="23">
        <v>-9999</v>
      </c>
      <c r="Q48" s="23">
        <v>-9999</v>
      </c>
      <c r="R48" s="23">
        <v>-9999</v>
      </c>
      <c r="S48" s="23">
        <v>0.045</v>
      </c>
      <c r="T48" s="23">
        <v>6.4</v>
      </c>
      <c r="U48" s="23">
        <v>-9999</v>
      </c>
      <c r="V48" s="23">
        <v>-9999</v>
      </c>
      <c r="W48" s="23">
        <v>-9999</v>
      </c>
      <c r="X48" s="23">
        <v>-9999</v>
      </c>
      <c r="Y48" s="23">
        <v>-9999</v>
      </c>
      <c r="Z48" s="23">
        <v>-9999</v>
      </c>
      <c r="AA48" s="23">
        <v>1345</v>
      </c>
      <c r="AB48" s="23">
        <v>-9999</v>
      </c>
      <c r="AC48" s="23">
        <v>-9999</v>
      </c>
      <c r="AD48" s="23">
        <v>24.92</v>
      </c>
      <c r="AE48" s="23">
        <v>32</v>
      </c>
      <c r="AF48" s="23">
        <v>19</v>
      </c>
      <c r="AG48" s="23">
        <v>883</v>
      </c>
      <c r="AH48" s="23">
        <v>24.92</v>
      </c>
      <c r="AI48" s="23">
        <v>32</v>
      </c>
      <c r="AJ48" s="23">
        <v>19</v>
      </c>
      <c r="AK48" s="23">
        <v>1345</v>
      </c>
      <c r="AL48" s="23">
        <v>-9999</v>
      </c>
      <c r="AM48" s="23" t="s">
        <v>65</v>
      </c>
      <c r="AN48" s="23">
        <v>-9999</v>
      </c>
      <c r="AO48" s="23">
        <v>-9999</v>
      </c>
      <c r="AP48" s="23">
        <v>-9999</v>
      </c>
      <c r="AQ48" s="23">
        <v>-9999</v>
      </c>
      <c r="AR48" s="23">
        <v>-9999</v>
      </c>
      <c r="AS48" s="23">
        <v>-9999</v>
      </c>
      <c r="AT48" s="23">
        <v>-9999</v>
      </c>
      <c r="AU48" s="23">
        <v>-9999</v>
      </c>
      <c r="AV48" s="23">
        <v>-9999</v>
      </c>
      <c r="AW48" s="23">
        <v>-9999</v>
      </c>
      <c r="AX48" s="23">
        <v>-9999</v>
      </c>
      <c r="AY48" s="23">
        <v>-9999</v>
      </c>
      <c r="AZ48" s="23">
        <v>-9999</v>
      </c>
      <c r="BA48" s="23">
        <v>-9999</v>
      </c>
      <c r="BB48" s="23">
        <v>-9999</v>
      </c>
      <c r="BC48" s="23">
        <v>136</v>
      </c>
      <c r="BD48" s="23" t="s">
        <v>67</v>
      </c>
      <c r="BE48" s="23">
        <v>-9999</v>
      </c>
      <c r="BF48" s="23">
        <v>-9999</v>
      </c>
      <c r="BG48" s="23" t="s">
        <v>65</v>
      </c>
      <c r="BH48" s="23">
        <v>-9999</v>
      </c>
      <c r="BI48" s="23">
        <v>-9999</v>
      </c>
      <c r="BJ48" s="23">
        <v>-9999</v>
      </c>
      <c r="BK48" s="23">
        <v>-9999</v>
      </c>
      <c r="BL48" s="23">
        <v>117.5</v>
      </c>
      <c r="BM48" s="23" t="s">
        <v>68</v>
      </c>
      <c r="BN48" s="23">
        <v>-9999</v>
      </c>
      <c r="BO48" s="23">
        <v>-9999</v>
      </c>
      <c r="BP48" s="23">
        <v>181.8</v>
      </c>
      <c r="BQ48" s="23" t="s">
        <v>68</v>
      </c>
      <c r="BR48" s="24">
        <v>0.86</v>
      </c>
      <c r="BS48" s="23" t="s">
        <v>142</v>
      </c>
      <c r="BT48" s="23">
        <v>-9999</v>
      </c>
      <c r="BU48" s="24">
        <v>0.86</v>
      </c>
      <c r="BV48" s="23">
        <v>-9999</v>
      </c>
    </row>
    <row r="49" spans="1:74" ht="11.25">
      <c r="A49" s="23" t="s">
        <v>515</v>
      </c>
      <c r="B49" s="23" t="s">
        <v>516</v>
      </c>
      <c r="C49" s="23" t="s">
        <v>517</v>
      </c>
      <c r="D49" s="23">
        <v>21.25</v>
      </c>
      <c r="E49" s="23">
        <v>83.52</v>
      </c>
      <c r="F49" s="23">
        <v>-9999</v>
      </c>
      <c r="G49" s="23" t="s">
        <v>680</v>
      </c>
      <c r="H49" s="23" t="s">
        <v>522</v>
      </c>
      <c r="I49" s="23" t="s">
        <v>405</v>
      </c>
      <c r="J49" s="23" t="s">
        <v>523</v>
      </c>
      <c r="K49" s="23">
        <v>-9999</v>
      </c>
      <c r="L49" s="23" t="s">
        <v>65</v>
      </c>
      <c r="M49" s="23">
        <v>32.1</v>
      </c>
      <c r="N49" s="23">
        <v>6.1</v>
      </c>
      <c r="O49" s="23">
        <v>-9999</v>
      </c>
      <c r="P49" s="23">
        <v>-9999</v>
      </c>
      <c r="Q49" s="23">
        <v>-9999</v>
      </c>
      <c r="R49" s="23">
        <v>-9999</v>
      </c>
      <c r="S49" s="23">
        <v>0.035</v>
      </c>
      <c r="T49" s="23">
        <v>6.7</v>
      </c>
      <c r="U49" s="23">
        <v>-9999</v>
      </c>
      <c r="V49" s="23">
        <v>-9999</v>
      </c>
      <c r="W49" s="23">
        <v>-9999</v>
      </c>
      <c r="X49" s="23">
        <v>-9999</v>
      </c>
      <c r="Y49" s="23">
        <v>-9999</v>
      </c>
      <c r="Z49" s="23">
        <v>-9999</v>
      </c>
      <c r="AA49" s="23">
        <v>1345</v>
      </c>
      <c r="AB49" s="23">
        <v>-9999</v>
      </c>
      <c r="AC49" s="23">
        <v>-9999</v>
      </c>
      <c r="AD49" s="23">
        <v>24.92</v>
      </c>
      <c r="AE49" s="23">
        <v>32</v>
      </c>
      <c r="AF49" s="23">
        <v>19</v>
      </c>
      <c r="AG49" s="23">
        <v>883</v>
      </c>
      <c r="AH49" s="23">
        <v>24.92</v>
      </c>
      <c r="AI49" s="23">
        <v>32</v>
      </c>
      <c r="AJ49" s="23">
        <v>19</v>
      </c>
      <c r="AK49" s="23">
        <v>1345</v>
      </c>
      <c r="AL49" s="23">
        <v>-9999</v>
      </c>
      <c r="AM49" s="23" t="s">
        <v>65</v>
      </c>
      <c r="AN49" s="23">
        <v>-9999</v>
      </c>
      <c r="AO49" s="23">
        <v>-9999</v>
      </c>
      <c r="AP49" s="23">
        <v>-9999</v>
      </c>
      <c r="AQ49" s="23">
        <v>-9999</v>
      </c>
      <c r="AR49" s="23">
        <v>-9999</v>
      </c>
      <c r="AS49" s="23">
        <v>-9999</v>
      </c>
      <c r="AT49" s="23">
        <v>-9999</v>
      </c>
      <c r="AU49" s="23">
        <v>-9999</v>
      </c>
      <c r="AV49" s="23">
        <v>-9999</v>
      </c>
      <c r="AW49" s="23">
        <v>-9999</v>
      </c>
      <c r="AX49" s="23">
        <v>-9999</v>
      </c>
      <c r="AY49" s="23">
        <v>-9999</v>
      </c>
      <c r="AZ49" s="23">
        <v>-9999</v>
      </c>
      <c r="BA49" s="23">
        <v>-9999</v>
      </c>
      <c r="BB49" s="23">
        <v>-9999</v>
      </c>
      <c r="BC49" s="23">
        <v>161</v>
      </c>
      <c r="BD49" s="23" t="s">
        <v>67</v>
      </c>
      <c r="BE49" s="23">
        <v>-9999</v>
      </c>
      <c r="BF49" s="23">
        <v>-9999</v>
      </c>
      <c r="BG49" s="23" t="s">
        <v>65</v>
      </c>
      <c r="BH49" s="23">
        <v>-9999</v>
      </c>
      <c r="BI49" s="23">
        <v>-9999</v>
      </c>
      <c r="BJ49" s="23">
        <v>-9999</v>
      </c>
      <c r="BK49" s="23">
        <v>-9999</v>
      </c>
      <c r="BL49" s="23">
        <v>151.2</v>
      </c>
      <c r="BM49" s="23" t="s">
        <v>68</v>
      </c>
      <c r="BN49" s="23">
        <v>-9999</v>
      </c>
      <c r="BO49" s="23">
        <v>-9999</v>
      </c>
      <c r="BP49" s="23">
        <v>307.1</v>
      </c>
      <c r="BQ49" s="23" t="s">
        <v>68</v>
      </c>
      <c r="BR49" s="24">
        <v>0.94</v>
      </c>
      <c r="BS49" s="23" t="s">
        <v>142</v>
      </c>
      <c r="BT49" s="23">
        <v>-9999</v>
      </c>
      <c r="BU49" s="24">
        <v>0.94</v>
      </c>
      <c r="BV49" s="23">
        <v>-9999</v>
      </c>
    </row>
    <row r="50" spans="1:74" ht="11.25">
      <c r="A50" s="23" t="s">
        <v>524</v>
      </c>
      <c r="B50" s="23" t="s">
        <v>525</v>
      </c>
      <c r="C50" s="23" t="s">
        <v>526</v>
      </c>
      <c r="D50" s="23">
        <v>6.2</v>
      </c>
      <c r="E50" s="23">
        <v>100.56</v>
      </c>
      <c r="F50" s="23">
        <v>30</v>
      </c>
      <c r="G50" s="23" t="s">
        <v>480</v>
      </c>
      <c r="H50" s="23" t="s">
        <v>527</v>
      </c>
      <c r="I50" s="23" t="s">
        <v>405</v>
      </c>
      <c r="J50" s="23">
        <v>-9999</v>
      </c>
      <c r="K50" s="23">
        <v>-9999</v>
      </c>
      <c r="L50" s="23">
        <v>-9999</v>
      </c>
      <c r="M50" s="23">
        <v>-9999</v>
      </c>
      <c r="N50" s="23">
        <v>-9999</v>
      </c>
      <c r="O50" s="23">
        <v>-9999</v>
      </c>
      <c r="P50" s="23">
        <v>-9999</v>
      </c>
      <c r="Q50" s="23">
        <v>-9999</v>
      </c>
      <c r="R50" s="23">
        <v>-9999</v>
      </c>
      <c r="S50" s="23">
        <v>-9999</v>
      </c>
      <c r="T50" s="23">
        <v>-9999</v>
      </c>
      <c r="U50" s="23">
        <v>-9999</v>
      </c>
      <c r="V50" s="23">
        <v>-9999</v>
      </c>
      <c r="W50" s="23">
        <v>-9999</v>
      </c>
      <c r="X50" s="23">
        <v>27</v>
      </c>
      <c r="Y50" s="23">
        <v>29.1</v>
      </c>
      <c r="Z50" s="23">
        <v>25.5</v>
      </c>
      <c r="AA50" s="23">
        <v>1130</v>
      </c>
      <c r="AB50" s="23">
        <v>-9999</v>
      </c>
      <c r="AC50" s="23">
        <v>-9999</v>
      </c>
      <c r="AD50" s="23">
        <v>24.75</v>
      </c>
      <c r="AE50" s="23">
        <v>32</v>
      </c>
      <c r="AF50" s="23">
        <v>19</v>
      </c>
      <c r="AG50" s="23">
        <v>883</v>
      </c>
      <c r="AH50" s="23">
        <v>27</v>
      </c>
      <c r="AI50" s="23">
        <v>29.1</v>
      </c>
      <c r="AJ50" s="23">
        <v>25.5</v>
      </c>
      <c r="AK50" s="23">
        <v>1130</v>
      </c>
      <c r="AL50" s="23">
        <v>-9999</v>
      </c>
      <c r="AM50" s="23">
        <v>-9999</v>
      </c>
      <c r="AN50" s="23">
        <v>-9999</v>
      </c>
      <c r="AO50" s="23">
        <v>-9999</v>
      </c>
      <c r="AP50" s="23">
        <v>-9999</v>
      </c>
      <c r="AQ50" s="23">
        <v>-9999</v>
      </c>
      <c r="AR50" s="23">
        <v>-9999</v>
      </c>
      <c r="AS50" s="23">
        <v>-9999</v>
      </c>
      <c r="AT50" s="23">
        <v>-9999</v>
      </c>
      <c r="AU50" s="23">
        <v>-9999</v>
      </c>
      <c r="AV50" s="23">
        <v>-9999</v>
      </c>
      <c r="AW50" s="23">
        <v>-9999</v>
      </c>
      <c r="AX50" s="23">
        <v>-9999</v>
      </c>
      <c r="AY50" s="23">
        <v>-9999</v>
      </c>
      <c r="AZ50" s="23">
        <v>-9999</v>
      </c>
      <c r="BA50" s="23">
        <v>-9999</v>
      </c>
      <c r="BB50" s="23">
        <v>-9999</v>
      </c>
      <c r="BC50" s="23">
        <v>413</v>
      </c>
      <c r="BD50" s="23" t="s">
        <v>67</v>
      </c>
      <c r="BE50" s="23">
        <v>-9999</v>
      </c>
      <c r="BF50" s="23">
        <v>-9999</v>
      </c>
      <c r="BG50" s="23" t="s">
        <v>65</v>
      </c>
      <c r="BH50" s="23">
        <v>-9999</v>
      </c>
      <c r="BI50" s="23">
        <v>-9999</v>
      </c>
      <c r="BJ50" s="23">
        <v>-9999</v>
      </c>
      <c r="BK50" s="23">
        <v>-9999</v>
      </c>
      <c r="BL50" s="23">
        <f>2036*0.23</f>
        <v>468.28000000000003</v>
      </c>
      <c r="BM50" s="23">
        <v>-9999</v>
      </c>
      <c r="BN50" s="23">
        <v>-9999</v>
      </c>
      <c r="BO50" s="23">
        <v>-9999</v>
      </c>
      <c r="BP50" s="23">
        <v>-9999</v>
      </c>
      <c r="BQ50" s="23">
        <v>-9999</v>
      </c>
      <c r="BR50" s="26">
        <v>1.56</v>
      </c>
      <c r="BS50" s="23" t="s">
        <v>142</v>
      </c>
      <c r="BT50" s="23">
        <v>-9999</v>
      </c>
      <c r="BU50" s="24">
        <v>1.56</v>
      </c>
      <c r="BV50" s="23" t="s">
        <v>528</v>
      </c>
    </row>
    <row r="51" spans="1:74" ht="11.25">
      <c r="A51" s="23" t="s">
        <v>529</v>
      </c>
      <c r="B51" s="23" t="s">
        <v>328</v>
      </c>
      <c r="C51" s="23" t="s">
        <v>329</v>
      </c>
      <c r="D51" s="23">
        <v>-1.2</v>
      </c>
      <c r="E51" s="23">
        <v>36.5</v>
      </c>
      <c r="F51" s="23">
        <v>1600</v>
      </c>
      <c r="G51" s="23" t="s">
        <v>480</v>
      </c>
      <c r="H51" s="23" t="s">
        <v>454</v>
      </c>
      <c r="I51" s="23" t="s">
        <v>405</v>
      </c>
      <c r="J51" s="23">
        <v>-9999</v>
      </c>
      <c r="K51" s="23">
        <v>-9999</v>
      </c>
      <c r="L51" s="23">
        <v>-9999</v>
      </c>
      <c r="M51" s="23">
        <v>-9999</v>
      </c>
      <c r="N51" s="23">
        <v>-9999</v>
      </c>
      <c r="O51" s="23">
        <v>-9999</v>
      </c>
      <c r="P51" s="23">
        <v>-9999</v>
      </c>
      <c r="Q51" s="23">
        <v>-9999</v>
      </c>
      <c r="R51" s="23">
        <v>-9999</v>
      </c>
      <c r="S51" s="23">
        <v>-9999</v>
      </c>
      <c r="T51" s="23">
        <v>-9999</v>
      </c>
      <c r="U51" s="23">
        <v>-9999</v>
      </c>
      <c r="V51" s="23">
        <v>-9999</v>
      </c>
      <c r="W51" s="23">
        <v>-9999</v>
      </c>
      <c r="X51" s="23">
        <v>19.6</v>
      </c>
      <c r="Y51" s="23">
        <v>21</v>
      </c>
      <c r="Z51" s="23">
        <v>17</v>
      </c>
      <c r="AA51" s="23">
        <v>800</v>
      </c>
      <c r="AB51" s="23">
        <v>-9999</v>
      </c>
      <c r="AC51" s="23" t="s">
        <v>97</v>
      </c>
      <c r="AD51" s="23">
        <v>17.33</v>
      </c>
      <c r="AE51" s="23">
        <v>19</v>
      </c>
      <c r="AF51" s="23">
        <v>15</v>
      </c>
      <c r="AG51" s="23">
        <v>1073</v>
      </c>
      <c r="AH51" s="23">
        <v>19.6</v>
      </c>
      <c r="AI51" s="23">
        <v>21</v>
      </c>
      <c r="AJ51" s="23">
        <v>17</v>
      </c>
      <c r="AK51" s="23">
        <v>800</v>
      </c>
      <c r="AL51" s="23">
        <v>-9999</v>
      </c>
      <c r="AM51" s="23">
        <v>-9999</v>
      </c>
      <c r="AN51" s="23">
        <v>-9999</v>
      </c>
      <c r="AO51" s="23">
        <v>-9999</v>
      </c>
      <c r="AP51" s="23">
        <v>-9999</v>
      </c>
      <c r="AQ51" s="23">
        <v>-9999</v>
      </c>
      <c r="AR51" s="23">
        <v>-9999</v>
      </c>
      <c r="AS51" s="23">
        <v>-9999</v>
      </c>
      <c r="AT51" s="23">
        <v>-9999</v>
      </c>
      <c r="AU51" s="23">
        <v>-9999</v>
      </c>
      <c r="AV51" s="23">
        <v>-9999</v>
      </c>
      <c r="AW51" s="23">
        <v>-9999</v>
      </c>
      <c r="AX51" s="23">
        <v>-9999</v>
      </c>
      <c r="AY51" s="23">
        <v>-9999</v>
      </c>
      <c r="AZ51" s="23">
        <v>-9999</v>
      </c>
      <c r="BA51" s="23">
        <v>-9999</v>
      </c>
      <c r="BB51" s="23">
        <v>-9999</v>
      </c>
      <c r="BC51" s="23">
        <v>345</v>
      </c>
      <c r="BD51" s="23" t="s">
        <v>67</v>
      </c>
      <c r="BE51" s="23">
        <v>-9999</v>
      </c>
      <c r="BF51" s="23">
        <v>-9999</v>
      </c>
      <c r="BG51" s="23" t="s">
        <v>65</v>
      </c>
      <c r="BH51" s="23">
        <v>-9999</v>
      </c>
      <c r="BI51" s="23">
        <v>-9999</v>
      </c>
      <c r="BJ51" s="23">
        <v>-9999</v>
      </c>
      <c r="BK51" s="23">
        <v>-9999</v>
      </c>
      <c r="BL51" s="23">
        <v>-9999</v>
      </c>
      <c r="BM51" s="23">
        <v>-9999</v>
      </c>
      <c r="BN51" s="23">
        <v>-9999</v>
      </c>
      <c r="BO51" s="23">
        <v>-9999</v>
      </c>
      <c r="BP51" s="23">
        <v>-9999</v>
      </c>
      <c r="BQ51" s="23">
        <v>-9999</v>
      </c>
      <c r="BR51" s="24">
        <f>(0.95+1.31)/2</f>
        <v>1.13</v>
      </c>
      <c r="BS51" s="23" t="s">
        <v>142</v>
      </c>
      <c r="BT51" s="23">
        <v>-9999</v>
      </c>
      <c r="BU51" s="24">
        <v>1.13</v>
      </c>
      <c r="BV51" s="23">
        <v>-9999</v>
      </c>
    </row>
    <row r="52" spans="1:74" ht="11.25">
      <c r="A52" s="23" t="s">
        <v>143</v>
      </c>
      <c r="B52" s="23" t="s">
        <v>144</v>
      </c>
      <c r="C52" s="23" t="s">
        <v>145</v>
      </c>
      <c r="D52" s="23">
        <v>28.23</v>
      </c>
      <c r="E52" s="23">
        <v>75.37</v>
      </c>
      <c r="F52" s="23">
        <v>350</v>
      </c>
      <c r="G52" s="23" t="s">
        <v>547</v>
      </c>
      <c r="H52" s="23" t="s">
        <v>147</v>
      </c>
      <c r="I52" s="23" t="s">
        <v>63</v>
      </c>
      <c r="J52" s="23" t="s">
        <v>148</v>
      </c>
      <c r="K52" s="23">
        <v>-9999</v>
      </c>
      <c r="L52" s="23" t="s">
        <v>65</v>
      </c>
      <c r="M52" s="23">
        <v>97</v>
      </c>
      <c r="N52" s="23">
        <v>-9999</v>
      </c>
      <c r="O52" s="23">
        <v>-9999</v>
      </c>
      <c r="P52" s="23">
        <v>-9999</v>
      </c>
      <c r="Q52" s="23">
        <v>-9999</v>
      </c>
      <c r="R52" s="23">
        <v>-9999</v>
      </c>
      <c r="S52" s="23">
        <v>-9999</v>
      </c>
      <c r="T52" s="23">
        <v>8.7</v>
      </c>
      <c r="U52" s="23">
        <v>-9999</v>
      </c>
      <c r="V52" s="23" t="s">
        <v>109</v>
      </c>
      <c r="W52" s="23">
        <v>-9999</v>
      </c>
      <c r="X52" s="23">
        <v>-9999</v>
      </c>
      <c r="Y52" s="23">
        <v>-9999</v>
      </c>
      <c r="Z52" s="23">
        <v>-9999</v>
      </c>
      <c r="AA52" s="23">
        <v>388</v>
      </c>
      <c r="AB52" s="23">
        <v>302.64</v>
      </c>
      <c r="AC52" s="23" t="s">
        <v>85</v>
      </c>
      <c r="AD52" s="23">
        <v>24.08</v>
      </c>
      <c r="AE52" s="23">
        <v>32</v>
      </c>
      <c r="AF52" s="23">
        <v>13</v>
      </c>
      <c r="AG52" s="23">
        <v>531</v>
      </c>
      <c r="AH52" s="23">
        <v>24.08</v>
      </c>
      <c r="AI52" s="23">
        <v>32</v>
      </c>
      <c r="AJ52" s="23">
        <v>13</v>
      </c>
      <c r="AK52" s="23">
        <v>388</v>
      </c>
      <c r="AL52" s="23">
        <v>-9999</v>
      </c>
      <c r="AM52" s="23" t="s">
        <v>65</v>
      </c>
      <c r="AN52" s="23">
        <v>-9999</v>
      </c>
      <c r="AO52" s="23">
        <v>-9999</v>
      </c>
      <c r="AP52" s="23">
        <v>-9999</v>
      </c>
      <c r="AQ52" s="23">
        <v>-9999</v>
      </c>
      <c r="AR52" s="23">
        <v>-9999</v>
      </c>
      <c r="AS52" s="23">
        <v>-9999</v>
      </c>
      <c r="AT52" s="23">
        <v>-9999</v>
      </c>
      <c r="AU52" s="23">
        <v>-9999</v>
      </c>
      <c r="AV52" s="23">
        <v>-9999</v>
      </c>
      <c r="AW52" s="23">
        <v>-9999</v>
      </c>
      <c r="AX52" s="23">
        <v>-9999</v>
      </c>
      <c r="AY52" s="23">
        <v>-9999</v>
      </c>
      <c r="AZ52" s="23">
        <v>-9999</v>
      </c>
      <c r="BA52" s="23">
        <v>-9999</v>
      </c>
      <c r="BB52" s="23">
        <v>-9999</v>
      </c>
      <c r="BC52" s="23">
        <v>45</v>
      </c>
      <c r="BD52" s="23" t="s">
        <v>67</v>
      </c>
      <c r="BE52" s="23">
        <v>-9999</v>
      </c>
      <c r="BF52" s="23">
        <v>-9999</v>
      </c>
      <c r="BG52" s="23" t="s">
        <v>65</v>
      </c>
      <c r="BH52" s="23">
        <v>-9999</v>
      </c>
      <c r="BI52" s="23">
        <v>-9999</v>
      </c>
      <c r="BJ52" s="23">
        <v>-9999</v>
      </c>
      <c r="BK52" s="23">
        <v>-9999</v>
      </c>
      <c r="BL52" s="23">
        <v>29</v>
      </c>
      <c r="BM52" s="23" t="s">
        <v>68</v>
      </c>
      <c r="BN52" s="23">
        <v>-9999</v>
      </c>
      <c r="BO52" s="23">
        <v>-9999</v>
      </c>
      <c r="BP52" s="23">
        <v>-9999</v>
      </c>
      <c r="BQ52" s="23">
        <v>-9999</v>
      </c>
      <c r="BR52" s="24">
        <v>0.6444444444444445</v>
      </c>
      <c r="BS52" s="23" t="s">
        <v>142</v>
      </c>
      <c r="BT52" s="23">
        <v>-9999</v>
      </c>
      <c r="BU52" s="24">
        <v>0.6444444444444445</v>
      </c>
      <c r="BV52" s="23">
        <v>-9999</v>
      </c>
    </row>
    <row r="53" spans="1:74" ht="11.25">
      <c r="A53" s="23" t="s">
        <v>143</v>
      </c>
      <c r="B53" s="23" t="s">
        <v>144</v>
      </c>
      <c r="C53" s="23" t="s">
        <v>145</v>
      </c>
      <c r="D53" s="23">
        <v>28.23</v>
      </c>
      <c r="E53" s="23">
        <v>75.37</v>
      </c>
      <c r="F53" s="23">
        <v>350</v>
      </c>
      <c r="G53" s="23" t="s">
        <v>547</v>
      </c>
      <c r="H53" s="23" t="s">
        <v>147</v>
      </c>
      <c r="I53" s="23" t="s">
        <v>63</v>
      </c>
      <c r="J53" s="23" t="s">
        <v>149</v>
      </c>
      <c r="K53" s="23">
        <v>-9999</v>
      </c>
      <c r="L53" s="23" t="s">
        <v>65</v>
      </c>
      <c r="M53" s="23">
        <v>72.3</v>
      </c>
      <c r="N53" s="23">
        <v>-9999</v>
      </c>
      <c r="O53" s="23">
        <v>-9999</v>
      </c>
      <c r="P53" s="23">
        <v>-9999</v>
      </c>
      <c r="Q53" s="23">
        <v>-9999</v>
      </c>
      <c r="R53" s="23">
        <v>-9999</v>
      </c>
      <c r="S53" s="23">
        <v>-9999</v>
      </c>
      <c r="T53" s="23">
        <v>7.7</v>
      </c>
      <c r="U53" s="23">
        <v>-9999</v>
      </c>
      <c r="V53" s="23" t="s">
        <v>109</v>
      </c>
      <c r="W53" s="23">
        <v>-9999</v>
      </c>
      <c r="X53" s="23">
        <v>-9999</v>
      </c>
      <c r="Y53" s="23">
        <v>-9999</v>
      </c>
      <c r="Z53" s="23">
        <v>-9999</v>
      </c>
      <c r="AA53" s="23">
        <v>388</v>
      </c>
      <c r="AB53" s="23">
        <v>302.64</v>
      </c>
      <c r="AC53" s="23" t="s">
        <v>85</v>
      </c>
      <c r="AD53" s="23">
        <v>24.08</v>
      </c>
      <c r="AE53" s="23">
        <v>32</v>
      </c>
      <c r="AF53" s="23">
        <v>13</v>
      </c>
      <c r="AG53" s="23">
        <v>531</v>
      </c>
      <c r="AH53" s="23">
        <v>24.08</v>
      </c>
      <c r="AI53" s="23">
        <v>32</v>
      </c>
      <c r="AJ53" s="23">
        <v>13</v>
      </c>
      <c r="AK53" s="23">
        <v>388</v>
      </c>
      <c r="AL53" s="23">
        <v>-9999</v>
      </c>
      <c r="AM53" s="23" t="s">
        <v>65</v>
      </c>
      <c r="AN53" s="23">
        <v>-9999</v>
      </c>
      <c r="AO53" s="23">
        <v>-9999</v>
      </c>
      <c r="AP53" s="23">
        <v>-9999</v>
      </c>
      <c r="AQ53" s="23">
        <v>-9999</v>
      </c>
      <c r="AR53" s="23">
        <v>-9999</v>
      </c>
      <c r="AS53" s="23">
        <v>-9999</v>
      </c>
      <c r="AT53" s="23">
        <v>-9999</v>
      </c>
      <c r="AU53" s="23">
        <v>-9999</v>
      </c>
      <c r="AV53" s="23">
        <v>-9999</v>
      </c>
      <c r="AW53" s="23">
        <v>-9999</v>
      </c>
      <c r="AX53" s="23">
        <v>-9999</v>
      </c>
      <c r="AY53" s="23">
        <v>-9999</v>
      </c>
      <c r="AZ53" s="23">
        <v>-9999</v>
      </c>
      <c r="BA53" s="23">
        <v>-9999</v>
      </c>
      <c r="BB53" s="23">
        <v>-9999</v>
      </c>
      <c r="BC53" s="23">
        <v>109</v>
      </c>
      <c r="BD53" s="23" t="s">
        <v>67</v>
      </c>
      <c r="BE53" s="23">
        <v>-9999</v>
      </c>
      <c r="BF53" s="23">
        <v>-9999</v>
      </c>
      <c r="BG53" s="23" t="s">
        <v>65</v>
      </c>
      <c r="BH53" s="23">
        <v>-9999</v>
      </c>
      <c r="BI53" s="23">
        <v>-9999</v>
      </c>
      <c r="BJ53" s="23">
        <v>-9999</v>
      </c>
      <c r="BK53" s="23">
        <v>-9999</v>
      </c>
      <c r="BL53" s="23">
        <v>61</v>
      </c>
      <c r="BM53" s="23" t="s">
        <v>68</v>
      </c>
      <c r="BN53" s="23">
        <v>-9999</v>
      </c>
      <c r="BO53" s="23">
        <v>-9999</v>
      </c>
      <c r="BP53" s="23">
        <v>-9999</v>
      </c>
      <c r="BQ53" s="23">
        <v>-9999</v>
      </c>
      <c r="BR53" s="24">
        <v>0.5596330275229358</v>
      </c>
      <c r="BS53" s="23" t="s">
        <v>142</v>
      </c>
      <c r="BT53" s="23">
        <v>-9999</v>
      </c>
      <c r="BU53" s="24">
        <v>0.5596330275229358</v>
      </c>
      <c r="BV53" s="23">
        <v>-9999</v>
      </c>
    </row>
    <row r="54" spans="1:74" ht="11.25">
      <c r="A54" s="23" t="s">
        <v>143</v>
      </c>
      <c r="B54" s="23" t="s">
        <v>144</v>
      </c>
      <c r="C54" s="23" t="s">
        <v>145</v>
      </c>
      <c r="D54" s="23">
        <v>28.23</v>
      </c>
      <c r="E54" s="23">
        <v>75.37</v>
      </c>
      <c r="F54" s="23">
        <v>350</v>
      </c>
      <c r="G54" s="23" t="s">
        <v>547</v>
      </c>
      <c r="H54" s="23" t="s">
        <v>147</v>
      </c>
      <c r="I54" s="23" t="s">
        <v>63</v>
      </c>
      <c r="J54" s="23" t="s">
        <v>150</v>
      </c>
      <c r="K54" s="23">
        <v>-9999</v>
      </c>
      <c r="L54" s="23" t="s">
        <v>65</v>
      </c>
      <c r="M54" s="23">
        <v>90.5</v>
      </c>
      <c r="N54" s="23">
        <v>-9999</v>
      </c>
      <c r="O54" s="23">
        <v>-9999</v>
      </c>
      <c r="P54" s="23">
        <v>-9999</v>
      </c>
      <c r="Q54" s="23">
        <v>-9999</v>
      </c>
      <c r="R54" s="23">
        <v>-9999</v>
      </c>
      <c r="S54" s="23">
        <v>-9999</v>
      </c>
      <c r="T54" s="23">
        <v>8.1</v>
      </c>
      <c r="U54" s="23">
        <v>-9999</v>
      </c>
      <c r="V54" s="23" t="s">
        <v>109</v>
      </c>
      <c r="W54" s="23">
        <v>-9999</v>
      </c>
      <c r="X54" s="23">
        <v>-9999</v>
      </c>
      <c r="Y54" s="23">
        <v>-9999</v>
      </c>
      <c r="Z54" s="23">
        <v>-9999</v>
      </c>
      <c r="AA54" s="23">
        <v>388</v>
      </c>
      <c r="AB54" s="23">
        <v>302.64</v>
      </c>
      <c r="AC54" s="23" t="s">
        <v>85</v>
      </c>
      <c r="AD54" s="23">
        <v>24.08</v>
      </c>
      <c r="AE54" s="23">
        <v>32</v>
      </c>
      <c r="AF54" s="23">
        <v>13</v>
      </c>
      <c r="AG54" s="23">
        <v>531</v>
      </c>
      <c r="AH54" s="23">
        <v>24.08</v>
      </c>
      <c r="AI54" s="23">
        <v>32</v>
      </c>
      <c r="AJ54" s="23">
        <v>13</v>
      </c>
      <c r="AK54" s="23">
        <v>388</v>
      </c>
      <c r="AL54" s="23">
        <v>-9999</v>
      </c>
      <c r="AM54" s="23" t="s">
        <v>65</v>
      </c>
      <c r="AN54" s="23">
        <v>-9999</v>
      </c>
      <c r="AO54" s="23">
        <v>-9999</v>
      </c>
      <c r="AP54" s="23">
        <v>-9999</v>
      </c>
      <c r="AQ54" s="23">
        <v>-9999</v>
      </c>
      <c r="AR54" s="23">
        <v>-9999</v>
      </c>
      <c r="AS54" s="23">
        <v>-9999</v>
      </c>
      <c r="AT54" s="23">
        <v>-9999</v>
      </c>
      <c r="AU54" s="23">
        <v>-9999</v>
      </c>
      <c r="AV54" s="23">
        <v>-9999</v>
      </c>
      <c r="AW54" s="23">
        <v>-9999</v>
      </c>
      <c r="AX54" s="23">
        <v>-9999</v>
      </c>
      <c r="AY54" s="23">
        <v>-9999</v>
      </c>
      <c r="AZ54" s="23">
        <v>-9999</v>
      </c>
      <c r="BA54" s="23">
        <v>-9999</v>
      </c>
      <c r="BB54" s="23">
        <v>-9999</v>
      </c>
      <c r="BC54" s="23">
        <v>19</v>
      </c>
      <c r="BD54" s="23" t="s">
        <v>67</v>
      </c>
      <c r="BE54" s="23">
        <v>-9999</v>
      </c>
      <c r="BF54" s="23">
        <v>-9999</v>
      </c>
      <c r="BG54" s="23" t="s">
        <v>65</v>
      </c>
      <c r="BH54" s="23">
        <v>-9999</v>
      </c>
      <c r="BI54" s="23">
        <v>-9999</v>
      </c>
      <c r="BJ54" s="23">
        <v>-9999</v>
      </c>
      <c r="BK54" s="23">
        <v>-9999</v>
      </c>
      <c r="BL54" s="23">
        <v>14</v>
      </c>
      <c r="BM54" s="23" t="s">
        <v>68</v>
      </c>
      <c r="BN54" s="23">
        <v>-9999</v>
      </c>
      <c r="BO54" s="23">
        <v>-9999</v>
      </c>
      <c r="BP54" s="23">
        <v>-9999</v>
      </c>
      <c r="BQ54" s="23">
        <v>-9999</v>
      </c>
      <c r="BR54" s="24">
        <v>0.7368421052631579</v>
      </c>
      <c r="BS54" s="23" t="s">
        <v>142</v>
      </c>
      <c r="BT54" s="23">
        <v>-9999</v>
      </c>
      <c r="BU54" s="24">
        <v>0.7368421052631579</v>
      </c>
      <c r="BV54" s="23">
        <v>-9999</v>
      </c>
    </row>
    <row r="55" spans="1:74" ht="11.25">
      <c r="A55" s="23" t="s">
        <v>330</v>
      </c>
      <c r="B55" s="23" t="s">
        <v>331</v>
      </c>
      <c r="C55" s="23" t="s">
        <v>332</v>
      </c>
      <c r="D55" s="23">
        <v>43.57</v>
      </c>
      <c r="E55" s="23">
        <v>-101.52</v>
      </c>
      <c r="F55" s="23">
        <v>-9999</v>
      </c>
      <c r="G55" s="23" t="s">
        <v>403</v>
      </c>
      <c r="H55" s="23">
        <v>-9999</v>
      </c>
      <c r="I55" s="23" t="s">
        <v>405</v>
      </c>
      <c r="J55" s="23" t="s">
        <v>503</v>
      </c>
      <c r="K55" s="23">
        <v>-9999</v>
      </c>
      <c r="L55" s="23">
        <v>-9999</v>
      </c>
      <c r="M55" s="23">
        <v>-9999</v>
      </c>
      <c r="N55" s="23">
        <v>-9999</v>
      </c>
      <c r="O55" s="23">
        <v>-9999</v>
      </c>
      <c r="P55" s="23">
        <v>-9999</v>
      </c>
      <c r="Q55" s="23">
        <v>-9999</v>
      </c>
      <c r="R55" s="23">
        <v>-9999</v>
      </c>
      <c r="S55" s="23">
        <v>-9999</v>
      </c>
      <c r="T55" s="23">
        <v>-9999</v>
      </c>
      <c r="U55" s="23">
        <v>-9999</v>
      </c>
      <c r="V55" s="23">
        <v>-9999</v>
      </c>
      <c r="W55" s="23">
        <v>-9999</v>
      </c>
      <c r="X55" s="23">
        <v>8.2</v>
      </c>
      <c r="Y55" s="23">
        <v>-9999</v>
      </c>
      <c r="Z55" s="23">
        <v>-9999</v>
      </c>
      <c r="AA55" s="23">
        <v>387</v>
      </c>
      <c r="AB55" s="23">
        <v>-9999</v>
      </c>
      <c r="AC55" s="23" t="s">
        <v>85</v>
      </c>
      <c r="AD55" s="23">
        <v>7.91</v>
      </c>
      <c r="AE55" s="23">
        <v>24</v>
      </c>
      <c r="AF55" s="23">
        <v>-7</v>
      </c>
      <c r="AG55" s="23">
        <v>417</v>
      </c>
      <c r="AH55" s="23">
        <v>8.2</v>
      </c>
      <c r="AI55" s="23">
        <v>24</v>
      </c>
      <c r="AJ55" s="23">
        <v>-7</v>
      </c>
      <c r="AK55" s="23">
        <v>387</v>
      </c>
      <c r="AL55" s="23" t="s">
        <v>65</v>
      </c>
      <c r="AM55" s="23">
        <v>-9999</v>
      </c>
      <c r="AN55" s="23">
        <v>-9999</v>
      </c>
      <c r="AO55" s="23">
        <v>-9999</v>
      </c>
      <c r="AP55" s="23">
        <v>-9999</v>
      </c>
      <c r="AQ55" s="23">
        <v>-9999</v>
      </c>
      <c r="AR55" s="23">
        <v>-9999</v>
      </c>
      <c r="AS55" s="23">
        <v>-9999</v>
      </c>
      <c r="AT55" s="23">
        <v>-9999</v>
      </c>
      <c r="AU55" s="23">
        <v>-9999</v>
      </c>
      <c r="AV55" s="23">
        <v>-9999</v>
      </c>
      <c r="AW55" s="23">
        <v>-9999</v>
      </c>
      <c r="AX55" s="23">
        <v>-9999</v>
      </c>
      <c r="AY55" s="23">
        <v>-9999</v>
      </c>
      <c r="AZ55" s="23">
        <v>-9999</v>
      </c>
      <c r="BA55" s="23">
        <v>-9999</v>
      </c>
      <c r="BB55" s="23">
        <v>-9999</v>
      </c>
      <c r="BC55" s="23">
        <v>-9999</v>
      </c>
      <c r="BD55" s="23">
        <v>-9999</v>
      </c>
      <c r="BE55" s="23">
        <v>-9999</v>
      </c>
      <c r="BF55" s="23">
        <v>-9999</v>
      </c>
      <c r="BG55" s="23">
        <v>-9999</v>
      </c>
      <c r="BH55" s="23">
        <v>-9999</v>
      </c>
      <c r="BI55" s="23">
        <v>-9999</v>
      </c>
      <c r="BJ55" s="23">
        <v>-9999</v>
      </c>
      <c r="BK55" s="23">
        <v>-9999</v>
      </c>
      <c r="BL55" s="23">
        <v>-9999</v>
      </c>
      <c r="BM55" s="23">
        <v>-9999</v>
      </c>
      <c r="BN55" s="23">
        <v>-9999</v>
      </c>
      <c r="BO55" s="23">
        <v>-9999</v>
      </c>
      <c r="BP55" s="23">
        <v>-9999</v>
      </c>
      <c r="BQ55" s="23">
        <v>-9999</v>
      </c>
      <c r="BR55" s="24">
        <v>0.215</v>
      </c>
      <c r="BS55" s="23" t="s">
        <v>142</v>
      </c>
      <c r="BT55" s="23">
        <v>-9999</v>
      </c>
      <c r="BU55" s="24">
        <v>0.215</v>
      </c>
      <c r="BV55" s="23">
        <v>-9999</v>
      </c>
    </row>
    <row r="56" spans="1:74" ht="11.25">
      <c r="A56" s="23" t="s">
        <v>330</v>
      </c>
      <c r="B56" s="23" t="s">
        <v>331</v>
      </c>
      <c r="C56" s="23" t="s">
        <v>332</v>
      </c>
      <c r="D56" s="23">
        <v>43.57</v>
      </c>
      <c r="E56" s="23">
        <v>-101.52</v>
      </c>
      <c r="F56" s="23">
        <v>-9999</v>
      </c>
      <c r="G56" s="23" t="s">
        <v>403</v>
      </c>
      <c r="H56" s="23">
        <v>-9999</v>
      </c>
      <c r="I56" s="23" t="s">
        <v>405</v>
      </c>
      <c r="J56" s="23" t="s">
        <v>505</v>
      </c>
      <c r="K56" s="23">
        <v>-9999</v>
      </c>
      <c r="L56" s="23">
        <v>-9999</v>
      </c>
      <c r="M56" s="23">
        <v>-9999</v>
      </c>
      <c r="N56" s="23">
        <v>-9999</v>
      </c>
      <c r="O56" s="23">
        <v>-9999</v>
      </c>
      <c r="P56" s="23">
        <v>-9999</v>
      </c>
      <c r="Q56" s="23">
        <v>-9999</v>
      </c>
      <c r="R56" s="23">
        <v>-9999</v>
      </c>
      <c r="S56" s="23">
        <v>-9999</v>
      </c>
      <c r="T56" s="23">
        <v>-9999</v>
      </c>
      <c r="U56" s="23">
        <v>-9999</v>
      </c>
      <c r="V56" s="23">
        <v>-9999</v>
      </c>
      <c r="W56" s="23">
        <v>-9999</v>
      </c>
      <c r="X56" s="23">
        <v>8.2</v>
      </c>
      <c r="Y56" s="23">
        <v>-9999</v>
      </c>
      <c r="Z56" s="23">
        <v>-9999</v>
      </c>
      <c r="AA56" s="23">
        <v>387</v>
      </c>
      <c r="AB56" s="23">
        <v>-9999</v>
      </c>
      <c r="AC56" s="23" t="s">
        <v>85</v>
      </c>
      <c r="AD56" s="23">
        <v>7.91</v>
      </c>
      <c r="AE56" s="23">
        <v>24</v>
      </c>
      <c r="AF56" s="23">
        <v>-7</v>
      </c>
      <c r="AG56" s="23">
        <v>417</v>
      </c>
      <c r="AH56" s="23">
        <v>8.2</v>
      </c>
      <c r="AI56" s="23">
        <v>24</v>
      </c>
      <c r="AJ56" s="23">
        <v>-7</v>
      </c>
      <c r="AK56" s="23">
        <v>387</v>
      </c>
      <c r="AL56" s="23" t="s">
        <v>65</v>
      </c>
      <c r="AM56" s="23">
        <v>-9999</v>
      </c>
      <c r="AN56" s="23">
        <v>-9999</v>
      </c>
      <c r="AO56" s="23">
        <v>-9999</v>
      </c>
      <c r="AP56" s="23">
        <v>-9999</v>
      </c>
      <c r="AQ56" s="23">
        <v>-9999</v>
      </c>
      <c r="AR56" s="23">
        <v>-9999</v>
      </c>
      <c r="AS56" s="23">
        <v>-9999</v>
      </c>
      <c r="AT56" s="23">
        <v>-9999</v>
      </c>
      <c r="AU56" s="23">
        <v>-9999</v>
      </c>
      <c r="AV56" s="23">
        <v>-9999</v>
      </c>
      <c r="AW56" s="23">
        <v>-9999</v>
      </c>
      <c r="AX56" s="23">
        <v>-9999</v>
      </c>
      <c r="AY56" s="23">
        <v>-9999</v>
      </c>
      <c r="AZ56" s="23">
        <v>-9999</v>
      </c>
      <c r="BA56" s="23">
        <v>-9999</v>
      </c>
      <c r="BB56" s="23">
        <v>-9999</v>
      </c>
      <c r="BC56" s="23">
        <v>-9999</v>
      </c>
      <c r="BD56" s="23">
        <v>-9999</v>
      </c>
      <c r="BE56" s="23">
        <v>-9999</v>
      </c>
      <c r="BF56" s="23">
        <v>-9999</v>
      </c>
      <c r="BG56" s="23">
        <v>-9999</v>
      </c>
      <c r="BH56" s="23">
        <v>-9999</v>
      </c>
      <c r="BI56" s="23">
        <v>-9999</v>
      </c>
      <c r="BJ56" s="23">
        <v>-9999</v>
      </c>
      <c r="BK56" s="23">
        <v>-9999</v>
      </c>
      <c r="BL56" s="23">
        <v>-9999</v>
      </c>
      <c r="BM56" s="23">
        <v>-9999</v>
      </c>
      <c r="BN56" s="23">
        <v>-9999</v>
      </c>
      <c r="BO56" s="23">
        <v>-9999</v>
      </c>
      <c r="BP56" s="23">
        <v>-9999</v>
      </c>
      <c r="BQ56" s="23">
        <v>-9999</v>
      </c>
      <c r="BR56" s="24">
        <v>0.14</v>
      </c>
      <c r="BS56" s="23" t="s">
        <v>142</v>
      </c>
      <c r="BT56" s="23">
        <v>-9999</v>
      </c>
      <c r="BU56" s="24">
        <v>0.14</v>
      </c>
      <c r="BV56" s="23">
        <v>-9999</v>
      </c>
    </row>
    <row r="57" spans="1:74" ht="11.25">
      <c r="A57" s="23" t="s">
        <v>330</v>
      </c>
      <c r="B57" s="23" t="s">
        <v>331</v>
      </c>
      <c r="C57" s="23" t="s">
        <v>333</v>
      </c>
      <c r="D57" s="23">
        <v>40.49</v>
      </c>
      <c r="E57" s="23">
        <v>-104.46</v>
      </c>
      <c r="F57" s="23">
        <v>-9999</v>
      </c>
      <c r="G57" s="23" t="s">
        <v>403</v>
      </c>
      <c r="H57" s="23">
        <v>-9999</v>
      </c>
      <c r="I57" s="23" t="s">
        <v>405</v>
      </c>
      <c r="J57" s="23" t="s">
        <v>503</v>
      </c>
      <c r="K57" s="23">
        <v>-9999</v>
      </c>
      <c r="L57" s="23">
        <v>-9999</v>
      </c>
      <c r="M57" s="23">
        <v>-9999</v>
      </c>
      <c r="N57" s="23">
        <v>-9999</v>
      </c>
      <c r="O57" s="23">
        <v>-9999</v>
      </c>
      <c r="P57" s="23">
        <v>-9999</v>
      </c>
      <c r="Q57" s="23">
        <v>-9999</v>
      </c>
      <c r="R57" s="23">
        <v>-9999</v>
      </c>
      <c r="S57" s="23">
        <v>-9999</v>
      </c>
      <c r="T57" s="23">
        <v>-9999</v>
      </c>
      <c r="U57" s="23">
        <v>-9999</v>
      </c>
      <c r="V57" s="23">
        <v>-9999</v>
      </c>
      <c r="W57" s="23">
        <v>-9999</v>
      </c>
      <c r="X57" s="23">
        <v>8.2</v>
      </c>
      <c r="Y57" s="23">
        <v>-9999</v>
      </c>
      <c r="Z57" s="23">
        <v>-9999</v>
      </c>
      <c r="AA57" s="23">
        <v>311</v>
      </c>
      <c r="AB57" s="23">
        <v>-9999</v>
      </c>
      <c r="AC57" s="23" t="s">
        <v>85</v>
      </c>
      <c r="AD57" s="23">
        <v>7.83</v>
      </c>
      <c r="AE57" s="23">
        <v>22</v>
      </c>
      <c r="AF57" s="23">
        <v>-6</v>
      </c>
      <c r="AG57" s="23">
        <v>341</v>
      </c>
      <c r="AH57" s="23">
        <v>8.2</v>
      </c>
      <c r="AI57" s="23">
        <v>22</v>
      </c>
      <c r="AJ57" s="23">
        <v>-6</v>
      </c>
      <c r="AK57" s="23">
        <v>311</v>
      </c>
      <c r="AL57" s="23" t="s">
        <v>65</v>
      </c>
      <c r="AM57" s="23">
        <v>-9999</v>
      </c>
      <c r="AN57" s="23">
        <v>-9999</v>
      </c>
      <c r="AO57" s="23">
        <v>-9999</v>
      </c>
      <c r="AP57" s="23">
        <v>-9999</v>
      </c>
      <c r="AQ57" s="23">
        <v>-9999</v>
      </c>
      <c r="AR57" s="23">
        <v>-9999</v>
      </c>
      <c r="AS57" s="23">
        <v>-9999</v>
      </c>
      <c r="AT57" s="23">
        <v>-9999</v>
      </c>
      <c r="AU57" s="23">
        <v>-9999</v>
      </c>
      <c r="AV57" s="23">
        <v>-9999</v>
      </c>
      <c r="AW57" s="23">
        <v>-9999</v>
      </c>
      <c r="AX57" s="23">
        <v>-9999</v>
      </c>
      <c r="AY57" s="23">
        <v>-9999</v>
      </c>
      <c r="AZ57" s="23">
        <v>-9999</v>
      </c>
      <c r="BA57" s="23">
        <v>-9999</v>
      </c>
      <c r="BB57" s="23">
        <v>-9999</v>
      </c>
      <c r="BC57" s="23">
        <v>-9999</v>
      </c>
      <c r="BD57" s="23">
        <v>-9999</v>
      </c>
      <c r="BE57" s="23">
        <v>-9999</v>
      </c>
      <c r="BF57" s="23">
        <v>-9999</v>
      </c>
      <c r="BG57" s="23">
        <v>-9999</v>
      </c>
      <c r="BH57" s="23">
        <v>-9999</v>
      </c>
      <c r="BI57" s="23">
        <v>-9999</v>
      </c>
      <c r="BJ57" s="23">
        <v>-9999</v>
      </c>
      <c r="BK57" s="23">
        <v>-9999</v>
      </c>
      <c r="BL57" s="23">
        <v>-9999</v>
      </c>
      <c r="BM57" s="23">
        <v>-9999</v>
      </c>
      <c r="BN57" s="23">
        <v>-9999</v>
      </c>
      <c r="BO57" s="23">
        <v>-9999</v>
      </c>
      <c r="BP57" s="23">
        <v>-9999</v>
      </c>
      <c r="BQ57" s="23">
        <v>-9999</v>
      </c>
      <c r="BR57" s="24">
        <v>0.47</v>
      </c>
      <c r="BS57" s="23" t="s">
        <v>142</v>
      </c>
      <c r="BT57" s="23">
        <v>-9999</v>
      </c>
      <c r="BU57" s="24">
        <v>0.47</v>
      </c>
      <c r="BV57" s="23">
        <v>-9999</v>
      </c>
    </row>
    <row r="58" spans="1:74" ht="11.25">
      <c r="A58" s="23" t="s">
        <v>330</v>
      </c>
      <c r="B58" s="23" t="s">
        <v>331</v>
      </c>
      <c r="C58" s="23" t="s">
        <v>333</v>
      </c>
      <c r="D58" s="23">
        <v>40.49</v>
      </c>
      <c r="E58" s="23">
        <v>-104.46</v>
      </c>
      <c r="F58" s="23">
        <v>-9999</v>
      </c>
      <c r="G58" s="23" t="s">
        <v>403</v>
      </c>
      <c r="H58" s="23">
        <v>-9999</v>
      </c>
      <c r="I58" s="23" t="s">
        <v>405</v>
      </c>
      <c r="J58" s="23" t="s">
        <v>505</v>
      </c>
      <c r="K58" s="23">
        <v>-9999</v>
      </c>
      <c r="L58" s="23">
        <v>-9999</v>
      </c>
      <c r="M58" s="23">
        <v>-9999</v>
      </c>
      <c r="N58" s="23">
        <v>-9999</v>
      </c>
      <c r="O58" s="23">
        <v>-9999</v>
      </c>
      <c r="P58" s="23">
        <v>-9999</v>
      </c>
      <c r="Q58" s="23">
        <v>-9999</v>
      </c>
      <c r="R58" s="23">
        <v>-9999</v>
      </c>
      <c r="S58" s="23">
        <v>-9999</v>
      </c>
      <c r="T58" s="23">
        <v>-9999</v>
      </c>
      <c r="U58" s="23">
        <v>-9999</v>
      </c>
      <c r="V58" s="23">
        <v>-9999</v>
      </c>
      <c r="W58" s="23">
        <v>-9999</v>
      </c>
      <c r="X58" s="23">
        <v>8.2</v>
      </c>
      <c r="Y58" s="23">
        <v>-9999</v>
      </c>
      <c r="Z58" s="23">
        <v>-9999</v>
      </c>
      <c r="AA58" s="23">
        <v>311</v>
      </c>
      <c r="AB58" s="23">
        <v>-9999</v>
      </c>
      <c r="AC58" s="23" t="s">
        <v>85</v>
      </c>
      <c r="AD58" s="23">
        <v>7.83</v>
      </c>
      <c r="AE58" s="23">
        <v>22</v>
      </c>
      <c r="AF58" s="23">
        <v>-6</v>
      </c>
      <c r="AG58" s="23">
        <v>341</v>
      </c>
      <c r="AH58" s="23">
        <v>8.2</v>
      </c>
      <c r="AI58" s="23">
        <v>22</v>
      </c>
      <c r="AJ58" s="23">
        <v>-6</v>
      </c>
      <c r="AK58" s="23">
        <v>311</v>
      </c>
      <c r="AL58" s="23" t="s">
        <v>65</v>
      </c>
      <c r="AM58" s="23">
        <v>-9999</v>
      </c>
      <c r="AN58" s="23">
        <v>-9999</v>
      </c>
      <c r="AO58" s="23">
        <v>-9999</v>
      </c>
      <c r="AP58" s="23">
        <v>-9999</v>
      </c>
      <c r="AQ58" s="23">
        <v>-9999</v>
      </c>
      <c r="AR58" s="23">
        <v>-9999</v>
      </c>
      <c r="AS58" s="23">
        <v>-9999</v>
      </c>
      <c r="AT58" s="23">
        <v>-9999</v>
      </c>
      <c r="AU58" s="23">
        <v>-9999</v>
      </c>
      <c r="AV58" s="23">
        <v>-9999</v>
      </c>
      <c r="AW58" s="23">
        <v>-9999</v>
      </c>
      <c r="AX58" s="23">
        <v>-9999</v>
      </c>
      <c r="AY58" s="23">
        <v>-9999</v>
      </c>
      <c r="AZ58" s="23">
        <v>-9999</v>
      </c>
      <c r="BA58" s="23">
        <v>-9999</v>
      </c>
      <c r="BB58" s="23">
        <v>-9999</v>
      </c>
      <c r="BC58" s="23">
        <v>-9999</v>
      </c>
      <c r="BD58" s="23">
        <v>-9999</v>
      </c>
      <c r="BE58" s="23">
        <v>-9999</v>
      </c>
      <c r="BF58" s="23">
        <v>-9999</v>
      </c>
      <c r="BG58" s="23">
        <v>-9999</v>
      </c>
      <c r="BH58" s="23">
        <v>-9999</v>
      </c>
      <c r="BI58" s="23">
        <v>-9999</v>
      </c>
      <c r="BJ58" s="23">
        <v>-9999</v>
      </c>
      <c r="BK58" s="23">
        <v>-9999</v>
      </c>
      <c r="BL58" s="23">
        <v>-9999</v>
      </c>
      <c r="BM58" s="23">
        <v>-9999</v>
      </c>
      <c r="BN58" s="23">
        <v>-9999</v>
      </c>
      <c r="BO58" s="23">
        <v>-9999</v>
      </c>
      <c r="BP58" s="23">
        <v>-9999</v>
      </c>
      <c r="BQ58" s="23">
        <v>-9999</v>
      </c>
      <c r="BR58" s="24">
        <v>0.425</v>
      </c>
      <c r="BS58" s="23" t="s">
        <v>142</v>
      </c>
      <c r="BT58" s="23">
        <v>-9999</v>
      </c>
      <c r="BU58" s="24">
        <v>0.425</v>
      </c>
      <c r="BV58" s="23">
        <v>-9999</v>
      </c>
    </row>
    <row r="59" spans="1:74" ht="11.25">
      <c r="A59" s="23" t="s">
        <v>330</v>
      </c>
      <c r="B59" s="23" t="s">
        <v>331</v>
      </c>
      <c r="C59" s="23" t="s">
        <v>334</v>
      </c>
      <c r="D59" s="23">
        <v>38.87</v>
      </c>
      <c r="E59" s="23">
        <v>-99.38</v>
      </c>
      <c r="F59" s="23">
        <v>-9999</v>
      </c>
      <c r="G59" s="23" t="s">
        <v>403</v>
      </c>
      <c r="H59" s="23">
        <v>-9999</v>
      </c>
      <c r="I59" s="23" t="s">
        <v>405</v>
      </c>
      <c r="J59" s="23" t="s">
        <v>141</v>
      </c>
      <c r="K59" s="23">
        <v>-9999</v>
      </c>
      <c r="L59" s="23">
        <v>-9999</v>
      </c>
      <c r="M59" s="23">
        <v>-9999</v>
      </c>
      <c r="N59" s="23">
        <v>-9999</v>
      </c>
      <c r="O59" s="23">
        <v>-9999</v>
      </c>
      <c r="P59" s="23">
        <v>-9999</v>
      </c>
      <c r="Q59" s="23">
        <v>-9999</v>
      </c>
      <c r="R59" s="23">
        <v>-9999</v>
      </c>
      <c r="S59" s="23">
        <v>-9999</v>
      </c>
      <c r="T59" s="23">
        <v>-9999</v>
      </c>
      <c r="U59" s="23">
        <v>-9999</v>
      </c>
      <c r="V59" s="23">
        <v>-9999</v>
      </c>
      <c r="W59" s="23">
        <v>-9999</v>
      </c>
      <c r="X59" s="23">
        <v>12</v>
      </c>
      <c r="Y59" s="23">
        <v>-9999</v>
      </c>
      <c r="Z59" s="23">
        <v>-9999</v>
      </c>
      <c r="AA59" s="23">
        <v>586</v>
      </c>
      <c r="AB59" s="23">
        <v>-9999</v>
      </c>
      <c r="AC59" s="23" t="s">
        <v>85</v>
      </c>
      <c r="AD59" s="23">
        <v>12.17</v>
      </c>
      <c r="AE59" s="23">
        <v>26</v>
      </c>
      <c r="AF59" s="23">
        <v>-1</v>
      </c>
      <c r="AG59" s="23">
        <v>559</v>
      </c>
      <c r="AH59" s="23">
        <v>12</v>
      </c>
      <c r="AI59" s="23">
        <v>26</v>
      </c>
      <c r="AJ59" s="23">
        <v>-1</v>
      </c>
      <c r="AK59" s="23">
        <v>586</v>
      </c>
      <c r="AL59" s="23" t="s">
        <v>65</v>
      </c>
      <c r="AM59" s="23">
        <v>-9999</v>
      </c>
      <c r="AN59" s="23">
        <v>-9999</v>
      </c>
      <c r="AO59" s="23">
        <v>-9999</v>
      </c>
      <c r="AP59" s="23">
        <v>-9999</v>
      </c>
      <c r="AQ59" s="23">
        <v>-9999</v>
      </c>
      <c r="AR59" s="23">
        <v>-9999</v>
      </c>
      <c r="AS59" s="23">
        <v>-9999</v>
      </c>
      <c r="AT59" s="23">
        <v>-9999</v>
      </c>
      <c r="AU59" s="23">
        <v>-9999</v>
      </c>
      <c r="AV59" s="23">
        <v>-9999</v>
      </c>
      <c r="AW59" s="23">
        <v>-9999</v>
      </c>
      <c r="AX59" s="23">
        <v>-9999</v>
      </c>
      <c r="AY59" s="23">
        <v>-9999</v>
      </c>
      <c r="AZ59" s="23">
        <v>-9999</v>
      </c>
      <c r="BA59" s="23">
        <v>-9999</v>
      </c>
      <c r="BB59" s="23">
        <v>-9999</v>
      </c>
      <c r="BC59" s="23">
        <v>-9999</v>
      </c>
      <c r="BD59" s="23">
        <v>-9999</v>
      </c>
      <c r="BE59" s="23">
        <v>-9999</v>
      </c>
      <c r="BF59" s="23">
        <v>-9999</v>
      </c>
      <c r="BG59" s="23">
        <v>-9999</v>
      </c>
      <c r="BH59" s="23">
        <v>-9999</v>
      </c>
      <c r="BI59" s="23">
        <v>-9999</v>
      </c>
      <c r="BJ59" s="23">
        <v>-9999</v>
      </c>
      <c r="BK59" s="23">
        <v>-9999</v>
      </c>
      <c r="BL59" s="23">
        <v>-9999</v>
      </c>
      <c r="BM59" s="23">
        <v>-9999</v>
      </c>
      <c r="BN59" s="23">
        <v>-9999</v>
      </c>
      <c r="BO59" s="23">
        <v>-9999</v>
      </c>
      <c r="BP59" s="23">
        <v>-9999</v>
      </c>
      <c r="BQ59" s="23">
        <v>-9999</v>
      </c>
      <c r="BR59" s="24">
        <v>0.51</v>
      </c>
      <c r="BS59" s="23" t="s">
        <v>142</v>
      </c>
      <c r="BT59" s="23">
        <v>-9999</v>
      </c>
      <c r="BU59" s="24">
        <v>0.51</v>
      </c>
      <c r="BV59" s="23">
        <v>-9999</v>
      </c>
    </row>
    <row r="60" spans="1:74" ht="11.25">
      <c r="A60" s="23" t="s">
        <v>330</v>
      </c>
      <c r="B60" s="23" t="s">
        <v>331</v>
      </c>
      <c r="C60" s="23" t="s">
        <v>335</v>
      </c>
      <c r="D60" s="23">
        <v>46.24</v>
      </c>
      <c r="E60" s="23">
        <v>-119.33</v>
      </c>
      <c r="F60" s="23">
        <v>-9999</v>
      </c>
      <c r="G60" s="23" t="s">
        <v>403</v>
      </c>
      <c r="H60" s="23">
        <v>-9999</v>
      </c>
      <c r="I60" s="23" t="s">
        <v>405</v>
      </c>
      <c r="J60" s="23">
        <v>-9999</v>
      </c>
      <c r="K60" s="23">
        <v>-9999</v>
      </c>
      <c r="L60" s="23">
        <v>-9999</v>
      </c>
      <c r="M60" s="23">
        <v>-9999</v>
      </c>
      <c r="N60" s="23">
        <v>-9999</v>
      </c>
      <c r="O60" s="23">
        <v>-9999</v>
      </c>
      <c r="P60" s="23">
        <v>-9999</v>
      </c>
      <c r="Q60" s="23">
        <v>-9999</v>
      </c>
      <c r="R60" s="23">
        <v>-9999</v>
      </c>
      <c r="S60" s="23">
        <v>-9999</v>
      </c>
      <c r="T60" s="23">
        <v>-9999</v>
      </c>
      <c r="U60" s="23">
        <v>-9999</v>
      </c>
      <c r="V60" s="23">
        <v>-9999</v>
      </c>
      <c r="W60" s="23">
        <v>-9999</v>
      </c>
      <c r="X60" s="23">
        <v>12.8</v>
      </c>
      <c r="Y60" s="23">
        <v>-9999</v>
      </c>
      <c r="Z60" s="23">
        <v>-9999</v>
      </c>
      <c r="AA60" s="23">
        <v>183</v>
      </c>
      <c r="AB60" s="23">
        <v>-9999</v>
      </c>
      <c r="AC60" s="23" t="s">
        <v>85</v>
      </c>
      <c r="AD60" s="23">
        <v>9.67</v>
      </c>
      <c r="AE60" s="23">
        <v>22</v>
      </c>
      <c r="AF60" s="23">
        <v>-3</v>
      </c>
      <c r="AG60" s="23">
        <v>202</v>
      </c>
      <c r="AH60" s="23">
        <v>12.8</v>
      </c>
      <c r="AI60" s="23">
        <v>22</v>
      </c>
      <c r="AJ60" s="23">
        <v>-3</v>
      </c>
      <c r="AK60" s="23">
        <v>183</v>
      </c>
      <c r="AL60" s="23" t="s">
        <v>65</v>
      </c>
      <c r="AM60" s="23">
        <v>-9999</v>
      </c>
      <c r="AN60" s="23">
        <v>-9999</v>
      </c>
      <c r="AO60" s="23">
        <v>-9999</v>
      </c>
      <c r="AP60" s="23">
        <v>-9999</v>
      </c>
      <c r="AQ60" s="23">
        <v>-9999</v>
      </c>
      <c r="AR60" s="23">
        <v>-9999</v>
      </c>
      <c r="AS60" s="23">
        <v>-9999</v>
      </c>
      <c r="AT60" s="23">
        <v>-9999</v>
      </c>
      <c r="AU60" s="23">
        <v>-9999</v>
      </c>
      <c r="AV60" s="23">
        <v>-9999</v>
      </c>
      <c r="AW60" s="23">
        <v>-9999</v>
      </c>
      <c r="AX60" s="23">
        <v>-9999</v>
      </c>
      <c r="AY60" s="23">
        <v>-9999</v>
      </c>
      <c r="AZ60" s="23">
        <v>-9999</v>
      </c>
      <c r="BA60" s="23">
        <v>-9999</v>
      </c>
      <c r="BB60" s="23">
        <v>-9999</v>
      </c>
      <c r="BC60" s="23">
        <v>-9999</v>
      </c>
      <c r="BD60" s="23">
        <v>-9999</v>
      </c>
      <c r="BE60" s="23">
        <v>-9999</v>
      </c>
      <c r="BF60" s="23">
        <v>-9999</v>
      </c>
      <c r="BG60" s="23">
        <v>-9999</v>
      </c>
      <c r="BH60" s="23">
        <v>-9999</v>
      </c>
      <c r="BI60" s="23">
        <v>-9999</v>
      </c>
      <c r="BJ60" s="23">
        <v>-9999</v>
      </c>
      <c r="BK60" s="23">
        <v>-9999</v>
      </c>
      <c r="BL60" s="23">
        <v>-9999</v>
      </c>
      <c r="BM60" s="23">
        <v>-9999</v>
      </c>
      <c r="BN60" s="23">
        <v>-9999</v>
      </c>
      <c r="BO60" s="23">
        <v>-9999</v>
      </c>
      <c r="BP60" s="23">
        <v>-9999</v>
      </c>
      <c r="BQ60" s="23">
        <v>-9999</v>
      </c>
      <c r="BR60" s="24">
        <v>0.48</v>
      </c>
      <c r="BS60" s="23" t="s">
        <v>142</v>
      </c>
      <c r="BT60" s="23">
        <v>-9999</v>
      </c>
      <c r="BU60" s="24">
        <v>0.48</v>
      </c>
      <c r="BV60" s="23">
        <v>-9999</v>
      </c>
    </row>
    <row r="61" spans="1:74" ht="11.25">
      <c r="A61" s="23" t="s">
        <v>330</v>
      </c>
      <c r="B61" s="23" t="s">
        <v>331</v>
      </c>
      <c r="C61" s="23" t="s">
        <v>336</v>
      </c>
      <c r="D61" s="23">
        <v>36.95</v>
      </c>
      <c r="E61" s="23">
        <v>-96.5</v>
      </c>
      <c r="F61" s="23">
        <v>-9999</v>
      </c>
      <c r="G61" s="23" t="s">
        <v>403</v>
      </c>
      <c r="H61" s="23" t="s">
        <v>337</v>
      </c>
      <c r="I61" s="23" t="s">
        <v>405</v>
      </c>
      <c r="J61" s="23" t="s">
        <v>503</v>
      </c>
      <c r="K61" s="23">
        <v>-9999</v>
      </c>
      <c r="L61" s="23">
        <v>-9999</v>
      </c>
      <c r="M61" s="23">
        <v>-9999</v>
      </c>
      <c r="N61" s="23">
        <v>-9999</v>
      </c>
      <c r="O61" s="23">
        <v>-9999</v>
      </c>
      <c r="P61" s="23">
        <v>-9999</v>
      </c>
      <c r="Q61" s="23">
        <v>-9999</v>
      </c>
      <c r="R61" s="23">
        <v>-9999</v>
      </c>
      <c r="S61" s="23">
        <v>-9999</v>
      </c>
      <c r="T61" s="23">
        <v>-9999</v>
      </c>
      <c r="U61" s="23">
        <v>-9999</v>
      </c>
      <c r="V61" s="23">
        <v>-9999</v>
      </c>
      <c r="W61" s="23">
        <v>-9999</v>
      </c>
      <c r="X61" s="23">
        <v>14.3</v>
      </c>
      <c r="Y61" s="23">
        <v>-9999</v>
      </c>
      <c r="Z61" s="23">
        <v>-9999</v>
      </c>
      <c r="AA61" s="23">
        <v>916</v>
      </c>
      <c r="AB61" s="23">
        <v>-9999</v>
      </c>
      <c r="AC61" s="23" t="s">
        <v>85</v>
      </c>
      <c r="AD61" s="23">
        <v>16.25</v>
      </c>
      <c r="AE61" s="23">
        <v>29</v>
      </c>
      <c r="AF61" s="23">
        <v>3</v>
      </c>
      <c r="AG61" s="23">
        <v>920</v>
      </c>
      <c r="AH61" s="23">
        <v>14.3</v>
      </c>
      <c r="AI61" s="23">
        <v>29</v>
      </c>
      <c r="AJ61" s="23">
        <v>3</v>
      </c>
      <c r="AK61" s="23">
        <v>916</v>
      </c>
      <c r="AL61" s="23" t="s">
        <v>65</v>
      </c>
      <c r="AM61" s="23">
        <v>-9999</v>
      </c>
      <c r="AN61" s="23">
        <v>-9999</v>
      </c>
      <c r="AO61" s="23">
        <v>-9999</v>
      </c>
      <c r="AP61" s="23">
        <v>-9999</v>
      </c>
      <c r="AQ61" s="23">
        <v>-9999</v>
      </c>
      <c r="AR61" s="23">
        <v>-9999</v>
      </c>
      <c r="AS61" s="23">
        <v>-9999</v>
      </c>
      <c r="AT61" s="23">
        <v>-9999</v>
      </c>
      <c r="AU61" s="23">
        <v>-9999</v>
      </c>
      <c r="AV61" s="23">
        <v>-9999</v>
      </c>
      <c r="AW61" s="23">
        <v>-9999</v>
      </c>
      <c r="AX61" s="23">
        <v>-9999</v>
      </c>
      <c r="AY61" s="23">
        <v>-9999</v>
      </c>
      <c r="AZ61" s="23">
        <v>-9999</v>
      </c>
      <c r="BA61" s="23">
        <v>-9999</v>
      </c>
      <c r="BB61" s="23">
        <v>-9999</v>
      </c>
      <c r="BC61" s="23">
        <v>-9999</v>
      </c>
      <c r="BD61" s="23">
        <v>-9999</v>
      </c>
      <c r="BE61" s="23">
        <v>-9999</v>
      </c>
      <c r="BF61" s="23">
        <v>-9999</v>
      </c>
      <c r="BG61" s="23">
        <v>-9999</v>
      </c>
      <c r="BH61" s="23">
        <v>-9999</v>
      </c>
      <c r="BI61" s="23">
        <v>-9999</v>
      </c>
      <c r="BJ61" s="23">
        <v>-9999</v>
      </c>
      <c r="BK61" s="23">
        <v>-9999</v>
      </c>
      <c r="BL61" s="23">
        <v>-9999</v>
      </c>
      <c r="BM61" s="23">
        <v>-9999</v>
      </c>
      <c r="BN61" s="23">
        <v>-9999</v>
      </c>
      <c r="BO61" s="23">
        <v>-9999</v>
      </c>
      <c r="BP61" s="23">
        <v>-9999</v>
      </c>
      <c r="BQ61" s="23">
        <v>-9999</v>
      </c>
      <c r="BR61" s="24">
        <v>0.3566666666666667</v>
      </c>
      <c r="BS61" s="23" t="s">
        <v>142</v>
      </c>
      <c r="BT61" s="23">
        <v>-9999</v>
      </c>
      <c r="BU61" s="24">
        <v>0.3566666666666667</v>
      </c>
      <c r="BV61" s="23">
        <v>-9999</v>
      </c>
    </row>
    <row r="62" spans="1:74" ht="11.25">
      <c r="A62" s="23" t="s">
        <v>330</v>
      </c>
      <c r="B62" s="23" t="s">
        <v>331</v>
      </c>
      <c r="C62" s="23" t="s">
        <v>336</v>
      </c>
      <c r="D62" s="23">
        <v>36.95</v>
      </c>
      <c r="E62" s="23">
        <v>-96.5</v>
      </c>
      <c r="F62" s="23">
        <v>-9999</v>
      </c>
      <c r="G62" s="23" t="s">
        <v>403</v>
      </c>
      <c r="H62" s="23" t="s">
        <v>337</v>
      </c>
      <c r="I62" s="23" t="s">
        <v>405</v>
      </c>
      <c r="J62" s="23" t="s">
        <v>505</v>
      </c>
      <c r="K62" s="23">
        <v>-9999</v>
      </c>
      <c r="L62" s="23">
        <v>-9999</v>
      </c>
      <c r="M62" s="23">
        <v>-9999</v>
      </c>
      <c r="N62" s="23">
        <v>-9999</v>
      </c>
      <c r="O62" s="23">
        <v>-9999</v>
      </c>
      <c r="P62" s="23">
        <v>-9999</v>
      </c>
      <c r="Q62" s="23">
        <v>-9999</v>
      </c>
      <c r="R62" s="23">
        <v>-9999</v>
      </c>
      <c r="S62" s="23">
        <v>-9999</v>
      </c>
      <c r="T62" s="23">
        <v>-9999</v>
      </c>
      <c r="U62" s="23">
        <v>-9999</v>
      </c>
      <c r="V62" s="23">
        <v>-9999</v>
      </c>
      <c r="W62" s="23">
        <v>-9999</v>
      </c>
      <c r="X62" s="23">
        <v>14.3</v>
      </c>
      <c r="Y62" s="23">
        <v>-9999</v>
      </c>
      <c r="Z62" s="23">
        <v>-9999</v>
      </c>
      <c r="AA62" s="23">
        <v>916</v>
      </c>
      <c r="AB62" s="23">
        <v>-9999</v>
      </c>
      <c r="AC62" s="23" t="s">
        <v>85</v>
      </c>
      <c r="AD62" s="23">
        <v>16.25</v>
      </c>
      <c r="AE62" s="23">
        <v>29</v>
      </c>
      <c r="AF62" s="23">
        <v>3</v>
      </c>
      <c r="AG62" s="23">
        <v>920</v>
      </c>
      <c r="AH62" s="23">
        <v>14.3</v>
      </c>
      <c r="AI62" s="23">
        <v>29</v>
      </c>
      <c r="AJ62" s="23">
        <v>3</v>
      </c>
      <c r="AK62" s="23">
        <v>916</v>
      </c>
      <c r="AL62" s="23" t="s">
        <v>65</v>
      </c>
      <c r="AM62" s="23">
        <v>-9999</v>
      </c>
      <c r="AN62" s="23">
        <v>-9999</v>
      </c>
      <c r="AO62" s="23">
        <v>-9999</v>
      </c>
      <c r="AP62" s="23">
        <v>-9999</v>
      </c>
      <c r="AQ62" s="23">
        <v>-9999</v>
      </c>
      <c r="AR62" s="23">
        <v>-9999</v>
      </c>
      <c r="AS62" s="23">
        <v>-9999</v>
      </c>
      <c r="AT62" s="23">
        <v>-9999</v>
      </c>
      <c r="AU62" s="23">
        <v>-9999</v>
      </c>
      <c r="AV62" s="23">
        <v>-9999</v>
      </c>
      <c r="AW62" s="23">
        <v>-9999</v>
      </c>
      <c r="AX62" s="23">
        <v>-9999</v>
      </c>
      <c r="AY62" s="23">
        <v>-9999</v>
      </c>
      <c r="AZ62" s="23">
        <v>-9999</v>
      </c>
      <c r="BA62" s="23">
        <v>-9999</v>
      </c>
      <c r="BB62" s="23">
        <v>-9999</v>
      </c>
      <c r="BC62" s="23">
        <v>-9999</v>
      </c>
      <c r="BD62" s="23">
        <v>-9999</v>
      </c>
      <c r="BE62" s="23">
        <v>-9999</v>
      </c>
      <c r="BF62" s="23">
        <v>-9999</v>
      </c>
      <c r="BG62" s="23">
        <v>-9999</v>
      </c>
      <c r="BH62" s="23">
        <v>-9999</v>
      </c>
      <c r="BI62" s="23">
        <v>-9999</v>
      </c>
      <c r="BJ62" s="23">
        <v>-9999</v>
      </c>
      <c r="BK62" s="23">
        <v>-9999</v>
      </c>
      <c r="BL62" s="23">
        <v>-9999</v>
      </c>
      <c r="BM62" s="23">
        <v>-9999</v>
      </c>
      <c r="BN62" s="23">
        <v>-9999</v>
      </c>
      <c r="BO62" s="23">
        <v>-9999</v>
      </c>
      <c r="BP62" s="23">
        <v>-9999</v>
      </c>
      <c r="BQ62" s="23">
        <v>-9999</v>
      </c>
      <c r="BR62" s="24">
        <v>0.24666666666666667</v>
      </c>
      <c r="BS62" s="23" t="s">
        <v>142</v>
      </c>
      <c r="BT62" s="23">
        <v>-9999</v>
      </c>
      <c r="BU62" s="24">
        <v>0.24666666666666667</v>
      </c>
      <c r="BV62" s="23">
        <v>-9999</v>
      </c>
    </row>
    <row r="63" spans="1:74" ht="11.25">
      <c r="A63" s="23" t="s">
        <v>330</v>
      </c>
      <c r="B63" s="23" t="s">
        <v>331</v>
      </c>
      <c r="C63" s="23" t="s">
        <v>338</v>
      </c>
      <c r="D63" s="23">
        <v>32.36</v>
      </c>
      <c r="E63" s="23">
        <v>-106.85</v>
      </c>
      <c r="F63" s="23">
        <v>-9999</v>
      </c>
      <c r="G63" s="23" t="s">
        <v>403</v>
      </c>
      <c r="H63" s="23">
        <v>-9999</v>
      </c>
      <c r="I63" s="23" t="s">
        <v>405</v>
      </c>
      <c r="J63" s="23">
        <v>-9999</v>
      </c>
      <c r="K63" s="23">
        <v>-9999</v>
      </c>
      <c r="L63" s="23">
        <v>-9999</v>
      </c>
      <c r="M63" s="23">
        <v>-9999</v>
      </c>
      <c r="N63" s="23">
        <v>-9999</v>
      </c>
      <c r="O63" s="23">
        <v>-9999</v>
      </c>
      <c r="P63" s="23">
        <v>-9999</v>
      </c>
      <c r="Q63" s="23">
        <v>-9999</v>
      </c>
      <c r="R63" s="23">
        <v>-9999</v>
      </c>
      <c r="S63" s="23">
        <v>-9999</v>
      </c>
      <c r="T63" s="23">
        <v>-9999</v>
      </c>
      <c r="U63" s="23">
        <v>-9999</v>
      </c>
      <c r="V63" s="23">
        <v>-9999</v>
      </c>
      <c r="W63" s="23">
        <v>-9999</v>
      </c>
      <c r="X63" s="23">
        <v>14.4</v>
      </c>
      <c r="Y63" s="23">
        <v>-9999</v>
      </c>
      <c r="Z63" s="23">
        <v>-9999</v>
      </c>
      <c r="AA63" s="23">
        <v>262</v>
      </c>
      <c r="AB63" s="23">
        <v>-9999</v>
      </c>
      <c r="AC63" s="23" t="s">
        <v>85</v>
      </c>
      <c r="AD63" s="23">
        <v>15.92</v>
      </c>
      <c r="AE63" s="23">
        <v>26</v>
      </c>
      <c r="AF63" s="23">
        <v>5</v>
      </c>
      <c r="AG63" s="23">
        <v>198</v>
      </c>
      <c r="AH63" s="23">
        <v>14.4</v>
      </c>
      <c r="AI63" s="23">
        <v>26</v>
      </c>
      <c r="AJ63" s="23">
        <v>5</v>
      </c>
      <c r="AK63" s="23">
        <v>262</v>
      </c>
      <c r="AL63" s="23" t="s">
        <v>65</v>
      </c>
      <c r="AM63" s="23">
        <v>-9999</v>
      </c>
      <c r="AN63" s="23">
        <v>-9999</v>
      </c>
      <c r="AO63" s="23">
        <v>-9999</v>
      </c>
      <c r="AP63" s="23">
        <v>-9999</v>
      </c>
      <c r="AQ63" s="23">
        <v>-9999</v>
      </c>
      <c r="AR63" s="23">
        <v>-9999</v>
      </c>
      <c r="AS63" s="23">
        <v>-9999</v>
      </c>
      <c r="AT63" s="23">
        <v>-9999</v>
      </c>
      <c r="AU63" s="23">
        <v>-9999</v>
      </c>
      <c r="AV63" s="23">
        <v>-9999</v>
      </c>
      <c r="AW63" s="23">
        <v>-9999</v>
      </c>
      <c r="AX63" s="23">
        <v>-9999</v>
      </c>
      <c r="AY63" s="23">
        <v>-9999</v>
      </c>
      <c r="AZ63" s="23">
        <v>-9999</v>
      </c>
      <c r="BA63" s="23">
        <v>-9999</v>
      </c>
      <c r="BB63" s="23">
        <v>-9999</v>
      </c>
      <c r="BC63" s="23">
        <v>-9999</v>
      </c>
      <c r="BD63" s="23">
        <v>-9999</v>
      </c>
      <c r="BE63" s="23">
        <v>-9999</v>
      </c>
      <c r="BF63" s="23">
        <v>-9999</v>
      </c>
      <c r="BG63" s="23">
        <v>-9999</v>
      </c>
      <c r="BH63" s="23">
        <v>-9999</v>
      </c>
      <c r="BI63" s="23">
        <v>-9999</v>
      </c>
      <c r="BJ63" s="23">
        <v>-9999</v>
      </c>
      <c r="BK63" s="23">
        <v>-9999</v>
      </c>
      <c r="BL63" s="23">
        <v>-9999</v>
      </c>
      <c r="BM63" s="23">
        <v>-9999</v>
      </c>
      <c r="BN63" s="23">
        <v>-9999</v>
      </c>
      <c r="BO63" s="23">
        <v>-9999</v>
      </c>
      <c r="BP63" s="23">
        <v>-9999</v>
      </c>
      <c r="BQ63" s="23">
        <v>-9999</v>
      </c>
      <c r="BR63" s="24">
        <v>0.727</v>
      </c>
      <c r="BS63" s="23" t="s">
        <v>142</v>
      </c>
      <c r="BT63" s="23">
        <v>-9999</v>
      </c>
      <c r="BU63" s="24">
        <v>0.727</v>
      </c>
      <c r="BV63" s="23">
        <v>-9999</v>
      </c>
    </row>
    <row r="64" spans="1:74" ht="11.25">
      <c r="A64" s="23" t="s">
        <v>330</v>
      </c>
      <c r="B64" s="23" t="s">
        <v>331</v>
      </c>
      <c r="C64" s="23" t="s">
        <v>339</v>
      </c>
      <c r="D64" s="23">
        <v>35.18</v>
      </c>
      <c r="E64" s="23">
        <v>-101.32</v>
      </c>
      <c r="F64" s="23">
        <v>-9999</v>
      </c>
      <c r="G64" s="23" t="s">
        <v>403</v>
      </c>
      <c r="H64" s="23">
        <v>-9999</v>
      </c>
      <c r="I64" s="23" t="s">
        <v>405</v>
      </c>
      <c r="J64" s="23" t="s">
        <v>503</v>
      </c>
      <c r="K64" s="23">
        <v>-9999</v>
      </c>
      <c r="L64" s="23">
        <v>-9999</v>
      </c>
      <c r="M64" s="23">
        <v>-9999</v>
      </c>
      <c r="N64" s="23">
        <v>-9999</v>
      </c>
      <c r="O64" s="23">
        <v>-9999</v>
      </c>
      <c r="P64" s="23">
        <v>-9999</v>
      </c>
      <c r="Q64" s="23">
        <v>-9999</v>
      </c>
      <c r="R64" s="23">
        <v>-9999</v>
      </c>
      <c r="S64" s="23">
        <v>-9999</v>
      </c>
      <c r="T64" s="23">
        <v>-9999</v>
      </c>
      <c r="U64" s="23">
        <v>-9999</v>
      </c>
      <c r="V64" s="23">
        <v>-9999</v>
      </c>
      <c r="W64" s="23">
        <v>-9999</v>
      </c>
      <c r="X64" s="23">
        <v>14.9</v>
      </c>
      <c r="Y64" s="23">
        <v>-9999</v>
      </c>
      <c r="Z64" s="23">
        <v>-9999</v>
      </c>
      <c r="AA64" s="23">
        <v>499</v>
      </c>
      <c r="AB64" s="23">
        <v>-9999</v>
      </c>
      <c r="AC64" s="23" t="s">
        <v>85</v>
      </c>
      <c r="AD64" s="23">
        <v>16.17</v>
      </c>
      <c r="AE64" s="23">
        <v>28</v>
      </c>
      <c r="AF64" s="23">
        <v>5</v>
      </c>
      <c r="AG64" s="23">
        <v>552</v>
      </c>
      <c r="AH64" s="23">
        <v>14.9</v>
      </c>
      <c r="AI64" s="23">
        <v>28</v>
      </c>
      <c r="AJ64" s="23">
        <v>5</v>
      </c>
      <c r="AK64" s="23">
        <v>499</v>
      </c>
      <c r="AL64" s="23" t="s">
        <v>65</v>
      </c>
      <c r="AM64" s="23">
        <v>-9999</v>
      </c>
      <c r="AN64" s="23">
        <v>-9999</v>
      </c>
      <c r="AO64" s="23">
        <v>-9999</v>
      </c>
      <c r="AP64" s="23">
        <v>-9999</v>
      </c>
      <c r="AQ64" s="23">
        <v>-9999</v>
      </c>
      <c r="AR64" s="23">
        <v>-9999</v>
      </c>
      <c r="AS64" s="23">
        <v>-9999</v>
      </c>
      <c r="AT64" s="23">
        <v>-9999</v>
      </c>
      <c r="AU64" s="23">
        <v>-9999</v>
      </c>
      <c r="AV64" s="23">
        <v>-9999</v>
      </c>
      <c r="AW64" s="23">
        <v>-9999</v>
      </c>
      <c r="AX64" s="23">
        <v>-9999</v>
      </c>
      <c r="AY64" s="23">
        <v>-9999</v>
      </c>
      <c r="AZ64" s="23">
        <v>-9999</v>
      </c>
      <c r="BA64" s="23">
        <v>-9999</v>
      </c>
      <c r="BB64" s="23">
        <v>-9999</v>
      </c>
      <c r="BC64" s="23">
        <v>-9999</v>
      </c>
      <c r="BD64" s="23">
        <v>-9999</v>
      </c>
      <c r="BE64" s="23">
        <v>-9999</v>
      </c>
      <c r="BF64" s="23">
        <v>-9999</v>
      </c>
      <c r="BG64" s="23">
        <v>-9999</v>
      </c>
      <c r="BH64" s="23">
        <v>-9999</v>
      </c>
      <c r="BI64" s="23">
        <v>-9999</v>
      </c>
      <c r="BJ64" s="23">
        <v>-9999</v>
      </c>
      <c r="BK64" s="23">
        <v>-9999</v>
      </c>
      <c r="BL64" s="23">
        <v>-9999</v>
      </c>
      <c r="BM64" s="23">
        <v>-9999</v>
      </c>
      <c r="BN64" s="23">
        <v>-9999</v>
      </c>
      <c r="BO64" s="23">
        <v>-9999</v>
      </c>
      <c r="BP64" s="23">
        <v>-9999</v>
      </c>
      <c r="BQ64" s="23">
        <v>-9999</v>
      </c>
      <c r="BR64" s="24">
        <f>(0.34+1.4+1.4)/3</f>
        <v>1.0466666666666666</v>
      </c>
      <c r="BS64" s="23" t="s">
        <v>142</v>
      </c>
      <c r="BT64" s="23">
        <v>-9999</v>
      </c>
      <c r="BU64" s="24">
        <v>1.047</v>
      </c>
      <c r="BV64" s="23">
        <v>-9999</v>
      </c>
    </row>
    <row r="65" spans="1:74" ht="11.25">
      <c r="A65" s="23" t="s">
        <v>330</v>
      </c>
      <c r="B65" s="23" t="s">
        <v>331</v>
      </c>
      <c r="C65" s="23" t="s">
        <v>339</v>
      </c>
      <c r="D65" s="23">
        <v>35.18</v>
      </c>
      <c r="E65" s="23">
        <v>-101.32</v>
      </c>
      <c r="F65" s="23">
        <v>-9999</v>
      </c>
      <c r="G65" s="23" t="s">
        <v>403</v>
      </c>
      <c r="H65" s="23">
        <v>-9999</v>
      </c>
      <c r="I65" s="23" t="s">
        <v>405</v>
      </c>
      <c r="J65" s="23" t="s">
        <v>505</v>
      </c>
      <c r="K65" s="23">
        <v>-9999</v>
      </c>
      <c r="L65" s="23">
        <v>-9999</v>
      </c>
      <c r="M65" s="23">
        <v>-9999</v>
      </c>
      <c r="N65" s="23">
        <v>-9999</v>
      </c>
      <c r="O65" s="23">
        <v>-9999</v>
      </c>
      <c r="P65" s="23">
        <v>-9999</v>
      </c>
      <c r="Q65" s="23">
        <v>-9999</v>
      </c>
      <c r="R65" s="23">
        <v>-9999</v>
      </c>
      <c r="S65" s="23">
        <v>-9999</v>
      </c>
      <c r="T65" s="23">
        <v>-9999</v>
      </c>
      <c r="U65" s="23">
        <v>-9999</v>
      </c>
      <c r="V65" s="23">
        <v>-9999</v>
      </c>
      <c r="W65" s="23">
        <v>-9999</v>
      </c>
      <c r="X65" s="23">
        <v>14.9</v>
      </c>
      <c r="Y65" s="23">
        <v>-9999</v>
      </c>
      <c r="Z65" s="23">
        <v>-9999</v>
      </c>
      <c r="AA65" s="23">
        <v>499</v>
      </c>
      <c r="AB65" s="23">
        <v>-9999</v>
      </c>
      <c r="AC65" s="23" t="s">
        <v>85</v>
      </c>
      <c r="AD65" s="23">
        <v>16.17</v>
      </c>
      <c r="AE65" s="23">
        <v>28</v>
      </c>
      <c r="AF65" s="23">
        <v>5</v>
      </c>
      <c r="AG65" s="23">
        <v>552</v>
      </c>
      <c r="AH65" s="23">
        <v>14.9</v>
      </c>
      <c r="AI65" s="23">
        <v>28</v>
      </c>
      <c r="AJ65" s="23">
        <v>5</v>
      </c>
      <c r="AK65" s="23">
        <v>499</v>
      </c>
      <c r="AL65" s="23" t="s">
        <v>65</v>
      </c>
      <c r="AM65" s="23">
        <v>-9999</v>
      </c>
      <c r="AN65" s="23">
        <v>-9999</v>
      </c>
      <c r="AO65" s="23">
        <v>-9999</v>
      </c>
      <c r="AP65" s="23">
        <v>-9999</v>
      </c>
      <c r="AQ65" s="23">
        <v>-9999</v>
      </c>
      <c r="AR65" s="23">
        <v>-9999</v>
      </c>
      <c r="AS65" s="23">
        <v>-9999</v>
      </c>
      <c r="AT65" s="23">
        <v>-9999</v>
      </c>
      <c r="AU65" s="23">
        <v>-9999</v>
      </c>
      <c r="AV65" s="23">
        <v>-9999</v>
      </c>
      <c r="AW65" s="23">
        <v>-9999</v>
      </c>
      <c r="AX65" s="23">
        <v>-9999</v>
      </c>
      <c r="AY65" s="23">
        <v>-9999</v>
      </c>
      <c r="AZ65" s="23">
        <v>-9999</v>
      </c>
      <c r="BA65" s="23">
        <v>-9999</v>
      </c>
      <c r="BB65" s="23">
        <v>-9999</v>
      </c>
      <c r="BC65" s="23">
        <v>-9999</v>
      </c>
      <c r="BD65" s="23">
        <v>-9999</v>
      </c>
      <c r="BE65" s="23">
        <v>-9999</v>
      </c>
      <c r="BF65" s="23">
        <v>-9999</v>
      </c>
      <c r="BG65" s="23">
        <v>-9999</v>
      </c>
      <c r="BH65" s="23">
        <v>-9999</v>
      </c>
      <c r="BI65" s="23">
        <v>-9999</v>
      </c>
      <c r="BJ65" s="23">
        <v>-9999</v>
      </c>
      <c r="BK65" s="23">
        <v>-9999</v>
      </c>
      <c r="BL65" s="23">
        <v>-9999</v>
      </c>
      <c r="BM65" s="23">
        <v>-9999</v>
      </c>
      <c r="BN65" s="23">
        <v>-9999</v>
      </c>
      <c r="BO65" s="23">
        <v>-9999</v>
      </c>
      <c r="BP65" s="23">
        <v>-9999</v>
      </c>
      <c r="BQ65" s="23">
        <v>-9999</v>
      </c>
      <c r="BR65" s="24">
        <v>0.53</v>
      </c>
      <c r="BS65" s="23" t="s">
        <v>142</v>
      </c>
      <c r="BT65" s="23">
        <v>-9999</v>
      </c>
      <c r="BU65" s="24">
        <v>0.53</v>
      </c>
      <c r="BV65" s="23">
        <v>-9999</v>
      </c>
    </row>
    <row r="66" spans="1:74" ht="11.25">
      <c r="A66" s="23" t="s">
        <v>330</v>
      </c>
      <c r="B66" s="23" t="s">
        <v>331</v>
      </c>
      <c r="C66" s="23" t="s">
        <v>340</v>
      </c>
      <c r="D66" s="23">
        <v>38.03</v>
      </c>
      <c r="E66" s="23">
        <v>121.5</v>
      </c>
      <c r="F66" s="23">
        <v>-9999</v>
      </c>
      <c r="G66" s="23" t="s">
        <v>403</v>
      </c>
      <c r="H66" s="23">
        <v>-9999</v>
      </c>
      <c r="I66" s="23" t="s">
        <v>405</v>
      </c>
      <c r="J66" s="23">
        <v>-9999</v>
      </c>
      <c r="K66" s="23">
        <v>-9999</v>
      </c>
      <c r="L66" s="23">
        <v>-9999</v>
      </c>
      <c r="M66" s="23">
        <v>-9999</v>
      </c>
      <c r="N66" s="23">
        <v>-9999</v>
      </c>
      <c r="O66" s="23">
        <v>-9999</v>
      </c>
      <c r="P66" s="23">
        <v>-9999</v>
      </c>
      <c r="Q66" s="23">
        <v>-9999</v>
      </c>
      <c r="R66" s="23">
        <v>-9999</v>
      </c>
      <c r="S66" s="23">
        <v>-9999</v>
      </c>
      <c r="T66" s="23">
        <v>-9999</v>
      </c>
      <c r="U66" s="23">
        <v>-9999</v>
      </c>
      <c r="V66" s="23">
        <v>-9999</v>
      </c>
      <c r="W66" s="23">
        <v>-9999</v>
      </c>
      <c r="X66" s="23">
        <v>15.3</v>
      </c>
      <c r="Y66" s="23">
        <v>-9999</v>
      </c>
      <c r="Z66" s="23">
        <v>-9999</v>
      </c>
      <c r="AA66" s="23">
        <v>484</v>
      </c>
      <c r="AB66" s="23">
        <v>-9999</v>
      </c>
      <c r="AC66" s="23" t="s">
        <v>85</v>
      </c>
      <c r="AD66" s="23">
        <v>10.67</v>
      </c>
      <c r="AE66" s="23">
        <v>24</v>
      </c>
      <c r="AF66" s="23">
        <v>-4</v>
      </c>
      <c r="AG66" s="23">
        <v>486</v>
      </c>
      <c r="AH66" s="23">
        <v>15.3</v>
      </c>
      <c r="AI66" s="23">
        <v>24</v>
      </c>
      <c r="AJ66" s="23">
        <v>-4</v>
      </c>
      <c r="AK66" s="23">
        <v>484</v>
      </c>
      <c r="AL66" s="23" t="s">
        <v>65</v>
      </c>
      <c r="AM66" s="23">
        <v>-9999</v>
      </c>
      <c r="AN66" s="23">
        <v>-9999</v>
      </c>
      <c r="AO66" s="23">
        <v>-9999</v>
      </c>
      <c r="AP66" s="23">
        <v>-9999</v>
      </c>
      <c r="AQ66" s="23">
        <v>-9999</v>
      </c>
      <c r="AR66" s="23">
        <v>-9999</v>
      </c>
      <c r="AS66" s="23">
        <v>-9999</v>
      </c>
      <c r="AT66" s="23">
        <v>-9999</v>
      </c>
      <c r="AU66" s="23">
        <v>-9999</v>
      </c>
      <c r="AV66" s="23">
        <v>-9999</v>
      </c>
      <c r="AW66" s="23">
        <v>-9999</v>
      </c>
      <c r="AX66" s="23">
        <v>-9999</v>
      </c>
      <c r="AY66" s="23">
        <v>-9999</v>
      </c>
      <c r="AZ66" s="23">
        <v>-9999</v>
      </c>
      <c r="BA66" s="23">
        <v>-9999</v>
      </c>
      <c r="BB66" s="23">
        <v>-9999</v>
      </c>
      <c r="BC66" s="23">
        <v>-9999</v>
      </c>
      <c r="BD66" s="23">
        <v>-9999</v>
      </c>
      <c r="BE66" s="23">
        <v>-9999</v>
      </c>
      <c r="BF66" s="23">
        <v>-9999</v>
      </c>
      <c r="BG66" s="23">
        <v>-9999</v>
      </c>
      <c r="BH66" s="23">
        <v>-9999</v>
      </c>
      <c r="BI66" s="23">
        <v>-9999</v>
      </c>
      <c r="BJ66" s="23">
        <v>-9999</v>
      </c>
      <c r="BK66" s="23">
        <v>-9999</v>
      </c>
      <c r="BL66" s="23">
        <v>-9999</v>
      </c>
      <c r="BM66" s="23">
        <v>-9999</v>
      </c>
      <c r="BN66" s="23">
        <v>-9999</v>
      </c>
      <c r="BO66" s="23">
        <v>-9999</v>
      </c>
      <c r="BP66" s="23">
        <v>-9999</v>
      </c>
      <c r="BQ66" s="23">
        <v>-9999</v>
      </c>
      <c r="BR66" s="24">
        <v>1.09</v>
      </c>
      <c r="BS66" s="23" t="s">
        <v>142</v>
      </c>
      <c r="BT66" s="23">
        <v>-9999</v>
      </c>
      <c r="BU66" s="24">
        <v>0</v>
      </c>
      <c r="BV66" s="23">
        <v>-9999</v>
      </c>
    </row>
    <row r="67" spans="1:74" ht="11.25">
      <c r="A67" s="23" t="s">
        <v>341</v>
      </c>
      <c r="B67" s="23" t="s">
        <v>342</v>
      </c>
      <c r="C67" s="23" t="s">
        <v>343</v>
      </c>
      <c r="D67" s="23">
        <v>-9999</v>
      </c>
      <c r="E67" s="23">
        <v>-9999</v>
      </c>
      <c r="F67" s="23">
        <v>-9999</v>
      </c>
      <c r="G67" s="23" t="s">
        <v>480</v>
      </c>
      <c r="H67" s="23">
        <v>-9999</v>
      </c>
      <c r="I67" s="23" t="s">
        <v>405</v>
      </c>
      <c r="J67" s="23">
        <v>-9999</v>
      </c>
      <c r="K67" s="23">
        <v>-9999</v>
      </c>
      <c r="L67" s="23">
        <v>-9999</v>
      </c>
      <c r="M67" s="23">
        <v>-9999</v>
      </c>
      <c r="N67" s="23">
        <v>-9999</v>
      </c>
      <c r="O67" s="23">
        <v>-9999</v>
      </c>
      <c r="P67" s="23">
        <v>-9999</v>
      </c>
      <c r="Q67" s="23">
        <v>-9999</v>
      </c>
      <c r="R67" s="23">
        <v>-9999</v>
      </c>
      <c r="S67" s="23">
        <v>-9999</v>
      </c>
      <c r="T67" s="23">
        <v>-9999</v>
      </c>
      <c r="U67" s="23">
        <v>-9999</v>
      </c>
      <c r="V67" s="23">
        <v>-9999</v>
      </c>
      <c r="W67" s="23">
        <v>-9999</v>
      </c>
      <c r="X67" s="23">
        <v>-9999</v>
      </c>
      <c r="Y67" s="23">
        <v>-9999</v>
      </c>
      <c r="Z67" s="23">
        <v>-9999</v>
      </c>
      <c r="AA67" s="23">
        <v>1200</v>
      </c>
      <c r="AB67" s="23">
        <v>-9999</v>
      </c>
      <c r="AC67" s="23">
        <v>-9999</v>
      </c>
      <c r="AD67" s="23">
        <v>21.17</v>
      </c>
      <c r="AE67" s="23">
        <v>22</v>
      </c>
      <c r="AF67" s="23">
        <v>20</v>
      </c>
      <c r="AG67" s="23">
        <v>704</v>
      </c>
      <c r="AH67" s="23">
        <v>21.17</v>
      </c>
      <c r="AI67" s="23">
        <v>22</v>
      </c>
      <c r="AJ67" s="23">
        <v>20</v>
      </c>
      <c r="AK67" s="23">
        <v>1200</v>
      </c>
      <c r="AL67" s="23" t="s">
        <v>65</v>
      </c>
      <c r="AM67" s="23">
        <v>-9999</v>
      </c>
      <c r="AN67" s="23">
        <v>-9999</v>
      </c>
      <c r="AO67" s="23">
        <v>-9999</v>
      </c>
      <c r="AP67" s="23">
        <v>-9999</v>
      </c>
      <c r="AQ67" s="23">
        <v>-9999</v>
      </c>
      <c r="AR67" s="23">
        <v>-9999</v>
      </c>
      <c r="AS67" s="23">
        <v>-9999</v>
      </c>
      <c r="AT67" s="23">
        <v>-9999</v>
      </c>
      <c r="AU67" s="23">
        <v>-9999</v>
      </c>
      <c r="AV67" s="23">
        <v>-9999</v>
      </c>
      <c r="AW67" s="23">
        <v>-9999</v>
      </c>
      <c r="AX67" s="23">
        <v>-9999</v>
      </c>
      <c r="AY67" s="23">
        <v>-9999</v>
      </c>
      <c r="AZ67" s="23">
        <v>-9999</v>
      </c>
      <c r="BA67" s="23">
        <v>-9999</v>
      </c>
      <c r="BB67" s="23">
        <v>-9999</v>
      </c>
      <c r="BC67" s="23">
        <v>225</v>
      </c>
      <c r="BD67" s="23" t="s">
        <v>67</v>
      </c>
      <c r="BE67" s="23">
        <v>-9999</v>
      </c>
      <c r="BF67" s="23">
        <v>-9999</v>
      </c>
      <c r="BG67" s="23" t="s">
        <v>65</v>
      </c>
      <c r="BH67" s="23">
        <v>-9999</v>
      </c>
      <c r="BI67" s="23">
        <v>-9999</v>
      </c>
      <c r="BJ67" s="23">
        <v>-9999</v>
      </c>
      <c r="BK67" s="23">
        <v>-9999</v>
      </c>
      <c r="BL67" s="23">
        <v>75</v>
      </c>
      <c r="BM67" s="23" t="s">
        <v>68</v>
      </c>
      <c r="BN67" s="23">
        <v>-9999</v>
      </c>
      <c r="BO67" s="23">
        <v>-9999</v>
      </c>
      <c r="BP67" s="23">
        <v>-9999</v>
      </c>
      <c r="BQ67" s="23">
        <v>-9999</v>
      </c>
      <c r="BR67" s="24">
        <v>0.3333333333333333</v>
      </c>
      <c r="BS67" s="23" t="s">
        <v>142</v>
      </c>
      <c r="BT67" s="23">
        <v>-9999</v>
      </c>
      <c r="BU67" s="24">
        <v>0.3333333333333333</v>
      </c>
      <c r="BV67" s="23">
        <v>-9999</v>
      </c>
    </row>
    <row r="68" spans="1:74" ht="11.25">
      <c r="A68" s="23" t="s">
        <v>341</v>
      </c>
      <c r="B68" s="23" t="s">
        <v>342</v>
      </c>
      <c r="C68" s="23" t="s">
        <v>344</v>
      </c>
      <c r="D68" s="23">
        <v>-9999</v>
      </c>
      <c r="E68" s="23">
        <v>-9999</v>
      </c>
      <c r="F68" s="23">
        <v>-9999</v>
      </c>
      <c r="G68" s="23" t="s">
        <v>480</v>
      </c>
      <c r="H68" s="23">
        <v>-9999</v>
      </c>
      <c r="I68" s="23" t="s">
        <v>405</v>
      </c>
      <c r="J68" s="23">
        <v>-9999</v>
      </c>
      <c r="K68" s="23">
        <v>-9999</v>
      </c>
      <c r="L68" s="23">
        <v>-9999</v>
      </c>
      <c r="M68" s="23">
        <v>-9999</v>
      </c>
      <c r="N68" s="23">
        <v>-9999</v>
      </c>
      <c r="O68" s="23">
        <v>-9999</v>
      </c>
      <c r="P68" s="23">
        <v>-9999</v>
      </c>
      <c r="Q68" s="23">
        <v>-9999</v>
      </c>
      <c r="R68" s="23">
        <v>-9999</v>
      </c>
      <c r="S68" s="23">
        <v>-9999</v>
      </c>
      <c r="T68" s="23">
        <v>-9999</v>
      </c>
      <c r="U68" s="23">
        <v>-9999</v>
      </c>
      <c r="V68" s="23">
        <v>-9999</v>
      </c>
      <c r="W68" s="23">
        <v>-9999</v>
      </c>
      <c r="X68" s="23">
        <v>-9999</v>
      </c>
      <c r="Y68" s="23">
        <v>-9999</v>
      </c>
      <c r="Z68" s="23">
        <v>-9999</v>
      </c>
      <c r="AA68" s="23">
        <v>1115</v>
      </c>
      <c r="AB68" s="23">
        <v>-9999</v>
      </c>
      <c r="AC68" s="23">
        <v>-9999</v>
      </c>
      <c r="AD68" s="23">
        <v>21.17</v>
      </c>
      <c r="AE68" s="23">
        <v>22</v>
      </c>
      <c r="AF68" s="23">
        <v>20</v>
      </c>
      <c r="AG68" s="23">
        <v>704</v>
      </c>
      <c r="AH68" s="23">
        <v>21.17</v>
      </c>
      <c r="AI68" s="23">
        <v>22</v>
      </c>
      <c r="AJ68" s="23">
        <v>20</v>
      </c>
      <c r="AK68" s="23">
        <v>1115</v>
      </c>
      <c r="AL68" s="23" t="s">
        <v>65</v>
      </c>
      <c r="AM68" s="23">
        <v>-9999</v>
      </c>
      <c r="AN68" s="23">
        <v>-9999</v>
      </c>
      <c r="AO68" s="23">
        <v>-9999</v>
      </c>
      <c r="AP68" s="23">
        <v>-9999</v>
      </c>
      <c r="AQ68" s="23">
        <v>-9999</v>
      </c>
      <c r="AR68" s="23">
        <v>-9999</v>
      </c>
      <c r="AS68" s="23">
        <v>-9999</v>
      </c>
      <c r="AT68" s="23">
        <v>-9999</v>
      </c>
      <c r="AU68" s="23">
        <v>-9999</v>
      </c>
      <c r="AV68" s="23">
        <v>-9999</v>
      </c>
      <c r="AW68" s="23">
        <v>-9999</v>
      </c>
      <c r="AX68" s="23">
        <v>-9999</v>
      </c>
      <c r="AY68" s="23">
        <v>-9999</v>
      </c>
      <c r="AZ68" s="23">
        <v>-9999</v>
      </c>
      <c r="BA68" s="23">
        <v>-9999</v>
      </c>
      <c r="BB68" s="23">
        <v>-9999</v>
      </c>
      <c r="BC68" s="23">
        <v>490</v>
      </c>
      <c r="BD68" s="23" t="s">
        <v>67</v>
      </c>
      <c r="BE68" s="23">
        <v>-9999</v>
      </c>
      <c r="BF68" s="23">
        <v>-9999</v>
      </c>
      <c r="BG68" s="23" t="s">
        <v>65</v>
      </c>
      <c r="BH68" s="23">
        <v>-9999</v>
      </c>
      <c r="BI68" s="23">
        <v>-9999</v>
      </c>
      <c r="BJ68" s="23">
        <v>-9999</v>
      </c>
      <c r="BK68" s="23">
        <v>-9999</v>
      </c>
      <c r="BL68" s="23">
        <v>450</v>
      </c>
      <c r="BM68" s="23" t="s">
        <v>68</v>
      </c>
      <c r="BN68" s="23">
        <v>-9999</v>
      </c>
      <c r="BO68" s="23">
        <v>-9999</v>
      </c>
      <c r="BP68" s="23">
        <v>-9999</v>
      </c>
      <c r="BQ68" s="23">
        <v>-9999</v>
      </c>
      <c r="BR68" s="24">
        <v>0.9183673469387755</v>
      </c>
      <c r="BS68" s="23" t="s">
        <v>142</v>
      </c>
      <c r="BT68" s="23">
        <v>-9999</v>
      </c>
      <c r="BU68" s="24">
        <v>0.9183673469387755</v>
      </c>
      <c r="BV68" s="23">
        <v>-9999</v>
      </c>
    </row>
    <row r="69" spans="1:74" ht="11.25">
      <c r="A69" s="23" t="s">
        <v>341</v>
      </c>
      <c r="B69" s="23" t="s">
        <v>342</v>
      </c>
      <c r="C69" s="23" t="s">
        <v>344</v>
      </c>
      <c r="D69" s="23">
        <v>-9999</v>
      </c>
      <c r="E69" s="23">
        <v>-9999</v>
      </c>
      <c r="F69" s="23">
        <v>-9999</v>
      </c>
      <c r="G69" s="23" t="s">
        <v>480</v>
      </c>
      <c r="H69" s="23">
        <v>-9999</v>
      </c>
      <c r="I69" s="23" t="s">
        <v>405</v>
      </c>
      <c r="J69" s="23">
        <v>-9999</v>
      </c>
      <c r="K69" s="23">
        <v>-9999</v>
      </c>
      <c r="L69" s="23">
        <v>-9999</v>
      </c>
      <c r="M69" s="23">
        <v>-9999</v>
      </c>
      <c r="N69" s="23">
        <v>-9999</v>
      </c>
      <c r="O69" s="23">
        <v>-9999</v>
      </c>
      <c r="P69" s="23">
        <v>-9999</v>
      </c>
      <c r="Q69" s="23">
        <v>-9999</v>
      </c>
      <c r="R69" s="23">
        <v>-9999</v>
      </c>
      <c r="S69" s="23">
        <v>-9999</v>
      </c>
      <c r="T69" s="23">
        <v>-9999</v>
      </c>
      <c r="U69" s="23">
        <v>-9999</v>
      </c>
      <c r="V69" s="23">
        <v>-9999</v>
      </c>
      <c r="W69" s="23">
        <v>-9999</v>
      </c>
      <c r="X69" s="23">
        <v>-9999</v>
      </c>
      <c r="Y69" s="23">
        <v>-9999</v>
      </c>
      <c r="Z69" s="23">
        <v>-9999</v>
      </c>
      <c r="AA69" s="23">
        <v>1030</v>
      </c>
      <c r="AB69" s="23">
        <v>-9999</v>
      </c>
      <c r="AC69" s="23">
        <v>-9999</v>
      </c>
      <c r="AD69" s="23">
        <v>21.17</v>
      </c>
      <c r="AE69" s="23">
        <v>22</v>
      </c>
      <c r="AF69" s="23">
        <v>20</v>
      </c>
      <c r="AG69" s="23">
        <v>704</v>
      </c>
      <c r="AH69" s="23">
        <v>21.17</v>
      </c>
      <c r="AI69" s="23">
        <v>22</v>
      </c>
      <c r="AJ69" s="23">
        <v>20</v>
      </c>
      <c r="AK69" s="23">
        <v>1030</v>
      </c>
      <c r="AL69" s="23" t="s">
        <v>65</v>
      </c>
      <c r="AM69" s="23">
        <v>-9999</v>
      </c>
      <c r="AN69" s="23">
        <v>-9999</v>
      </c>
      <c r="AO69" s="23">
        <v>-9999</v>
      </c>
      <c r="AP69" s="23">
        <v>-9999</v>
      </c>
      <c r="AQ69" s="23">
        <v>-9999</v>
      </c>
      <c r="AR69" s="23">
        <v>-9999</v>
      </c>
      <c r="AS69" s="23">
        <v>-9999</v>
      </c>
      <c r="AT69" s="23">
        <v>-9999</v>
      </c>
      <c r="AU69" s="23">
        <v>-9999</v>
      </c>
      <c r="AV69" s="23">
        <v>-9999</v>
      </c>
      <c r="AW69" s="23">
        <v>-9999</v>
      </c>
      <c r="AX69" s="23">
        <v>-9999</v>
      </c>
      <c r="AY69" s="23">
        <v>-9999</v>
      </c>
      <c r="AZ69" s="23">
        <v>-9999</v>
      </c>
      <c r="BA69" s="23">
        <v>-9999</v>
      </c>
      <c r="BB69" s="23">
        <v>-9999</v>
      </c>
      <c r="BC69" s="23">
        <v>385</v>
      </c>
      <c r="BD69" s="23" t="s">
        <v>67</v>
      </c>
      <c r="BE69" s="23">
        <v>-9999</v>
      </c>
      <c r="BF69" s="23">
        <v>-9999</v>
      </c>
      <c r="BG69" s="23" t="s">
        <v>65</v>
      </c>
      <c r="BH69" s="23">
        <v>-9999</v>
      </c>
      <c r="BI69" s="23">
        <v>-9999</v>
      </c>
      <c r="BJ69" s="23">
        <v>-9999</v>
      </c>
      <c r="BK69" s="23">
        <v>-9999</v>
      </c>
      <c r="BL69" s="23">
        <v>370</v>
      </c>
      <c r="BM69" s="23" t="s">
        <v>68</v>
      </c>
      <c r="BN69" s="23">
        <v>-9999</v>
      </c>
      <c r="BO69" s="23">
        <v>-9999</v>
      </c>
      <c r="BP69" s="23">
        <v>-9999</v>
      </c>
      <c r="BQ69" s="23">
        <v>-9999</v>
      </c>
      <c r="BR69" s="24">
        <v>0.961038961038961</v>
      </c>
      <c r="BS69" s="23" t="s">
        <v>142</v>
      </c>
      <c r="BT69" s="23">
        <v>-9999</v>
      </c>
      <c r="BU69" s="24">
        <v>0.961038961038961</v>
      </c>
      <c r="BV69" s="23">
        <v>-9999</v>
      </c>
    </row>
    <row r="70" spans="1:74" ht="11.25">
      <c r="A70" s="23" t="s">
        <v>341</v>
      </c>
      <c r="B70" s="23" t="s">
        <v>342</v>
      </c>
      <c r="C70" s="23" t="s">
        <v>344</v>
      </c>
      <c r="D70" s="23">
        <v>-9999</v>
      </c>
      <c r="E70" s="23">
        <v>-9999</v>
      </c>
      <c r="F70" s="23">
        <v>-9999</v>
      </c>
      <c r="G70" s="23" t="s">
        <v>480</v>
      </c>
      <c r="H70" s="23">
        <v>-9999</v>
      </c>
      <c r="I70" s="23" t="s">
        <v>405</v>
      </c>
      <c r="J70" s="23">
        <v>-9999</v>
      </c>
      <c r="K70" s="23">
        <v>-9999</v>
      </c>
      <c r="L70" s="23">
        <v>-9999</v>
      </c>
      <c r="M70" s="23">
        <v>-9999</v>
      </c>
      <c r="N70" s="23">
        <v>-9999</v>
      </c>
      <c r="O70" s="23">
        <v>-9999</v>
      </c>
      <c r="P70" s="23">
        <v>-9999</v>
      </c>
      <c r="Q70" s="23">
        <v>-9999</v>
      </c>
      <c r="R70" s="23">
        <v>-9999</v>
      </c>
      <c r="S70" s="23">
        <v>-9999</v>
      </c>
      <c r="T70" s="23">
        <v>-9999</v>
      </c>
      <c r="U70" s="23">
        <v>-9999</v>
      </c>
      <c r="V70" s="23">
        <v>-9999</v>
      </c>
      <c r="W70" s="23">
        <v>-9999</v>
      </c>
      <c r="X70" s="23">
        <v>-9999</v>
      </c>
      <c r="Y70" s="23">
        <v>-9999</v>
      </c>
      <c r="Z70" s="23">
        <v>-9999</v>
      </c>
      <c r="AA70" s="23">
        <v>945</v>
      </c>
      <c r="AB70" s="23">
        <v>-9999</v>
      </c>
      <c r="AC70" s="23">
        <v>-9999</v>
      </c>
      <c r="AD70" s="23">
        <v>21.17</v>
      </c>
      <c r="AE70" s="23">
        <v>22</v>
      </c>
      <c r="AF70" s="23">
        <v>20</v>
      </c>
      <c r="AG70" s="23">
        <v>704</v>
      </c>
      <c r="AH70" s="23">
        <v>21.17</v>
      </c>
      <c r="AI70" s="23">
        <v>22</v>
      </c>
      <c r="AJ70" s="23">
        <v>20</v>
      </c>
      <c r="AK70" s="23">
        <v>945</v>
      </c>
      <c r="AL70" s="23" t="s">
        <v>65</v>
      </c>
      <c r="AM70" s="23">
        <v>-9999</v>
      </c>
      <c r="AN70" s="23">
        <v>-9999</v>
      </c>
      <c r="AO70" s="23">
        <v>-9999</v>
      </c>
      <c r="AP70" s="23">
        <v>-9999</v>
      </c>
      <c r="AQ70" s="23">
        <v>-9999</v>
      </c>
      <c r="AR70" s="23">
        <v>-9999</v>
      </c>
      <c r="AS70" s="23">
        <v>-9999</v>
      </c>
      <c r="AT70" s="23">
        <v>-9999</v>
      </c>
      <c r="AU70" s="23">
        <v>-9999</v>
      </c>
      <c r="AV70" s="23">
        <v>-9999</v>
      </c>
      <c r="AW70" s="23">
        <v>-9999</v>
      </c>
      <c r="AX70" s="23">
        <v>-9999</v>
      </c>
      <c r="AY70" s="23">
        <v>-9999</v>
      </c>
      <c r="AZ70" s="23">
        <v>-9999</v>
      </c>
      <c r="BA70" s="23">
        <v>-9999</v>
      </c>
      <c r="BB70" s="23">
        <v>-9999</v>
      </c>
      <c r="BC70" s="23">
        <v>690</v>
      </c>
      <c r="BD70" s="23" t="s">
        <v>67</v>
      </c>
      <c r="BE70" s="23">
        <v>-9999</v>
      </c>
      <c r="BF70" s="23">
        <v>-9999</v>
      </c>
      <c r="BG70" s="23" t="s">
        <v>65</v>
      </c>
      <c r="BH70" s="23">
        <v>-9999</v>
      </c>
      <c r="BI70" s="23">
        <v>-9999</v>
      </c>
      <c r="BJ70" s="23">
        <v>-9999</v>
      </c>
      <c r="BK70" s="23">
        <v>-9999</v>
      </c>
      <c r="BL70" s="23">
        <v>560</v>
      </c>
      <c r="BM70" s="23" t="s">
        <v>68</v>
      </c>
      <c r="BN70" s="23">
        <v>-9999</v>
      </c>
      <c r="BO70" s="23">
        <v>-9999</v>
      </c>
      <c r="BP70" s="23">
        <v>-9999</v>
      </c>
      <c r="BQ70" s="23">
        <v>-9999</v>
      </c>
      <c r="BR70" s="24">
        <v>0.8115942028985508</v>
      </c>
      <c r="BS70" s="23" t="s">
        <v>142</v>
      </c>
      <c r="BT70" s="23">
        <v>-9999</v>
      </c>
      <c r="BU70" s="24">
        <v>0.8115942028985508</v>
      </c>
      <c r="BV70" s="23">
        <v>-9999</v>
      </c>
    </row>
    <row r="71" spans="1:74" ht="11.25">
      <c r="A71" s="23" t="s">
        <v>341</v>
      </c>
      <c r="B71" s="23" t="s">
        <v>342</v>
      </c>
      <c r="C71" s="23" t="s">
        <v>344</v>
      </c>
      <c r="D71" s="23">
        <v>-9999</v>
      </c>
      <c r="E71" s="23">
        <v>-9999</v>
      </c>
      <c r="F71" s="23">
        <v>-9999</v>
      </c>
      <c r="G71" s="23" t="s">
        <v>480</v>
      </c>
      <c r="H71" s="23">
        <v>-9999</v>
      </c>
      <c r="I71" s="23" t="s">
        <v>405</v>
      </c>
      <c r="J71" s="23">
        <v>-9999</v>
      </c>
      <c r="K71" s="23">
        <v>-9999</v>
      </c>
      <c r="L71" s="23">
        <v>-9999</v>
      </c>
      <c r="M71" s="23">
        <v>-9999</v>
      </c>
      <c r="N71" s="23">
        <v>-9999</v>
      </c>
      <c r="O71" s="23">
        <v>-9999</v>
      </c>
      <c r="P71" s="23">
        <v>-9999</v>
      </c>
      <c r="Q71" s="23">
        <v>-9999</v>
      </c>
      <c r="R71" s="23">
        <v>-9999</v>
      </c>
      <c r="S71" s="23">
        <v>-9999</v>
      </c>
      <c r="T71" s="23">
        <v>-9999</v>
      </c>
      <c r="U71" s="23">
        <v>-9999</v>
      </c>
      <c r="V71" s="23">
        <v>-9999</v>
      </c>
      <c r="W71" s="23">
        <v>-9999</v>
      </c>
      <c r="X71" s="23">
        <v>-9999</v>
      </c>
      <c r="Y71" s="23">
        <v>-9999</v>
      </c>
      <c r="Z71" s="23">
        <v>-9999</v>
      </c>
      <c r="AA71" s="23">
        <v>860</v>
      </c>
      <c r="AB71" s="23">
        <v>-9999</v>
      </c>
      <c r="AC71" s="23">
        <v>-9999</v>
      </c>
      <c r="AD71" s="23">
        <v>21.17</v>
      </c>
      <c r="AE71" s="23">
        <v>22</v>
      </c>
      <c r="AF71" s="23">
        <v>20</v>
      </c>
      <c r="AG71" s="23">
        <v>704</v>
      </c>
      <c r="AH71" s="23">
        <v>21.17</v>
      </c>
      <c r="AI71" s="23">
        <v>22</v>
      </c>
      <c r="AJ71" s="23">
        <v>20</v>
      </c>
      <c r="AK71" s="23">
        <v>860</v>
      </c>
      <c r="AL71" s="23" t="s">
        <v>65</v>
      </c>
      <c r="AM71" s="23">
        <v>-9999</v>
      </c>
      <c r="AN71" s="23">
        <v>-9999</v>
      </c>
      <c r="AO71" s="23">
        <v>-9999</v>
      </c>
      <c r="AP71" s="23">
        <v>-9999</v>
      </c>
      <c r="AQ71" s="23">
        <v>-9999</v>
      </c>
      <c r="AR71" s="23">
        <v>-9999</v>
      </c>
      <c r="AS71" s="23">
        <v>-9999</v>
      </c>
      <c r="AT71" s="23">
        <v>-9999</v>
      </c>
      <c r="AU71" s="23">
        <v>-9999</v>
      </c>
      <c r="AV71" s="23">
        <v>-9999</v>
      </c>
      <c r="AW71" s="23">
        <v>-9999</v>
      </c>
      <c r="AX71" s="23">
        <v>-9999</v>
      </c>
      <c r="AY71" s="23">
        <v>-9999</v>
      </c>
      <c r="AZ71" s="23">
        <v>-9999</v>
      </c>
      <c r="BA71" s="23">
        <v>-9999</v>
      </c>
      <c r="BB71" s="23">
        <v>-9999</v>
      </c>
      <c r="BC71" s="23">
        <v>720</v>
      </c>
      <c r="BD71" s="23" t="s">
        <v>67</v>
      </c>
      <c r="BE71" s="23">
        <v>-9999</v>
      </c>
      <c r="BF71" s="23">
        <v>-9999</v>
      </c>
      <c r="BG71" s="23" t="s">
        <v>65</v>
      </c>
      <c r="BH71" s="23">
        <v>-9999</v>
      </c>
      <c r="BI71" s="23">
        <v>-9999</v>
      </c>
      <c r="BJ71" s="23">
        <v>-9999</v>
      </c>
      <c r="BK71" s="23">
        <v>-9999</v>
      </c>
      <c r="BL71" s="23">
        <v>650</v>
      </c>
      <c r="BM71" s="23" t="s">
        <v>68</v>
      </c>
      <c r="BN71" s="23">
        <v>-9999</v>
      </c>
      <c r="BO71" s="23">
        <v>-9999</v>
      </c>
      <c r="BP71" s="23">
        <v>-9999</v>
      </c>
      <c r="BQ71" s="23">
        <v>-9999</v>
      </c>
      <c r="BR71" s="24">
        <v>0.9027777777777778</v>
      </c>
      <c r="BS71" s="23" t="s">
        <v>142</v>
      </c>
      <c r="BT71" s="23">
        <v>-9999</v>
      </c>
      <c r="BU71" s="24">
        <v>0.9027777777777778</v>
      </c>
      <c r="BV71" s="23">
        <v>-9999</v>
      </c>
    </row>
    <row r="72" spans="1:74" ht="11.25">
      <c r="A72" s="23" t="s">
        <v>341</v>
      </c>
      <c r="B72" s="23" t="s">
        <v>342</v>
      </c>
      <c r="C72" s="23" t="s">
        <v>344</v>
      </c>
      <c r="D72" s="23">
        <v>-9999</v>
      </c>
      <c r="E72" s="23">
        <v>-9999</v>
      </c>
      <c r="F72" s="23">
        <v>-9999</v>
      </c>
      <c r="G72" s="23" t="s">
        <v>480</v>
      </c>
      <c r="H72" s="23">
        <v>-9999</v>
      </c>
      <c r="I72" s="23" t="s">
        <v>405</v>
      </c>
      <c r="J72" s="23">
        <v>-9999</v>
      </c>
      <c r="K72" s="23">
        <v>-9999</v>
      </c>
      <c r="L72" s="23">
        <v>-9999</v>
      </c>
      <c r="M72" s="23">
        <v>-9999</v>
      </c>
      <c r="N72" s="23">
        <v>-9999</v>
      </c>
      <c r="O72" s="23">
        <v>-9999</v>
      </c>
      <c r="P72" s="23">
        <v>-9999</v>
      </c>
      <c r="Q72" s="23">
        <v>-9999</v>
      </c>
      <c r="R72" s="23">
        <v>-9999</v>
      </c>
      <c r="S72" s="23">
        <v>-9999</v>
      </c>
      <c r="T72" s="23">
        <v>-9999</v>
      </c>
      <c r="U72" s="23">
        <v>-9999</v>
      </c>
      <c r="V72" s="23">
        <v>-9999</v>
      </c>
      <c r="W72" s="23">
        <v>-9999</v>
      </c>
      <c r="X72" s="23">
        <v>-9999</v>
      </c>
      <c r="Y72" s="23">
        <v>-9999</v>
      </c>
      <c r="Z72" s="23">
        <v>-9999</v>
      </c>
      <c r="AA72" s="23">
        <v>775</v>
      </c>
      <c r="AB72" s="23">
        <v>-9999</v>
      </c>
      <c r="AC72" s="23">
        <v>-9999</v>
      </c>
      <c r="AD72" s="23">
        <v>21.17</v>
      </c>
      <c r="AE72" s="23">
        <v>22</v>
      </c>
      <c r="AF72" s="23">
        <v>20</v>
      </c>
      <c r="AG72" s="23">
        <v>704</v>
      </c>
      <c r="AH72" s="23">
        <v>21.17</v>
      </c>
      <c r="AI72" s="23">
        <v>22</v>
      </c>
      <c r="AJ72" s="23">
        <v>20</v>
      </c>
      <c r="AK72" s="23">
        <v>775</v>
      </c>
      <c r="AL72" s="23" t="s">
        <v>65</v>
      </c>
      <c r="AM72" s="23">
        <v>-9999</v>
      </c>
      <c r="AN72" s="23">
        <v>-9999</v>
      </c>
      <c r="AO72" s="23">
        <v>-9999</v>
      </c>
      <c r="AP72" s="23">
        <v>-9999</v>
      </c>
      <c r="AQ72" s="23">
        <v>-9999</v>
      </c>
      <c r="AR72" s="23">
        <v>-9999</v>
      </c>
      <c r="AS72" s="23">
        <v>-9999</v>
      </c>
      <c r="AT72" s="23">
        <v>-9999</v>
      </c>
      <c r="AU72" s="23">
        <v>-9999</v>
      </c>
      <c r="AV72" s="23">
        <v>-9999</v>
      </c>
      <c r="AW72" s="23">
        <v>-9999</v>
      </c>
      <c r="AX72" s="23">
        <v>-9999</v>
      </c>
      <c r="AY72" s="23">
        <v>-9999</v>
      </c>
      <c r="AZ72" s="23">
        <v>-9999</v>
      </c>
      <c r="BA72" s="23">
        <v>-9999</v>
      </c>
      <c r="BB72" s="23">
        <v>-9999</v>
      </c>
      <c r="BC72" s="23">
        <v>510</v>
      </c>
      <c r="BD72" s="23" t="s">
        <v>67</v>
      </c>
      <c r="BE72" s="23">
        <v>-9999</v>
      </c>
      <c r="BF72" s="23">
        <v>-9999</v>
      </c>
      <c r="BG72" s="23" t="s">
        <v>65</v>
      </c>
      <c r="BH72" s="23">
        <v>-9999</v>
      </c>
      <c r="BI72" s="23">
        <v>-9999</v>
      </c>
      <c r="BJ72" s="23">
        <v>-9999</v>
      </c>
      <c r="BK72" s="23">
        <v>-9999</v>
      </c>
      <c r="BL72" s="23">
        <v>445</v>
      </c>
      <c r="BM72" s="23" t="s">
        <v>68</v>
      </c>
      <c r="BN72" s="23">
        <v>-9999</v>
      </c>
      <c r="BO72" s="23">
        <v>-9999</v>
      </c>
      <c r="BP72" s="23">
        <v>-9999</v>
      </c>
      <c r="BQ72" s="23">
        <v>-9999</v>
      </c>
      <c r="BR72" s="24">
        <v>0.8725490196078431</v>
      </c>
      <c r="BS72" s="23" t="s">
        <v>142</v>
      </c>
      <c r="BT72" s="23">
        <v>-9999</v>
      </c>
      <c r="BU72" s="24">
        <v>0.8725490196078431</v>
      </c>
      <c r="BV72" s="23">
        <v>-9999</v>
      </c>
    </row>
    <row r="73" spans="1:74" ht="11.25">
      <c r="A73" s="23" t="s">
        <v>341</v>
      </c>
      <c r="B73" s="23" t="s">
        <v>342</v>
      </c>
      <c r="C73" s="23" t="s">
        <v>344</v>
      </c>
      <c r="D73" s="23">
        <v>-9999</v>
      </c>
      <c r="E73" s="23">
        <v>-9999</v>
      </c>
      <c r="F73" s="23">
        <v>-9999</v>
      </c>
      <c r="G73" s="23" t="s">
        <v>480</v>
      </c>
      <c r="H73" s="23">
        <v>-9999</v>
      </c>
      <c r="I73" s="23" t="s">
        <v>405</v>
      </c>
      <c r="J73" s="23">
        <v>-9999</v>
      </c>
      <c r="K73" s="23">
        <v>-9999</v>
      </c>
      <c r="L73" s="23">
        <v>-9999</v>
      </c>
      <c r="M73" s="23">
        <v>-9999</v>
      </c>
      <c r="N73" s="23">
        <v>-9999</v>
      </c>
      <c r="O73" s="23">
        <v>-9999</v>
      </c>
      <c r="P73" s="23">
        <v>-9999</v>
      </c>
      <c r="Q73" s="23">
        <v>-9999</v>
      </c>
      <c r="R73" s="23">
        <v>-9999</v>
      </c>
      <c r="S73" s="23">
        <v>-9999</v>
      </c>
      <c r="T73" s="23">
        <v>-9999</v>
      </c>
      <c r="U73" s="23">
        <v>-9999</v>
      </c>
      <c r="V73" s="23">
        <v>-9999</v>
      </c>
      <c r="W73" s="23">
        <v>-9999</v>
      </c>
      <c r="X73" s="23">
        <v>-9999</v>
      </c>
      <c r="Y73" s="23">
        <v>-9999</v>
      </c>
      <c r="Z73" s="23">
        <v>-9999</v>
      </c>
      <c r="AA73" s="23">
        <v>690</v>
      </c>
      <c r="AB73" s="23">
        <v>-9999</v>
      </c>
      <c r="AC73" s="23">
        <v>-9999</v>
      </c>
      <c r="AD73" s="23">
        <v>21.17</v>
      </c>
      <c r="AE73" s="23">
        <v>22</v>
      </c>
      <c r="AF73" s="23">
        <v>20</v>
      </c>
      <c r="AG73" s="23">
        <v>704</v>
      </c>
      <c r="AH73" s="23">
        <v>21.17</v>
      </c>
      <c r="AI73" s="23">
        <v>22</v>
      </c>
      <c r="AJ73" s="23">
        <v>20</v>
      </c>
      <c r="AK73" s="23">
        <v>690</v>
      </c>
      <c r="AL73" s="23" t="s">
        <v>65</v>
      </c>
      <c r="AM73" s="23">
        <v>-9999</v>
      </c>
      <c r="AN73" s="23">
        <v>-9999</v>
      </c>
      <c r="AO73" s="23">
        <v>-9999</v>
      </c>
      <c r="AP73" s="23">
        <v>-9999</v>
      </c>
      <c r="AQ73" s="23">
        <v>-9999</v>
      </c>
      <c r="AR73" s="23">
        <v>-9999</v>
      </c>
      <c r="AS73" s="23">
        <v>-9999</v>
      </c>
      <c r="AT73" s="23">
        <v>-9999</v>
      </c>
      <c r="AU73" s="23">
        <v>-9999</v>
      </c>
      <c r="AV73" s="23">
        <v>-9999</v>
      </c>
      <c r="AW73" s="23">
        <v>-9999</v>
      </c>
      <c r="AX73" s="23">
        <v>-9999</v>
      </c>
      <c r="AY73" s="23">
        <v>-9999</v>
      </c>
      <c r="AZ73" s="23">
        <v>-9999</v>
      </c>
      <c r="BA73" s="23">
        <v>-9999</v>
      </c>
      <c r="BB73" s="23">
        <v>-9999</v>
      </c>
      <c r="BC73" s="23">
        <v>300</v>
      </c>
      <c r="BD73" s="23" t="s">
        <v>67</v>
      </c>
      <c r="BE73" s="23">
        <v>-9999</v>
      </c>
      <c r="BF73" s="23">
        <v>-9999</v>
      </c>
      <c r="BG73" s="23" t="s">
        <v>65</v>
      </c>
      <c r="BH73" s="23">
        <v>-9999</v>
      </c>
      <c r="BI73" s="23">
        <v>-9999</v>
      </c>
      <c r="BJ73" s="23">
        <v>-9999</v>
      </c>
      <c r="BK73" s="23">
        <v>-9999</v>
      </c>
      <c r="BL73" s="23">
        <v>230</v>
      </c>
      <c r="BM73" s="23" t="s">
        <v>68</v>
      </c>
      <c r="BN73" s="23">
        <v>-9999</v>
      </c>
      <c r="BO73" s="23">
        <v>-9999</v>
      </c>
      <c r="BP73" s="23">
        <v>-9999</v>
      </c>
      <c r="BQ73" s="23">
        <v>-9999</v>
      </c>
      <c r="BR73" s="24">
        <v>0.7666666666666667</v>
      </c>
      <c r="BS73" s="23" t="s">
        <v>142</v>
      </c>
      <c r="BT73" s="23">
        <v>-9999</v>
      </c>
      <c r="BU73" s="24">
        <v>0.7666666666666667</v>
      </c>
      <c r="BV73" s="23">
        <v>-9999</v>
      </c>
    </row>
    <row r="74" spans="1:74" ht="11.25">
      <c r="A74" s="23" t="s">
        <v>341</v>
      </c>
      <c r="B74" s="23" t="s">
        <v>342</v>
      </c>
      <c r="C74" s="23" t="s">
        <v>344</v>
      </c>
      <c r="D74" s="23">
        <v>-9999</v>
      </c>
      <c r="E74" s="23">
        <v>-9999</v>
      </c>
      <c r="F74" s="23">
        <v>-9999</v>
      </c>
      <c r="G74" s="23" t="s">
        <v>480</v>
      </c>
      <c r="H74" s="23">
        <v>-9999</v>
      </c>
      <c r="I74" s="23" t="s">
        <v>405</v>
      </c>
      <c r="J74" s="23">
        <v>-9999</v>
      </c>
      <c r="K74" s="23">
        <v>-9999</v>
      </c>
      <c r="L74" s="23">
        <v>-9999</v>
      </c>
      <c r="M74" s="23">
        <v>-9999</v>
      </c>
      <c r="N74" s="23">
        <v>-9999</v>
      </c>
      <c r="O74" s="23">
        <v>-9999</v>
      </c>
      <c r="P74" s="23">
        <v>-9999</v>
      </c>
      <c r="Q74" s="23">
        <v>-9999</v>
      </c>
      <c r="R74" s="23">
        <v>-9999</v>
      </c>
      <c r="S74" s="23">
        <v>-9999</v>
      </c>
      <c r="T74" s="23">
        <v>-9999</v>
      </c>
      <c r="U74" s="23">
        <v>-9999</v>
      </c>
      <c r="V74" s="23">
        <v>-9999</v>
      </c>
      <c r="W74" s="23">
        <v>-9999</v>
      </c>
      <c r="X74" s="23">
        <v>-9999</v>
      </c>
      <c r="Y74" s="23">
        <v>-9999</v>
      </c>
      <c r="Z74" s="23">
        <v>-9999</v>
      </c>
      <c r="AA74" s="23">
        <v>605</v>
      </c>
      <c r="AB74" s="23">
        <v>-9999</v>
      </c>
      <c r="AC74" s="23">
        <v>-9999</v>
      </c>
      <c r="AD74" s="23">
        <v>21.17</v>
      </c>
      <c r="AE74" s="23">
        <v>22</v>
      </c>
      <c r="AF74" s="23">
        <v>20</v>
      </c>
      <c r="AG74" s="23">
        <v>704</v>
      </c>
      <c r="AH74" s="23">
        <v>21.17</v>
      </c>
      <c r="AI74" s="23">
        <v>22</v>
      </c>
      <c r="AJ74" s="23">
        <v>20</v>
      </c>
      <c r="AK74" s="23">
        <v>605</v>
      </c>
      <c r="AL74" s="23" t="s">
        <v>65</v>
      </c>
      <c r="AM74" s="23">
        <v>-9999</v>
      </c>
      <c r="AN74" s="23">
        <v>-9999</v>
      </c>
      <c r="AO74" s="23">
        <v>-9999</v>
      </c>
      <c r="AP74" s="23">
        <v>-9999</v>
      </c>
      <c r="AQ74" s="23">
        <v>-9999</v>
      </c>
      <c r="AR74" s="23">
        <v>-9999</v>
      </c>
      <c r="AS74" s="23">
        <v>-9999</v>
      </c>
      <c r="AT74" s="23">
        <v>-9999</v>
      </c>
      <c r="AU74" s="23">
        <v>-9999</v>
      </c>
      <c r="AV74" s="23">
        <v>-9999</v>
      </c>
      <c r="AW74" s="23">
        <v>-9999</v>
      </c>
      <c r="AX74" s="23">
        <v>-9999</v>
      </c>
      <c r="AY74" s="23">
        <v>-9999</v>
      </c>
      <c r="AZ74" s="23">
        <v>-9999</v>
      </c>
      <c r="BA74" s="23">
        <v>-9999</v>
      </c>
      <c r="BB74" s="23">
        <v>-9999</v>
      </c>
      <c r="BC74" s="23">
        <v>280</v>
      </c>
      <c r="BD74" s="23" t="s">
        <v>67</v>
      </c>
      <c r="BE74" s="23">
        <v>-9999</v>
      </c>
      <c r="BF74" s="23">
        <v>-9999</v>
      </c>
      <c r="BG74" s="23" t="s">
        <v>65</v>
      </c>
      <c r="BH74" s="23">
        <v>-9999</v>
      </c>
      <c r="BI74" s="23">
        <v>-9999</v>
      </c>
      <c r="BJ74" s="23">
        <v>-9999</v>
      </c>
      <c r="BK74" s="23">
        <v>-9999</v>
      </c>
      <c r="BL74" s="23">
        <v>220</v>
      </c>
      <c r="BM74" s="23" t="s">
        <v>68</v>
      </c>
      <c r="BN74" s="23">
        <v>-9999</v>
      </c>
      <c r="BO74" s="23">
        <v>-9999</v>
      </c>
      <c r="BP74" s="23">
        <v>-9999</v>
      </c>
      <c r="BQ74" s="23">
        <v>-9999</v>
      </c>
      <c r="BR74" s="24">
        <v>0.7857142857142857</v>
      </c>
      <c r="BS74" s="23" t="s">
        <v>142</v>
      </c>
      <c r="BT74" s="23">
        <v>-9999</v>
      </c>
      <c r="BU74" s="24">
        <v>0.7857142857142857</v>
      </c>
      <c r="BV74" s="23">
        <v>-9999</v>
      </c>
    </row>
    <row r="75" spans="1:74" ht="11.25">
      <c r="A75" s="23" t="s">
        <v>341</v>
      </c>
      <c r="B75" s="23" t="s">
        <v>342</v>
      </c>
      <c r="C75" s="23" t="s">
        <v>344</v>
      </c>
      <c r="D75" s="23">
        <v>-9999</v>
      </c>
      <c r="E75" s="23">
        <v>-9999</v>
      </c>
      <c r="F75" s="23">
        <v>-9999</v>
      </c>
      <c r="G75" s="23" t="s">
        <v>480</v>
      </c>
      <c r="H75" s="23">
        <v>-9999</v>
      </c>
      <c r="I75" s="23" t="s">
        <v>405</v>
      </c>
      <c r="J75" s="23">
        <v>-9999</v>
      </c>
      <c r="K75" s="23">
        <v>-9999</v>
      </c>
      <c r="L75" s="23">
        <v>-9999</v>
      </c>
      <c r="M75" s="23">
        <v>-9999</v>
      </c>
      <c r="N75" s="23">
        <v>-9999</v>
      </c>
      <c r="O75" s="23">
        <v>-9999</v>
      </c>
      <c r="P75" s="23">
        <v>-9999</v>
      </c>
      <c r="Q75" s="23">
        <v>-9999</v>
      </c>
      <c r="R75" s="23">
        <v>-9999</v>
      </c>
      <c r="S75" s="23">
        <v>-9999</v>
      </c>
      <c r="T75" s="23">
        <v>-9999</v>
      </c>
      <c r="U75" s="23">
        <v>-9999</v>
      </c>
      <c r="V75" s="23">
        <v>-9999</v>
      </c>
      <c r="W75" s="23">
        <v>-9999</v>
      </c>
      <c r="X75" s="23">
        <v>-9999</v>
      </c>
      <c r="Y75" s="23">
        <v>-9999</v>
      </c>
      <c r="Z75" s="23">
        <v>-9999</v>
      </c>
      <c r="AA75" s="23">
        <v>520</v>
      </c>
      <c r="AB75" s="23">
        <v>-9999</v>
      </c>
      <c r="AC75" s="23">
        <v>-9999</v>
      </c>
      <c r="AD75" s="23">
        <v>21.17</v>
      </c>
      <c r="AE75" s="23">
        <v>22</v>
      </c>
      <c r="AF75" s="23">
        <v>20</v>
      </c>
      <c r="AG75" s="23">
        <v>704</v>
      </c>
      <c r="AH75" s="23">
        <v>21.17</v>
      </c>
      <c r="AI75" s="23">
        <v>22</v>
      </c>
      <c r="AJ75" s="23">
        <v>20</v>
      </c>
      <c r="AK75" s="23">
        <v>520</v>
      </c>
      <c r="AL75" s="23" t="s">
        <v>65</v>
      </c>
      <c r="AM75" s="23">
        <v>-9999</v>
      </c>
      <c r="AN75" s="23">
        <v>-9999</v>
      </c>
      <c r="AO75" s="23">
        <v>-9999</v>
      </c>
      <c r="AP75" s="23">
        <v>-9999</v>
      </c>
      <c r="AQ75" s="23">
        <v>-9999</v>
      </c>
      <c r="AR75" s="23">
        <v>-9999</v>
      </c>
      <c r="AS75" s="23">
        <v>-9999</v>
      </c>
      <c r="AT75" s="23">
        <v>-9999</v>
      </c>
      <c r="AU75" s="23">
        <v>-9999</v>
      </c>
      <c r="AV75" s="23">
        <v>-9999</v>
      </c>
      <c r="AW75" s="23">
        <v>-9999</v>
      </c>
      <c r="AX75" s="23">
        <v>-9999</v>
      </c>
      <c r="AY75" s="23">
        <v>-9999</v>
      </c>
      <c r="AZ75" s="23">
        <v>-9999</v>
      </c>
      <c r="BA75" s="23">
        <v>-9999</v>
      </c>
      <c r="BB75" s="23">
        <v>-9999</v>
      </c>
      <c r="BC75" s="23">
        <v>425</v>
      </c>
      <c r="BD75" s="23" t="s">
        <v>67</v>
      </c>
      <c r="BE75" s="23">
        <v>-9999</v>
      </c>
      <c r="BF75" s="23">
        <v>-9999</v>
      </c>
      <c r="BG75" s="23" t="s">
        <v>65</v>
      </c>
      <c r="BH75" s="23">
        <v>-9999</v>
      </c>
      <c r="BI75" s="23">
        <v>-9999</v>
      </c>
      <c r="BJ75" s="23">
        <v>-9999</v>
      </c>
      <c r="BK75" s="23">
        <v>-9999</v>
      </c>
      <c r="BL75" s="23">
        <v>375</v>
      </c>
      <c r="BM75" s="23" t="s">
        <v>68</v>
      </c>
      <c r="BN75" s="23">
        <v>-9999</v>
      </c>
      <c r="BO75" s="23">
        <v>-9999</v>
      </c>
      <c r="BP75" s="23">
        <v>-9999</v>
      </c>
      <c r="BQ75" s="23">
        <v>-9999</v>
      </c>
      <c r="BR75" s="24">
        <v>0.8823529411764706</v>
      </c>
      <c r="BS75" s="23" t="s">
        <v>142</v>
      </c>
      <c r="BT75" s="23">
        <v>-9999</v>
      </c>
      <c r="BU75" s="24">
        <v>0.8823529411764706</v>
      </c>
      <c r="BV75" s="23">
        <v>-9999</v>
      </c>
    </row>
    <row r="76" spans="1:74" ht="11.25">
      <c r="A76" s="23" t="s">
        <v>341</v>
      </c>
      <c r="B76" s="23" t="s">
        <v>342</v>
      </c>
      <c r="C76" s="23" t="s">
        <v>344</v>
      </c>
      <c r="D76" s="23">
        <v>-9999</v>
      </c>
      <c r="E76" s="23">
        <v>-9999</v>
      </c>
      <c r="F76" s="23">
        <v>-9999</v>
      </c>
      <c r="G76" s="23" t="s">
        <v>480</v>
      </c>
      <c r="H76" s="23">
        <v>-9999</v>
      </c>
      <c r="I76" s="23" t="s">
        <v>405</v>
      </c>
      <c r="J76" s="23">
        <v>-9999</v>
      </c>
      <c r="K76" s="23">
        <v>-9999</v>
      </c>
      <c r="L76" s="23">
        <v>-9999</v>
      </c>
      <c r="M76" s="23">
        <v>-9999</v>
      </c>
      <c r="N76" s="23">
        <v>-9999</v>
      </c>
      <c r="O76" s="23">
        <v>-9999</v>
      </c>
      <c r="P76" s="23">
        <v>-9999</v>
      </c>
      <c r="Q76" s="23">
        <v>-9999</v>
      </c>
      <c r="R76" s="23">
        <v>-9999</v>
      </c>
      <c r="S76" s="23">
        <v>-9999</v>
      </c>
      <c r="T76" s="23">
        <v>-9999</v>
      </c>
      <c r="U76" s="23">
        <v>-9999</v>
      </c>
      <c r="V76" s="23">
        <v>-9999</v>
      </c>
      <c r="W76" s="23">
        <v>-9999</v>
      </c>
      <c r="X76" s="23">
        <v>-9999</v>
      </c>
      <c r="Y76" s="23">
        <v>-9999</v>
      </c>
      <c r="Z76" s="23">
        <v>-9999</v>
      </c>
      <c r="AA76" s="23">
        <v>435</v>
      </c>
      <c r="AB76" s="23">
        <v>-9999</v>
      </c>
      <c r="AC76" s="23">
        <v>-9999</v>
      </c>
      <c r="AD76" s="23">
        <v>21.17</v>
      </c>
      <c r="AE76" s="23">
        <v>22</v>
      </c>
      <c r="AF76" s="23">
        <v>20</v>
      </c>
      <c r="AG76" s="23">
        <v>704</v>
      </c>
      <c r="AH76" s="23">
        <v>21.17</v>
      </c>
      <c r="AI76" s="23">
        <v>22</v>
      </c>
      <c r="AJ76" s="23">
        <v>20</v>
      </c>
      <c r="AK76" s="23">
        <v>435</v>
      </c>
      <c r="AL76" s="23" t="s">
        <v>65</v>
      </c>
      <c r="AM76" s="23">
        <v>-9999</v>
      </c>
      <c r="AN76" s="23">
        <v>-9999</v>
      </c>
      <c r="AO76" s="23">
        <v>-9999</v>
      </c>
      <c r="AP76" s="23">
        <v>-9999</v>
      </c>
      <c r="AQ76" s="23">
        <v>-9999</v>
      </c>
      <c r="AR76" s="23">
        <v>-9999</v>
      </c>
      <c r="AS76" s="23">
        <v>-9999</v>
      </c>
      <c r="AT76" s="23">
        <v>-9999</v>
      </c>
      <c r="AU76" s="23">
        <v>-9999</v>
      </c>
      <c r="AV76" s="23">
        <v>-9999</v>
      </c>
      <c r="AW76" s="23">
        <v>-9999</v>
      </c>
      <c r="AX76" s="23">
        <v>-9999</v>
      </c>
      <c r="AY76" s="23">
        <v>-9999</v>
      </c>
      <c r="AZ76" s="23">
        <v>-9999</v>
      </c>
      <c r="BA76" s="23">
        <v>-9999</v>
      </c>
      <c r="BB76" s="23">
        <v>-9999</v>
      </c>
      <c r="BC76" s="23">
        <v>485</v>
      </c>
      <c r="BD76" s="23" t="s">
        <v>67</v>
      </c>
      <c r="BE76" s="23">
        <v>-9999</v>
      </c>
      <c r="BF76" s="23">
        <v>-9999</v>
      </c>
      <c r="BG76" s="23" t="s">
        <v>65</v>
      </c>
      <c r="BH76" s="23">
        <v>-9999</v>
      </c>
      <c r="BI76" s="23">
        <v>-9999</v>
      </c>
      <c r="BJ76" s="23">
        <v>-9999</v>
      </c>
      <c r="BK76" s="23">
        <v>-9999</v>
      </c>
      <c r="BL76" s="23">
        <v>350</v>
      </c>
      <c r="BM76" s="23" t="s">
        <v>68</v>
      </c>
      <c r="BN76" s="23">
        <v>-9999</v>
      </c>
      <c r="BO76" s="23">
        <v>-9999</v>
      </c>
      <c r="BP76" s="23">
        <v>-9999</v>
      </c>
      <c r="BQ76" s="23">
        <v>-9999</v>
      </c>
      <c r="BR76" s="24">
        <v>0.7216494845360825</v>
      </c>
      <c r="BS76" s="23" t="s">
        <v>142</v>
      </c>
      <c r="BT76" s="23">
        <v>-9999</v>
      </c>
      <c r="BU76" s="24">
        <v>0.7216494845360825</v>
      </c>
      <c r="BV76" s="23">
        <v>-9999</v>
      </c>
    </row>
    <row r="77" spans="1:74" ht="11.25">
      <c r="A77" s="23" t="s">
        <v>341</v>
      </c>
      <c r="B77" s="23" t="s">
        <v>342</v>
      </c>
      <c r="C77" s="23" t="s">
        <v>345</v>
      </c>
      <c r="D77" s="23">
        <v>-9999</v>
      </c>
      <c r="E77" s="23">
        <v>-9999</v>
      </c>
      <c r="F77" s="23">
        <v>-9999</v>
      </c>
      <c r="G77" s="23" t="s">
        <v>480</v>
      </c>
      <c r="H77" s="23">
        <v>-9999</v>
      </c>
      <c r="I77" s="23" t="s">
        <v>405</v>
      </c>
      <c r="J77" s="23">
        <v>-9999</v>
      </c>
      <c r="K77" s="23">
        <v>-9999</v>
      </c>
      <c r="L77" s="23">
        <v>-9999</v>
      </c>
      <c r="M77" s="23">
        <v>-9999</v>
      </c>
      <c r="N77" s="23">
        <v>-9999</v>
      </c>
      <c r="O77" s="23">
        <v>-9999</v>
      </c>
      <c r="P77" s="23">
        <v>-9999</v>
      </c>
      <c r="Q77" s="23">
        <v>-9999</v>
      </c>
      <c r="R77" s="23">
        <v>-9999</v>
      </c>
      <c r="S77" s="23">
        <v>-9999</v>
      </c>
      <c r="T77" s="23">
        <v>-9999</v>
      </c>
      <c r="U77" s="23">
        <v>-9999</v>
      </c>
      <c r="V77" s="23">
        <v>-9999</v>
      </c>
      <c r="W77" s="23">
        <v>-9999</v>
      </c>
      <c r="X77" s="23">
        <v>-9999</v>
      </c>
      <c r="Y77" s="23">
        <v>-9999</v>
      </c>
      <c r="Z77" s="23">
        <v>-9999</v>
      </c>
      <c r="AA77" s="23">
        <v>350</v>
      </c>
      <c r="AB77" s="23">
        <v>-9999</v>
      </c>
      <c r="AC77" s="23">
        <v>-9999</v>
      </c>
      <c r="AD77" s="23">
        <v>21.17</v>
      </c>
      <c r="AE77" s="23">
        <v>22</v>
      </c>
      <c r="AF77" s="23">
        <v>20</v>
      </c>
      <c r="AG77" s="23">
        <v>704</v>
      </c>
      <c r="AH77" s="23">
        <v>21.17</v>
      </c>
      <c r="AI77" s="23">
        <v>22</v>
      </c>
      <c r="AJ77" s="23">
        <v>20</v>
      </c>
      <c r="AK77" s="23">
        <v>350</v>
      </c>
      <c r="AL77" s="23" t="s">
        <v>65</v>
      </c>
      <c r="AM77" s="23">
        <v>-9999</v>
      </c>
      <c r="AN77" s="23">
        <v>-9999</v>
      </c>
      <c r="AO77" s="23">
        <v>-9999</v>
      </c>
      <c r="AP77" s="23">
        <v>-9999</v>
      </c>
      <c r="AQ77" s="23">
        <v>-9999</v>
      </c>
      <c r="AR77" s="23">
        <v>-9999</v>
      </c>
      <c r="AS77" s="23">
        <v>-9999</v>
      </c>
      <c r="AT77" s="23">
        <v>-9999</v>
      </c>
      <c r="AU77" s="23">
        <v>-9999</v>
      </c>
      <c r="AV77" s="23">
        <v>-9999</v>
      </c>
      <c r="AW77" s="23">
        <v>-9999</v>
      </c>
      <c r="AX77" s="23">
        <v>-9999</v>
      </c>
      <c r="AY77" s="23">
        <v>-9999</v>
      </c>
      <c r="AZ77" s="23">
        <v>-9999</v>
      </c>
      <c r="BA77" s="23">
        <v>-9999</v>
      </c>
      <c r="BB77" s="23">
        <v>-9999</v>
      </c>
      <c r="BC77" s="23">
        <v>310</v>
      </c>
      <c r="BD77" s="23" t="s">
        <v>67</v>
      </c>
      <c r="BE77" s="23">
        <v>-9999</v>
      </c>
      <c r="BF77" s="23">
        <v>-9999</v>
      </c>
      <c r="BG77" s="23" t="s">
        <v>65</v>
      </c>
      <c r="BH77" s="23">
        <v>-9999</v>
      </c>
      <c r="BI77" s="23">
        <v>-9999</v>
      </c>
      <c r="BJ77" s="23">
        <v>-9999</v>
      </c>
      <c r="BK77" s="23">
        <v>-9999</v>
      </c>
      <c r="BL77" s="23">
        <v>230</v>
      </c>
      <c r="BM77" s="23" t="s">
        <v>68</v>
      </c>
      <c r="BN77" s="23">
        <v>-9999</v>
      </c>
      <c r="BO77" s="23">
        <v>-9999</v>
      </c>
      <c r="BP77" s="23">
        <v>-9999</v>
      </c>
      <c r="BQ77" s="23">
        <v>-9999</v>
      </c>
      <c r="BR77" s="24">
        <v>0.7419354838709677</v>
      </c>
      <c r="BS77" s="23" t="s">
        <v>142</v>
      </c>
      <c r="BT77" s="23">
        <v>-9999</v>
      </c>
      <c r="BU77" s="24">
        <v>0.7419354838709677</v>
      </c>
      <c r="BV77" s="23">
        <v>-9999</v>
      </c>
    </row>
    <row r="78" spans="1:74" ht="11.25">
      <c r="A78" s="23" t="s">
        <v>346</v>
      </c>
      <c r="B78" s="23" t="s">
        <v>347</v>
      </c>
      <c r="C78" s="23" t="s">
        <v>348</v>
      </c>
      <c r="D78" s="23">
        <v>6.13</v>
      </c>
      <c r="E78" s="23">
        <v>-5.02</v>
      </c>
      <c r="F78" s="23">
        <v>-9999</v>
      </c>
      <c r="G78" s="23" t="s">
        <v>680</v>
      </c>
      <c r="H78" s="23" t="s">
        <v>349</v>
      </c>
      <c r="I78" s="23" t="s">
        <v>405</v>
      </c>
      <c r="J78" s="23" t="s">
        <v>350</v>
      </c>
      <c r="K78" s="23">
        <v>-9999</v>
      </c>
      <c r="L78" s="23">
        <v>-9999</v>
      </c>
      <c r="M78" s="23">
        <v>-9999</v>
      </c>
      <c r="N78" s="23">
        <v>-9999</v>
      </c>
      <c r="O78" s="23">
        <v>-9999</v>
      </c>
      <c r="P78" s="23" t="s">
        <v>351</v>
      </c>
      <c r="Q78" s="23">
        <v>-9999</v>
      </c>
      <c r="R78" s="23">
        <v>-9999</v>
      </c>
      <c r="S78" s="23">
        <v>-9999</v>
      </c>
      <c r="T78" s="23">
        <v>-9999</v>
      </c>
      <c r="U78" s="23">
        <v>-9999</v>
      </c>
      <c r="V78" s="23">
        <v>-9999</v>
      </c>
      <c r="W78" s="23">
        <v>-9999</v>
      </c>
      <c r="X78" s="23">
        <v>-9999</v>
      </c>
      <c r="Y78" s="23">
        <v>-9999</v>
      </c>
      <c r="Z78" s="23">
        <v>-9999</v>
      </c>
      <c r="AA78" s="23">
        <v>1300</v>
      </c>
      <c r="AB78" s="23">
        <v>-9999</v>
      </c>
      <c r="AC78" s="23">
        <v>-9999</v>
      </c>
      <c r="AD78" s="23">
        <v>26.58</v>
      </c>
      <c r="AE78" s="23">
        <v>28</v>
      </c>
      <c r="AF78" s="23">
        <v>25</v>
      </c>
      <c r="AG78" s="23">
        <v>1275</v>
      </c>
      <c r="AH78" s="23">
        <v>26.58</v>
      </c>
      <c r="AI78" s="23">
        <v>28</v>
      </c>
      <c r="AJ78" s="23">
        <v>25</v>
      </c>
      <c r="AK78" s="23">
        <v>1300</v>
      </c>
      <c r="AL78" s="23">
        <v>-9999</v>
      </c>
      <c r="AM78" s="23" t="s">
        <v>65</v>
      </c>
      <c r="AN78" s="23">
        <v>-9999</v>
      </c>
      <c r="AO78" s="23">
        <v>-9999</v>
      </c>
      <c r="AP78" s="23">
        <v>-9999</v>
      </c>
      <c r="AQ78" s="23">
        <v>-9999</v>
      </c>
      <c r="AR78" s="23">
        <v>-9999</v>
      </c>
      <c r="AS78" s="23">
        <v>-9999</v>
      </c>
      <c r="AT78" s="23">
        <v>-9999</v>
      </c>
      <c r="AU78" s="23">
        <v>-9999</v>
      </c>
      <c r="AV78" s="23">
        <v>-9999</v>
      </c>
      <c r="AW78" s="23">
        <v>-9999</v>
      </c>
      <c r="AX78" s="23">
        <v>-9999</v>
      </c>
      <c r="AY78" s="23">
        <v>-9999</v>
      </c>
      <c r="AZ78" s="23">
        <v>-9999</v>
      </c>
      <c r="BA78" s="23">
        <v>-9999</v>
      </c>
      <c r="BB78" s="23">
        <v>-9999</v>
      </c>
      <c r="BC78" s="23">
        <v>23.5</v>
      </c>
      <c r="BD78" s="23" t="s">
        <v>689</v>
      </c>
      <c r="BE78" s="23">
        <v>-9999</v>
      </c>
      <c r="BF78" s="23">
        <v>-9999</v>
      </c>
      <c r="BG78" s="23" t="s">
        <v>65</v>
      </c>
      <c r="BH78" s="23">
        <v>-9999</v>
      </c>
      <c r="BI78" s="23">
        <v>-9999</v>
      </c>
      <c r="BJ78" s="23">
        <v>-9999</v>
      </c>
      <c r="BK78" s="23">
        <v>-9999</v>
      </c>
      <c r="BL78" s="23">
        <v>13.2</v>
      </c>
      <c r="BM78" s="23" t="s">
        <v>690</v>
      </c>
      <c r="BN78" s="23">
        <v>-9999</v>
      </c>
      <c r="BO78" s="23">
        <v>-9999</v>
      </c>
      <c r="BP78" s="23">
        <v>8.3</v>
      </c>
      <c r="BQ78" s="23" t="s">
        <v>690</v>
      </c>
      <c r="BR78" s="24">
        <v>0.5617021276595744</v>
      </c>
      <c r="BS78" s="23" t="s">
        <v>142</v>
      </c>
      <c r="BT78" s="23">
        <v>-9999</v>
      </c>
      <c r="BU78" s="24">
        <v>0.5617021276595744</v>
      </c>
      <c r="BV78" s="23">
        <v>-9999</v>
      </c>
    </row>
    <row r="79" spans="1:74" ht="11.25">
      <c r="A79" s="23" t="s">
        <v>346</v>
      </c>
      <c r="B79" s="23" t="s">
        <v>347</v>
      </c>
      <c r="C79" s="23" t="s">
        <v>348</v>
      </c>
      <c r="D79" s="23">
        <v>6.13</v>
      </c>
      <c r="E79" s="23">
        <v>-5.02</v>
      </c>
      <c r="F79" s="23">
        <v>-9999</v>
      </c>
      <c r="G79" s="23" t="s">
        <v>680</v>
      </c>
      <c r="H79" s="23" t="s">
        <v>349</v>
      </c>
      <c r="I79" s="23" t="s">
        <v>405</v>
      </c>
      <c r="J79" s="23" t="s">
        <v>352</v>
      </c>
      <c r="K79" s="23">
        <v>-9999</v>
      </c>
      <c r="L79" s="23">
        <v>-9999</v>
      </c>
      <c r="M79" s="23">
        <v>-9999</v>
      </c>
      <c r="N79" s="23">
        <v>-9999</v>
      </c>
      <c r="O79" s="23">
        <v>-9999</v>
      </c>
      <c r="P79" s="23" t="s">
        <v>351</v>
      </c>
      <c r="Q79" s="23">
        <v>-9999</v>
      </c>
      <c r="R79" s="23">
        <v>-9999</v>
      </c>
      <c r="S79" s="23">
        <v>-9999</v>
      </c>
      <c r="T79" s="23">
        <v>-9999</v>
      </c>
      <c r="U79" s="23">
        <v>-9999</v>
      </c>
      <c r="V79" s="23">
        <v>-9999</v>
      </c>
      <c r="W79" s="23">
        <v>-9999</v>
      </c>
      <c r="X79" s="23">
        <v>-9999</v>
      </c>
      <c r="Y79" s="23">
        <v>-9999</v>
      </c>
      <c r="Z79" s="23">
        <v>-9999</v>
      </c>
      <c r="AA79" s="23">
        <v>1300</v>
      </c>
      <c r="AB79" s="23">
        <v>-9999</v>
      </c>
      <c r="AC79" s="23">
        <v>-9999</v>
      </c>
      <c r="AD79" s="23">
        <v>26.58</v>
      </c>
      <c r="AE79" s="23">
        <v>28</v>
      </c>
      <c r="AF79" s="23">
        <v>25</v>
      </c>
      <c r="AG79" s="23">
        <v>1275</v>
      </c>
      <c r="AH79" s="23">
        <v>26.58</v>
      </c>
      <c r="AI79" s="23">
        <v>28</v>
      </c>
      <c r="AJ79" s="23">
        <v>25</v>
      </c>
      <c r="AK79" s="23">
        <v>1300</v>
      </c>
      <c r="AL79" s="23">
        <v>-9999</v>
      </c>
      <c r="AM79" s="23" t="s">
        <v>65</v>
      </c>
      <c r="AN79" s="23">
        <v>-9999</v>
      </c>
      <c r="AO79" s="23">
        <v>-9999</v>
      </c>
      <c r="AP79" s="23">
        <v>-9999</v>
      </c>
      <c r="AQ79" s="23">
        <v>-9999</v>
      </c>
      <c r="AR79" s="23">
        <v>-9999</v>
      </c>
      <c r="AS79" s="23">
        <v>-9999</v>
      </c>
      <c r="AT79" s="23">
        <v>-9999</v>
      </c>
      <c r="AU79" s="23">
        <v>-9999</v>
      </c>
      <c r="AV79" s="23">
        <v>-9999</v>
      </c>
      <c r="AW79" s="23">
        <v>-9999</v>
      </c>
      <c r="AX79" s="23">
        <v>-9999</v>
      </c>
      <c r="AY79" s="23">
        <v>-9999</v>
      </c>
      <c r="AZ79" s="23">
        <v>-9999</v>
      </c>
      <c r="BA79" s="23">
        <v>-9999</v>
      </c>
      <c r="BB79" s="23">
        <v>-9999</v>
      </c>
      <c r="BC79" s="23">
        <v>28.8</v>
      </c>
      <c r="BD79" s="23" t="s">
        <v>689</v>
      </c>
      <c r="BE79" s="23">
        <v>-9999</v>
      </c>
      <c r="BF79" s="23">
        <v>-9999</v>
      </c>
      <c r="BG79" s="23" t="s">
        <v>65</v>
      </c>
      <c r="BH79" s="23">
        <v>-9999</v>
      </c>
      <c r="BI79" s="23">
        <v>-9999</v>
      </c>
      <c r="BJ79" s="23">
        <v>-9999</v>
      </c>
      <c r="BK79" s="23">
        <v>-9999</v>
      </c>
      <c r="BL79" s="23">
        <v>13.2</v>
      </c>
      <c r="BM79" s="23" t="s">
        <v>690</v>
      </c>
      <c r="BN79" s="23">
        <v>-9999</v>
      </c>
      <c r="BO79" s="23">
        <v>-9999</v>
      </c>
      <c r="BP79" s="23">
        <v>9.2</v>
      </c>
      <c r="BQ79" s="23" t="s">
        <v>690</v>
      </c>
      <c r="BR79" s="24">
        <v>0.4583333333333333</v>
      </c>
      <c r="BS79" s="23" t="s">
        <v>142</v>
      </c>
      <c r="BT79" s="23">
        <v>-9999</v>
      </c>
      <c r="BU79" s="24">
        <v>0.4583333333333333</v>
      </c>
      <c r="BV79" s="23">
        <v>-9999</v>
      </c>
    </row>
    <row r="80" spans="1:74" ht="11.25">
      <c r="A80" s="23" t="s">
        <v>346</v>
      </c>
      <c r="B80" s="23" t="s">
        <v>347</v>
      </c>
      <c r="C80" s="23" t="s">
        <v>348</v>
      </c>
      <c r="D80" s="23">
        <v>6.13</v>
      </c>
      <c r="E80" s="23">
        <v>-5.02</v>
      </c>
      <c r="F80" s="23">
        <v>-9999</v>
      </c>
      <c r="G80" s="23" t="s">
        <v>680</v>
      </c>
      <c r="H80" s="23" t="s">
        <v>353</v>
      </c>
      <c r="I80" s="23" t="s">
        <v>405</v>
      </c>
      <c r="J80" s="23" t="s">
        <v>350</v>
      </c>
      <c r="K80" s="23">
        <v>-9999</v>
      </c>
      <c r="L80" s="23">
        <v>-9999</v>
      </c>
      <c r="M80" s="23">
        <v>-9999</v>
      </c>
      <c r="N80" s="23">
        <v>-9999</v>
      </c>
      <c r="O80" s="23">
        <v>-9999</v>
      </c>
      <c r="P80" s="23" t="s">
        <v>354</v>
      </c>
      <c r="Q80" s="23">
        <v>-9999</v>
      </c>
      <c r="R80" s="23">
        <v>-9999</v>
      </c>
      <c r="S80" s="23">
        <v>-9999</v>
      </c>
      <c r="T80" s="23">
        <v>-9999</v>
      </c>
      <c r="U80" s="23">
        <v>-9999</v>
      </c>
      <c r="V80" s="23">
        <v>-9999</v>
      </c>
      <c r="W80" s="23">
        <v>-9999</v>
      </c>
      <c r="X80" s="23">
        <v>-9999</v>
      </c>
      <c r="Y80" s="23">
        <v>-9999</v>
      </c>
      <c r="Z80" s="23">
        <v>-9999</v>
      </c>
      <c r="AA80" s="23">
        <v>1300</v>
      </c>
      <c r="AB80" s="23">
        <v>-9999</v>
      </c>
      <c r="AC80" s="23">
        <v>-9999</v>
      </c>
      <c r="AD80" s="23">
        <v>26.58</v>
      </c>
      <c r="AE80" s="23">
        <v>28</v>
      </c>
      <c r="AF80" s="23">
        <v>25</v>
      </c>
      <c r="AG80" s="23">
        <v>1275</v>
      </c>
      <c r="AH80" s="23">
        <v>26.58</v>
      </c>
      <c r="AI80" s="23">
        <v>28</v>
      </c>
      <c r="AJ80" s="23">
        <v>25</v>
      </c>
      <c r="AK80" s="23">
        <v>1300</v>
      </c>
      <c r="AL80" s="23">
        <v>-9999</v>
      </c>
      <c r="AM80" s="23" t="s">
        <v>65</v>
      </c>
      <c r="AN80" s="23">
        <v>-9999</v>
      </c>
      <c r="AO80" s="23">
        <v>-9999</v>
      </c>
      <c r="AP80" s="23">
        <v>-9999</v>
      </c>
      <c r="AQ80" s="23">
        <v>-9999</v>
      </c>
      <c r="AR80" s="23">
        <v>-9999</v>
      </c>
      <c r="AS80" s="23">
        <v>-9999</v>
      </c>
      <c r="AT80" s="23">
        <v>-9999</v>
      </c>
      <c r="AU80" s="23">
        <v>-9999</v>
      </c>
      <c r="AV80" s="23">
        <v>-9999</v>
      </c>
      <c r="AW80" s="23">
        <v>-9999</v>
      </c>
      <c r="AX80" s="23">
        <v>-9999</v>
      </c>
      <c r="AY80" s="23">
        <v>-9999</v>
      </c>
      <c r="AZ80" s="23">
        <v>-9999</v>
      </c>
      <c r="BA80" s="23">
        <v>-9999</v>
      </c>
      <c r="BB80" s="23">
        <v>-9999</v>
      </c>
      <c r="BC80" s="23">
        <v>21.2</v>
      </c>
      <c r="BD80" s="23" t="s">
        <v>689</v>
      </c>
      <c r="BE80" s="23">
        <v>-9999</v>
      </c>
      <c r="BF80" s="23">
        <v>-9999</v>
      </c>
      <c r="BG80" s="23" t="s">
        <v>65</v>
      </c>
      <c r="BH80" s="23">
        <v>-9999</v>
      </c>
      <c r="BI80" s="23">
        <v>-9999</v>
      </c>
      <c r="BJ80" s="23">
        <v>-9999</v>
      </c>
      <c r="BK80" s="23">
        <v>-9999</v>
      </c>
      <c r="BL80" s="23">
        <v>20.4</v>
      </c>
      <c r="BM80" s="23" t="s">
        <v>690</v>
      </c>
      <c r="BN80" s="23">
        <v>-9999</v>
      </c>
      <c r="BO80" s="23">
        <v>-9999</v>
      </c>
      <c r="BP80" s="23">
        <v>15.4</v>
      </c>
      <c r="BQ80" s="23" t="s">
        <v>690</v>
      </c>
      <c r="BR80" s="24">
        <v>0.9622641509433962</v>
      </c>
      <c r="BS80" s="23" t="s">
        <v>142</v>
      </c>
      <c r="BT80" s="23">
        <v>-9999</v>
      </c>
      <c r="BU80" s="24">
        <v>0.9622641509433962</v>
      </c>
      <c r="BV80" s="23">
        <v>-9999</v>
      </c>
    </row>
    <row r="81" spans="1:74" ht="11.25">
      <c r="A81" s="23" t="s">
        <v>346</v>
      </c>
      <c r="B81" s="23" t="s">
        <v>347</v>
      </c>
      <c r="C81" s="23" t="s">
        <v>348</v>
      </c>
      <c r="D81" s="23">
        <v>6.13</v>
      </c>
      <c r="E81" s="23">
        <v>-5.02</v>
      </c>
      <c r="F81" s="23">
        <v>-9999</v>
      </c>
      <c r="G81" s="23" t="s">
        <v>680</v>
      </c>
      <c r="H81" s="23" t="s">
        <v>353</v>
      </c>
      <c r="I81" s="23" t="s">
        <v>405</v>
      </c>
      <c r="J81" s="23" t="s">
        <v>352</v>
      </c>
      <c r="K81" s="23">
        <v>-9999</v>
      </c>
      <c r="L81" s="23">
        <v>-9999</v>
      </c>
      <c r="M81" s="23">
        <v>-9999</v>
      </c>
      <c r="N81" s="23">
        <v>-9999</v>
      </c>
      <c r="O81" s="23">
        <v>-9999</v>
      </c>
      <c r="P81" s="23" t="s">
        <v>355</v>
      </c>
      <c r="Q81" s="23">
        <v>-9999</v>
      </c>
      <c r="R81" s="23">
        <v>-9999</v>
      </c>
      <c r="S81" s="23">
        <v>-9999</v>
      </c>
      <c r="T81" s="23">
        <v>-9999</v>
      </c>
      <c r="U81" s="23">
        <v>-9999</v>
      </c>
      <c r="V81" s="23">
        <v>-9999</v>
      </c>
      <c r="W81" s="23">
        <v>-9999</v>
      </c>
      <c r="X81" s="23">
        <v>-9999</v>
      </c>
      <c r="Y81" s="23">
        <v>-9999</v>
      </c>
      <c r="Z81" s="23">
        <v>-9999</v>
      </c>
      <c r="AA81" s="23">
        <v>1300</v>
      </c>
      <c r="AB81" s="23">
        <v>-9999</v>
      </c>
      <c r="AC81" s="23">
        <v>-9999</v>
      </c>
      <c r="AD81" s="23">
        <v>26.58</v>
      </c>
      <c r="AE81" s="23">
        <v>28</v>
      </c>
      <c r="AF81" s="23">
        <v>25</v>
      </c>
      <c r="AG81" s="23">
        <v>1275</v>
      </c>
      <c r="AH81" s="23">
        <v>26.58</v>
      </c>
      <c r="AI81" s="23">
        <v>28</v>
      </c>
      <c r="AJ81" s="23">
        <v>25</v>
      </c>
      <c r="AK81" s="23">
        <v>1300</v>
      </c>
      <c r="AL81" s="23">
        <v>-9999</v>
      </c>
      <c r="AM81" s="23" t="s">
        <v>65</v>
      </c>
      <c r="AN81" s="23">
        <v>-9999</v>
      </c>
      <c r="AO81" s="23">
        <v>-9999</v>
      </c>
      <c r="AP81" s="23">
        <v>-9999</v>
      </c>
      <c r="AQ81" s="23">
        <v>-9999</v>
      </c>
      <c r="AR81" s="23">
        <v>-9999</v>
      </c>
      <c r="AS81" s="23">
        <v>-9999</v>
      </c>
      <c r="AT81" s="23">
        <v>-9999</v>
      </c>
      <c r="AU81" s="23">
        <v>-9999</v>
      </c>
      <c r="AV81" s="23">
        <v>-9999</v>
      </c>
      <c r="AW81" s="23">
        <v>-9999</v>
      </c>
      <c r="AX81" s="23">
        <v>-9999</v>
      </c>
      <c r="AY81" s="23">
        <v>-9999</v>
      </c>
      <c r="AZ81" s="23">
        <v>-9999</v>
      </c>
      <c r="BA81" s="23">
        <v>-9999</v>
      </c>
      <c r="BB81" s="23">
        <v>-9999</v>
      </c>
      <c r="BC81" s="23">
        <v>17.5</v>
      </c>
      <c r="BD81" s="23" t="s">
        <v>689</v>
      </c>
      <c r="BE81" s="23">
        <v>-9999</v>
      </c>
      <c r="BF81" s="23">
        <v>-9999</v>
      </c>
      <c r="BG81" s="23" t="s">
        <v>65</v>
      </c>
      <c r="BH81" s="23">
        <v>-9999</v>
      </c>
      <c r="BI81" s="23">
        <v>-9999</v>
      </c>
      <c r="BJ81" s="23">
        <v>-9999</v>
      </c>
      <c r="BK81" s="23">
        <v>-9999</v>
      </c>
      <c r="BL81" s="23">
        <v>19</v>
      </c>
      <c r="BM81" s="23" t="s">
        <v>690</v>
      </c>
      <c r="BN81" s="23">
        <v>-9999</v>
      </c>
      <c r="BO81" s="23">
        <v>-9999</v>
      </c>
      <c r="BP81" s="23">
        <v>14.9</v>
      </c>
      <c r="BQ81" s="23" t="s">
        <v>690</v>
      </c>
      <c r="BR81" s="24">
        <v>1.0857142857142856</v>
      </c>
      <c r="BS81" s="23" t="s">
        <v>142</v>
      </c>
      <c r="BT81" s="23">
        <v>-9999</v>
      </c>
      <c r="BU81" s="24">
        <v>1.0857142857142856</v>
      </c>
      <c r="BV81" s="23">
        <v>-9999</v>
      </c>
    </row>
    <row r="82" spans="1:74" ht="11.25">
      <c r="A82" s="23" t="s">
        <v>346</v>
      </c>
      <c r="B82" s="23" t="s">
        <v>347</v>
      </c>
      <c r="C82" s="23" t="s">
        <v>348</v>
      </c>
      <c r="D82" s="23">
        <v>6.13</v>
      </c>
      <c r="E82" s="23">
        <v>-5.02</v>
      </c>
      <c r="F82" s="23">
        <v>-9999</v>
      </c>
      <c r="G82" s="23" t="s">
        <v>680</v>
      </c>
      <c r="H82" s="23" t="s">
        <v>353</v>
      </c>
      <c r="I82" s="23" t="s">
        <v>405</v>
      </c>
      <c r="J82" s="23" t="s">
        <v>356</v>
      </c>
      <c r="K82" s="23">
        <v>-9999</v>
      </c>
      <c r="L82" s="23">
        <v>-9999</v>
      </c>
      <c r="M82" s="23">
        <v>-9999</v>
      </c>
      <c r="N82" s="23">
        <v>-9999</v>
      </c>
      <c r="O82" s="23">
        <v>-9999</v>
      </c>
      <c r="P82" s="23" t="s">
        <v>355</v>
      </c>
      <c r="Q82" s="23">
        <v>-9999</v>
      </c>
      <c r="R82" s="23">
        <v>-9999</v>
      </c>
      <c r="S82" s="23">
        <v>-9999</v>
      </c>
      <c r="T82" s="23">
        <v>-9999</v>
      </c>
      <c r="U82" s="23">
        <v>-9999</v>
      </c>
      <c r="V82" s="23">
        <v>-9999</v>
      </c>
      <c r="W82" s="23">
        <v>-9999</v>
      </c>
      <c r="X82" s="23">
        <v>-9999</v>
      </c>
      <c r="Y82" s="23">
        <v>-9999</v>
      </c>
      <c r="Z82" s="23">
        <v>-9999</v>
      </c>
      <c r="AA82" s="23">
        <v>1300</v>
      </c>
      <c r="AB82" s="23">
        <v>-9999</v>
      </c>
      <c r="AC82" s="23">
        <v>-9999</v>
      </c>
      <c r="AD82" s="23">
        <v>26.58</v>
      </c>
      <c r="AE82" s="23">
        <v>28</v>
      </c>
      <c r="AF82" s="23">
        <v>25</v>
      </c>
      <c r="AG82" s="23">
        <v>1275</v>
      </c>
      <c r="AH82" s="23">
        <v>26.58</v>
      </c>
      <c r="AI82" s="23">
        <v>28</v>
      </c>
      <c r="AJ82" s="23">
        <v>25</v>
      </c>
      <c r="AK82" s="23">
        <v>1300</v>
      </c>
      <c r="AL82" s="23">
        <v>-9999</v>
      </c>
      <c r="AM82" s="23" t="s">
        <v>65</v>
      </c>
      <c r="AN82" s="23">
        <v>-9999</v>
      </c>
      <c r="AO82" s="23">
        <v>-9999</v>
      </c>
      <c r="AP82" s="23">
        <v>-9999</v>
      </c>
      <c r="AQ82" s="23">
        <v>-9999</v>
      </c>
      <c r="AR82" s="23">
        <v>-9999</v>
      </c>
      <c r="AS82" s="23">
        <v>-9999</v>
      </c>
      <c r="AT82" s="23">
        <v>-9999</v>
      </c>
      <c r="AU82" s="23">
        <v>-9999</v>
      </c>
      <c r="AV82" s="23">
        <v>-9999</v>
      </c>
      <c r="AW82" s="23">
        <v>-9999</v>
      </c>
      <c r="AX82" s="23">
        <v>-9999</v>
      </c>
      <c r="AY82" s="23">
        <v>-9999</v>
      </c>
      <c r="AZ82" s="23">
        <v>-9999</v>
      </c>
      <c r="BA82" s="23">
        <v>-9999</v>
      </c>
      <c r="BB82" s="23">
        <v>-9999</v>
      </c>
      <c r="BC82" s="23">
        <v>14.3</v>
      </c>
      <c r="BD82" s="23" t="s">
        <v>689</v>
      </c>
      <c r="BE82" s="23">
        <v>-9999</v>
      </c>
      <c r="BF82" s="23">
        <v>-9999</v>
      </c>
      <c r="BG82" s="23" t="s">
        <v>65</v>
      </c>
      <c r="BH82" s="23">
        <v>-9999</v>
      </c>
      <c r="BI82" s="23">
        <v>-9999</v>
      </c>
      <c r="BJ82" s="23">
        <v>-9999</v>
      </c>
      <c r="BK82" s="23">
        <v>-9999</v>
      </c>
      <c r="BL82" s="23">
        <v>13.3</v>
      </c>
      <c r="BM82" s="23" t="s">
        <v>690</v>
      </c>
      <c r="BN82" s="23">
        <v>-9999</v>
      </c>
      <c r="BO82" s="23">
        <v>-9999</v>
      </c>
      <c r="BP82" s="23">
        <v>12.8</v>
      </c>
      <c r="BQ82" s="23" t="s">
        <v>690</v>
      </c>
      <c r="BR82" s="24">
        <v>0.9300699300699301</v>
      </c>
      <c r="BS82" s="23" t="s">
        <v>142</v>
      </c>
      <c r="BT82" s="23">
        <v>-9999</v>
      </c>
      <c r="BU82" s="24">
        <v>0.9300699300699301</v>
      </c>
      <c r="BV82" s="23">
        <v>-9999</v>
      </c>
    </row>
    <row r="83" spans="1:74" ht="11.25">
      <c r="A83" s="23" t="s">
        <v>346</v>
      </c>
      <c r="B83" s="23" t="s">
        <v>347</v>
      </c>
      <c r="C83" s="23" t="s">
        <v>348</v>
      </c>
      <c r="D83" s="23">
        <v>6.13</v>
      </c>
      <c r="E83" s="23">
        <v>-5.02</v>
      </c>
      <c r="F83" s="23">
        <v>-9999</v>
      </c>
      <c r="G83" s="23" t="s">
        <v>680</v>
      </c>
      <c r="H83" s="23" t="s">
        <v>353</v>
      </c>
      <c r="I83" s="23" t="s">
        <v>405</v>
      </c>
      <c r="J83" s="23" t="s">
        <v>357</v>
      </c>
      <c r="K83" s="23">
        <v>-9999</v>
      </c>
      <c r="L83" s="23">
        <v>-9999</v>
      </c>
      <c r="M83" s="23">
        <v>-9999</v>
      </c>
      <c r="N83" s="23">
        <v>-9999</v>
      </c>
      <c r="O83" s="23">
        <v>-9999</v>
      </c>
      <c r="P83" s="23" t="s">
        <v>358</v>
      </c>
      <c r="Q83" s="23">
        <v>-9999</v>
      </c>
      <c r="R83" s="23">
        <v>-9999</v>
      </c>
      <c r="S83" s="23">
        <v>-9999</v>
      </c>
      <c r="T83" s="23">
        <v>-9999</v>
      </c>
      <c r="U83" s="23">
        <v>-9999</v>
      </c>
      <c r="V83" s="23">
        <v>-9999</v>
      </c>
      <c r="W83" s="23">
        <v>-9999</v>
      </c>
      <c r="X83" s="23">
        <v>-9999</v>
      </c>
      <c r="Y83" s="23">
        <v>-9999</v>
      </c>
      <c r="Z83" s="23">
        <v>-9999</v>
      </c>
      <c r="AA83" s="23">
        <v>1300</v>
      </c>
      <c r="AB83" s="23">
        <v>-9999</v>
      </c>
      <c r="AC83" s="23">
        <v>-9999</v>
      </c>
      <c r="AD83" s="23">
        <v>26.58</v>
      </c>
      <c r="AE83" s="23">
        <v>28</v>
      </c>
      <c r="AF83" s="23">
        <v>25</v>
      </c>
      <c r="AG83" s="23">
        <v>1275</v>
      </c>
      <c r="AH83" s="23">
        <v>26.58</v>
      </c>
      <c r="AI83" s="23">
        <v>28</v>
      </c>
      <c r="AJ83" s="23">
        <v>25</v>
      </c>
      <c r="AK83" s="23">
        <v>1300</v>
      </c>
      <c r="AL83" s="23">
        <v>-9999</v>
      </c>
      <c r="AM83" s="23" t="s">
        <v>65</v>
      </c>
      <c r="AN83" s="23">
        <v>-9999</v>
      </c>
      <c r="AO83" s="23">
        <v>-9999</v>
      </c>
      <c r="AP83" s="23">
        <v>-9999</v>
      </c>
      <c r="AQ83" s="23">
        <v>-9999</v>
      </c>
      <c r="AR83" s="23">
        <v>-9999</v>
      </c>
      <c r="AS83" s="23">
        <v>-9999</v>
      </c>
      <c r="AT83" s="23">
        <v>-9999</v>
      </c>
      <c r="AU83" s="23">
        <v>-9999</v>
      </c>
      <c r="AV83" s="23">
        <v>-9999</v>
      </c>
      <c r="AW83" s="23">
        <v>-9999</v>
      </c>
      <c r="AX83" s="23">
        <v>-9999</v>
      </c>
      <c r="AY83" s="23">
        <v>-9999</v>
      </c>
      <c r="AZ83" s="23">
        <v>-9999</v>
      </c>
      <c r="BA83" s="23">
        <v>-9999</v>
      </c>
      <c r="BB83" s="23">
        <v>-9999</v>
      </c>
      <c r="BC83" s="23">
        <v>16.3</v>
      </c>
      <c r="BD83" s="23" t="s">
        <v>689</v>
      </c>
      <c r="BE83" s="23">
        <v>-9999</v>
      </c>
      <c r="BF83" s="23">
        <v>-9999</v>
      </c>
      <c r="BG83" s="23" t="s">
        <v>65</v>
      </c>
      <c r="BH83" s="23">
        <v>-9999</v>
      </c>
      <c r="BI83" s="23">
        <v>-9999</v>
      </c>
      <c r="BJ83" s="23">
        <v>-9999</v>
      </c>
      <c r="BK83" s="23">
        <v>-9999</v>
      </c>
      <c r="BL83" s="23">
        <v>10.4</v>
      </c>
      <c r="BM83" s="23" t="s">
        <v>690</v>
      </c>
      <c r="BN83" s="23">
        <v>-9999</v>
      </c>
      <c r="BO83" s="23">
        <v>-9999</v>
      </c>
      <c r="BP83" s="23">
        <v>16.1</v>
      </c>
      <c r="BQ83" s="23" t="s">
        <v>690</v>
      </c>
      <c r="BR83" s="24">
        <v>0.6380368098159509</v>
      </c>
      <c r="BS83" s="23" t="s">
        <v>142</v>
      </c>
      <c r="BT83" s="23">
        <v>-9999</v>
      </c>
      <c r="BU83" s="24">
        <v>0.6380368098159509</v>
      </c>
      <c r="BV83" s="23">
        <v>-9999</v>
      </c>
    </row>
    <row r="84" spans="1:74" ht="11.25">
      <c r="A84" s="23" t="s">
        <v>346</v>
      </c>
      <c r="B84" s="23" t="s">
        <v>347</v>
      </c>
      <c r="C84" s="23" t="s">
        <v>348</v>
      </c>
      <c r="D84" s="23">
        <v>6.13</v>
      </c>
      <c r="E84" s="23">
        <v>-5.02</v>
      </c>
      <c r="F84" s="23">
        <v>-9999</v>
      </c>
      <c r="G84" s="23" t="s">
        <v>680</v>
      </c>
      <c r="H84" s="23" t="s">
        <v>353</v>
      </c>
      <c r="I84" s="23" t="s">
        <v>405</v>
      </c>
      <c r="J84" s="23" t="s">
        <v>498</v>
      </c>
      <c r="K84" s="23">
        <v>-9999</v>
      </c>
      <c r="L84" s="23">
        <v>-9999</v>
      </c>
      <c r="M84" s="23">
        <v>-9999</v>
      </c>
      <c r="N84" s="23">
        <v>-9999</v>
      </c>
      <c r="O84" s="23">
        <v>-9999</v>
      </c>
      <c r="P84" s="23" t="s">
        <v>358</v>
      </c>
      <c r="Q84" s="23">
        <v>-9999</v>
      </c>
      <c r="R84" s="23">
        <v>-9999</v>
      </c>
      <c r="S84" s="23">
        <v>-9999</v>
      </c>
      <c r="T84" s="23">
        <v>-9999</v>
      </c>
      <c r="U84" s="23">
        <v>-9999</v>
      </c>
      <c r="V84" s="23">
        <v>-9999</v>
      </c>
      <c r="W84" s="23">
        <v>-9999</v>
      </c>
      <c r="X84" s="23">
        <v>-9999</v>
      </c>
      <c r="Y84" s="23">
        <v>-9999</v>
      </c>
      <c r="Z84" s="23">
        <v>-9999</v>
      </c>
      <c r="AA84" s="23">
        <v>1300</v>
      </c>
      <c r="AB84" s="23">
        <v>-9999</v>
      </c>
      <c r="AC84" s="23">
        <v>-9999</v>
      </c>
      <c r="AD84" s="23">
        <v>26.58</v>
      </c>
      <c r="AE84" s="23">
        <v>28</v>
      </c>
      <c r="AF84" s="23">
        <v>25</v>
      </c>
      <c r="AG84" s="23">
        <v>1275</v>
      </c>
      <c r="AH84" s="23">
        <v>26.58</v>
      </c>
      <c r="AI84" s="23">
        <v>28</v>
      </c>
      <c r="AJ84" s="23">
        <v>25</v>
      </c>
      <c r="AK84" s="23">
        <v>1300</v>
      </c>
      <c r="AL84" s="23">
        <v>-9999</v>
      </c>
      <c r="AM84" s="23" t="s">
        <v>65</v>
      </c>
      <c r="AN84" s="23">
        <v>-9999</v>
      </c>
      <c r="AO84" s="23">
        <v>-9999</v>
      </c>
      <c r="AP84" s="23">
        <v>-9999</v>
      </c>
      <c r="AQ84" s="23">
        <v>-9999</v>
      </c>
      <c r="AR84" s="23">
        <v>-9999</v>
      </c>
      <c r="AS84" s="23">
        <v>-9999</v>
      </c>
      <c r="AT84" s="23">
        <v>-9999</v>
      </c>
      <c r="AU84" s="23">
        <v>-9999</v>
      </c>
      <c r="AV84" s="23">
        <v>-9999</v>
      </c>
      <c r="AW84" s="23">
        <v>-9999</v>
      </c>
      <c r="AX84" s="23">
        <v>-9999</v>
      </c>
      <c r="AY84" s="23">
        <v>-9999</v>
      </c>
      <c r="AZ84" s="23">
        <v>-9999</v>
      </c>
      <c r="BA84" s="23">
        <v>-9999</v>
      </c>
      <c r="BB84" s="23">
        <v>-9999</v>
      </c>
      <c r="BC84" s="23">
        <v>16.8</v>
      </c>
      <c r="BD84" s="23" t="s">
        <v>689</v>
      </c>
      <c r="BE84" s="23">
        <v>-9999</v>
      </c>
      <c r="BF84" s="23">
        <v>-9999</v>
      </c>
      <c r="BG84" s="23" t="s">
        <v>65</v>
      </c>
      <c r="BH84" s="23">
        <v>-9999</v>
      </c>
      <c r="BI84" s="23">
        <v>-9999</v>
      </c>
      <c r="BJ84" s="23">
        <v>-9999</v>
      </c>
      <c r="BK84" s="23">
        <v>-9999</v>
      </c>
      <c r="BL84" s="23">
        <v>12.2</v>
      </c>
      <c r="BM84" s="23" t="s">
        <v>690</v>
      </c>
      <c r="BN84" s="23">
        <v>-9999</v>
      </c>
      <c r="BO84" s="23">
        <v>-9999</v>
      </c>
      <c r="BP84" s="23">
        <v>14.5</v>
      </c>
      <c r="BQ84" s="23" t="s">
        <v>690</v>
      </c>
      <c r="BR84" s="24">
        <v>0.7261904761904762</v>
      </c>
      <c r="BS84" s="23" t="s">
        <v>142</v>
      </c>
      <c r="BT84" s="23">
        <v>-9999</v>
      </c>
      <c r="BU84" s="24">
        <v>0.7261904761904762</v>
      </c>
      <c r="BV84" s="23">
        <v>-9999</v>
      </c>
    </row>
    <row r="85" spans="1:74" ht="11.25">
      <c r="A85" s="23" t="s">
        <v>359</v>
      </c>
      <c r="B85" s="23" t="s">
        <v>360</v>
      </c>
      <c r="C85" s="23" t="s">
        <v>361</v>
      </c>
      <c r="D85" s="23">
        <v>40.46</v>
      </c>
      <c r="E85" s="23">
        <v>-104.46</v>
      </c>
      <c r="F85" s="23">
        <v>-9999</v>
      </c>
      <c r="G85" s="23" t="s">
        <v>403</v>
      </c>
      <c r="H85" s="23" t="s">
        <v>362</v>
      </c>
      <c r="I85" s="23" t="s">
        <v>405</v>
      </c>
      <c r="J85" s="23">
        <v>1985</v>
      </c>
      <c r="K85" s="23">
        <v>-9999</v>
      </c>
      <c r="L85" s="23">
        <v>-9999</v>
      </c>
      <c r="M85" s="23">
        <v>-9999</v>
      </c>
      <c r="N85" s="23">
        <v>-9999</v>
      </c>
      <c r="O85" s="23">
        <v>-9999</v>
      </c>
      <c r="P85" s="23">
        <v>-9999</v>
      </c>
      <c r="Q85" s="23">
        <v>-9999</v>
      </c>
      <c r="R85" s="23">
        <v>-9999</v>
      </c>
      <c r="S85" s="23">
        <v>-9999</v>
      </c>
      <c r="T85" s="23">
        <v>-9999</v>
      </c>
      <c r="U85" s="23">
        <v>-9999</v>
      </c>
      <c r="V85" s="23">
        <v>-9999</v>
      </c>
      <c r="W85" s="23">
        <v>-9999</v>
      </c>
      <c r="X85" s="23">
        <v>8.2</v>
      </c>
      <c r="Y85" s="23">
        <v>22</v>
      </c>
      <c r="Z85" s="23">
        <v>0</v>
      </c>
      <c r="AA85" s="23">
        <v>322</v>
      </c>
      <c r="AB85" s="23">
        <v>237</v>
      </c>
      <c r="AC85" s="23" t="s">
        <v>363</v>
      </c>
      <c r="AD85" s="23">
        <v>7.83</v>
      </c>
      <c r="AE85" s="23">
        <v>22</v>
      </c>
      <c r="AF85" s="23">
        <v>-6</v>
      </c>
      <c r="AG85" s="23">
        <v>359</v>
      </c>
      <c r="AH85" s="23">
        <v>8.2</v>
      </c>
      <c r="AI85" s="23">
        <v>22</v>
      </c>
      <c r="AJ85" s="23">
        <v>-6</v>
      </c>
      <c r="AK85" s="23">
        <v>322</v>
      </c>
      <c r="AL85" s="23" t="s">
        <v>65</v>
      </c>
      <c r="AM85" s="23">
        <v>-9999</v>
      </c>
      <c r="AN85" s="23">
        <v>-9999</v>
      </c>
      <c r="AO85" s="23">
        <v>-9999</v>
      </c>
      <c r="AP85" s="23">
        <v>-9999</v>
      </c>
      <c r="AQ85" s="23">
        <v>-9999</v>
      </c>
      <c r="AR85" s="23">
        <v>-9999</v>
      </c>
      <c r="AS85" s="23">
        <v>-9999</v>
      </c>
      <c r="AT85" s="23">
        <v>-9999</v>
      </c>
      <c r="AU85" s="23">
        <v>-9999</v>
      </c>
      <c r="AV85" s="23">
        <v>-9999</v>
      </c>
      <c r="AW85" s="23">
        <v>-9999</v>
      </c>
      <c r="AX85" s="23">
        <v>-9999</v>
      </c>
      <c r="AY85" s="23">
        <v>-9999</v>
      </c>
      <c r="AZ85" s="23">
        <v>-9999</v>
      </c>
      <c r="BA85" s="23">
        <v>-9999</v>
      </c>
      <c r="BB85" s="23">
        <v>-9999</v>
      </c>
      <c r="BC85" s="23">
        <v>966.6666666666666</v>
      </c>
      <c r="BD85" s="23" t="s">
        <v>67</v>
      </c>
      <c r="BE85" s="23">
        <v>-9999</v>
      </c>
      <c r="BF85" s="23">
        <v>-9999</v>
      </c>
      <c r="BG85" s="23" t="s">
        <v>65</v>
      </c>
      <c r="BH85" s="23">
        <v>-9999</v>
      </c>
      <c r="BI85" s="23">
        <v>-9999</v>
      </c>
      <c r="BJ85" s="23">
        <v>-9999</v>
      </c>
      <c r="BK85" s="23">
        <v>-9999</v>
      </c>
      <c r="BL85" s="23">
        <v>162</v>
      </c>
      <c r="BM85" s="23" t="s">
        <v>68</v>
      </c>
      <c r="BN85" s="23">
        <v>-9999</v>
      </c>
      <c r="BO85" s="23">
        <v>-9999</v>
      </c>
      <c r="BP85" s="23">
        <v>-9999</v>
      </c>
      <c r="BQ85" s="23">
        <v>-9999</v>
      </c>
      <c r="BR85" s="24">
        <v>0.16758620689655174</v>
      </c>
      <c r="BS85" s="23" t="s">
        <v>142</v>
      </c>
      <c r="BT85" s="23">
        <v>-9999</v>
      </c>
      <c r="BU85" s="24">
        <v>0.16758620689655174</v>
      </c>
      <c r="BV85" s="23" t="s">
        <v>364</v>
      </c>
    </row>
    <row r="86" spans="1:74" ht="11.25">
      <c r="A86" s="23" t="s">
        <v>359</v>
      </c>
      <c r="B86" s="23" t="s">
        <v>360</v>
      </c>
      <c r="C86" s="23" t="s">
        <v>361</v>
      </c>
      <c r="D86" s="23">
        <v>40.46</v>
      </c>
      <c r="E86" s="23">
        <v>-104.46</v>
      </c>
      <c r="F86" s="23">
        <v>-9999</v>
      </c>
      <c r="G86" s="23" t="s">
        <v>403</v>
      </c>
      <c r="H86" s="23" t="s">
        <v>362</v>
      </c>
      <c r="I86" s="23" t="s">
        <v>405</v>
      </c>
      <c r="J86" s="23">
        <v>1985</v>
      </c>
      <c r="K86" s="23">
        <v>-9999</v>
      </c>
      <c r="L86" s="23">
        <v>-9999</v>
      </c>
      <c r="M86" s="23">
        <v>-9999</v>
      </c>
      <c r="N86" s="23">
        <v>-9999</v>
      </c>
      <c r="O86" s="23">
        <v>-9999</v>
      </c>
      <c r="P86" s="23">
        <v>-9999</v>
      </c>
      <c r="Q86" s="23">
        <v>-9999</v>
      </c>
      <c r="R86" s="23">
        <v>-9999</v>
      </c>
      <c r="S86" s="23">
        <v>-9999</v>
      </c>
      <c r="T86" s="23">
        <v>-9999</v>
      </c>
      <c r="U86" s="23">
        <v>-9999</v>
      </c>
      <c r="V86" s="23">
        <v>-9999</v>
      </c>
      <c r="W86" s="23">
        <v>-9999</v>
      </c>
      <c r="X86" s="23">
        <v>8.2</v>
      </c>
      <c r="Y86" s="23">
        <v>22</v>
      </c>
      <c r="Z86" s="23">
        <v>0</v>
      </c>
      <c r="AA86" s="23">
        <v>322</v>
      </c>
      <c r="AB86" s="23">
        <v>237</v>
      </c>
      <c r="AC86" s="23" t="s">
        <v>363</v>
      </c>
      <c r="AD86" s="23">
        <v>7.83</v>
      </c>
      <c r="AE86" s="23">
        <v>22</v>
      </c>
      <c r="AF86" s="23">
        <v>-6</v>
      </c>
      <c r="AG86" s="23">
        <v>359</v>
      </c>
      <c r="AH86" s="23">
        <v>8.2</v>
      </c>
      <c r="AI86" s="23">
        <v>22</v>
      </c>
      <c r="AJ86" s="23">
        <v>-6</v>
      </c>
      <c r="AK86" s="23">
        <v>322</v>
      </c>
      <c r="AL86" s="23">
        <v>-9999</v>
      </c>
      <c r="AM86" s="23">
        <v>-9999</v>
      </c>
      <c r="AN86" s="23" t="s">
        <v>65</v>
      </c>
      <c r="AO86" s="23">
        <v>-9999</v>
      </c>
      <c r="AP86" s="23">
        <v>-9999</v>
      </c>
      <c r="AQ86" s="23">
        <v>-9999</v>
      </c>
      <c r="AR86" s="23">
        <v>-9999</v>
      </c>
      <c r="AS86" s="23">
        <v>-9999</v>
      </c>
      <c r="AT86" s="23">
        <v>-9999</v>
      </c>
      <c r="AU86" s="23">
        <v>-9999</v>
      </c>
      <c r="AV86" s="23">
        <v>-9999</v>
      </c>
      <c r="AW86" s="23">
        <v>-9999</v>
      </c>
      <c r="AX86" s="23">
        <v>-9999</v>
      </c>
      <c r="AY86" s="23">
        <v>-9999</v>
      </c>
      <c r="AZ86" s="23">
        <v>-9999</v>
      </c>
      <c r="BA86" s="23">
        <v>-9999</v>
      </c>
      <c r="BB86" s="23">
        <v>-9999</v>
      </c>
      <c r="BC86" s="23">
        <v>966.6666666666666</v>
      </c>
      <c r="BD86" s="23" t="s">
        <v>67</v>
      </c>
      <c r="BE86" s="23">
        <v>-9999</v>
      </c>
      <c r="BF86" s="23">
        <v>-9999</v>
      </c>
      <c r="BG86" s="23" t="s">
        <v>65</v>
      </c>
      <c r="BH86" s="23">
        <v>-9999</v>
      </c>
      <c r="BI86" s="23">
        <v>-9999</v>
      </c>
      <c r="BJ86" s="23">
        <v>-9999</v>
      </c>
      <c r="BK86" s="23">
        <v>-9999</v>
      </c>
      <c r="BL86" s="23">
        <v>188</v>
      </c>
      <c r="BM86" s="23" t="s">
        <v>68</v>
      </c>
      <c r="BN86" s="23">
        <v>-9999</v>
      </c>
      <c r="BO86" s="23">
        <v>-9999</v>
      </c>
      <c r="BP86" s="23">
        <v>-9999</v>
      </c>
      <c r="BQ86" s="23">
        <v>-9999</v>
      </c>
      <c r="BR86" s="24">
        <v>0.19448275862068967</v>
      </c>
      <c r="BS86" s="23" t="s">
        <v>142</v>
      </c>
      <c r="BT86" s="23">
        <v>-9999</v>
      </c>
      <c r="BU86" s="24">
        <v>0.19448275862068967</v>
      </c>
      <c r="BV86" s="23" t="s">
        <v>365</v>
      </c>
    </row>
    <row r="87" spans="1:74" ht="11.25">
      <c r="A87" s="23" t="s">
        <v>359</v>
      </c>
      <c r="B87" s="23" t="s">
        <v>360</v>
      </c>
      <c r="C87" s="23" t="s">
        <v>361</v>
      </c>
      <c r="D87" s="23">
        <v>40.46</v>
      </c>
      <c r="E87" s="23">
        <v>-104.46</v>
      </c>
      <c r="F87" s="23">
        <v>-9999</v>
      </c>
      <c r="G87" s="23" t="s">
        <v>403</v>
      </c>
      <c r="H87" s="23" t="s">
        <v>362</v>
      </c>
      <c r="I87" s="23" t="s">
        <v>405</v>
      </c>
      <c r="J87" s="23">
        <v>1986</v>
      </c>
      <c r="K87" s="23">
        <v>-9999</v>
      </c>
      <c r="L87" s="23">
        <v>-9999</v>
      </c>
      <c r="M87" s="23">
        <v>-9999</v>
      </c>
      <c r="N87" s="23">
        <v>-9999</v>
      </c>
      <c r="O87" s="23">
        <v>-9999</v>
      </c>
      <c r="P87" s="23">
        <v>-9999</v>
      </c>
      <c r="Q87" s="23">
        <v>-9999</v>
      </c>
      <c r="R87" s="23">
        <v>-9999</v>
      </c>
      <c r="S87" s="23">
        <v>-9999</v>
      </c>
      <c r="T87" s="23">
        <v>-9999</v>
      </c>
      <c r="U87" s="23">
        <v>-9999</v>
      </c>
      <c r="V87" s="23">
        <v>-9999</v>
      </c>
      <c r="W87" s="23">
        <v>-9999</v>
      </c>
      <c r="X87" s="23">
        <v>8.2</v>
      </c>
      <c r="Y87" s="23">
        <v>22</v>
      </c>
      <c r="Z87" s="23">
        <v>0</v>
      </c>
      <c r="AA87" s="23">
        <v>322</v>
      </c>
      <c r="AB87" s="23">
        <v>195</v>
      </c>
      <c r="AC87" s="23" t="s">
        <v>363</v>
      </c>
      <c r="AD87" s="23">
        <v>7.83</v>
      </c>
      <c r="AE87" s="23">
        <v>22</v>
      </c>
      <c r="AF87" s="23">
        <v>-6</v>
      </c>
      <c r="AG87" s="23">
        <v>359</v>
      </c>
      <c r="AH87" s="23">
        <v>8.2</v>
      </c>
      <c r="AI87" s="23">
        <v>22</v>
      </c>
      <c r="AJ87" s="23">
        <v>-6</v>
      </c>
      <c r="AK87" s="23">
        <v>322</v>
      </c>
      <c r="AL87" s="23" t="s">
        <v>65</v>
      </c>
      <c r="AM87" s="23">
        <v>-9999</v>
      </c>
      <c r="AN87" s="23">
        <v>-9999</v>
      </c>
      <c r="AO87" s="23">
        <v>-9999</v>
      </c>
      <c r="AP87" s="23">
        <v>-9999</v>
      </c>
      <c r="AQ87" s="23">
        <v>-9999</v>
      </c>
      <c r="AR87" s="23">
        <v>-9999</v>
      </c>
      <c r="AS87" s="23">
        <v>-9999</v>
      </c>
      <c r="AT87" s="23">
        <v>-9999</v>
      </c>
      <c r="AU87" s="23">
        <v>-9999</v>
      </c>
      <c r="AV87" s="23">
        <v>-9999</v>
      </c>
      <c r="AW87" s="23">
        <v>-9999</v>
      </c>
      <c r="AX87" s="23">
        <v>-9999</v>
      </c>
      <c r="AY87" s="23">
        <v>-9999</v>
      </c>
      <c r="AZ87" s="23">
        <v>-9999</v>
      </c>
      <c r="BA87" s="23">
        <v>-9999</v>
      </c>
      <c r="BB87" s="23">
        <v>-9999</v>
      </c>
      <c r="BC87" s="23">
        <v>848.2758620689656</v>
      </c>
      <c r="BD87" s="23" t="s">
        <v>67</v>
      </c>
      <c r="BE87" s="23">
        <v>-9999</v>
      </c>
      <c r="BF87" s="23">
        <v>-9999</v>
      </c>
      <c r="BG87" s="23" t="s">
        <v>65</v>
      </c>
      <c r="BH87" s="23">
        <v>-9999</v>
      </c>
      <c r="BI87" s="23">
        <v>-9999</v>
      </c>
      <c r="BJ87" s="23">
        <v>-9999</v>
      </c>
      <c r="BK87" s="23">
        <v>-9999</v>
      </c>
      <c r="BL87" s="23">
        <v>120</v>
      </c>
      <c r="BM87" s="23" t="s">
        <v>68</v>
      </c>
      <c r="BN87" s="23">
        <v>-9999</v>
      </c>
      <c r="BO87" s="23">
        <v>-9999</v>
      </c>
      <c r="BP87" s="23">
        <v>-9999</v>
      </c>
      <c r="BQ87" s="23">
        <v>-9999</v>
      </c>
      <c r="BR87" s="24">
        <v>0.14146341463414633</v>
      </c>
      <c r="BS87" s="23" t="s">
        <v>142</v>
      </c>
      <c r="BT87" s="23">
        <v>-9999</v>
      </c>
      <c r="BU87" s="24">
        <v>0.14146341463414633</v>
      </c>
      <c r="BV87" s="23" t="s">
        <v>364</v>
      </c>
    </row>
    <row r="88" spans="1:74" ht="11.25">
      <c r="A88" s="23" t="s">
        <v>359</v>
      </c>
      <c r="B88" s="23" t="s">
        <v>360</v>
      </c>
      <c r="C88" s="23" t="s">
        <v>361</v>
      </c>
      <c r="D88" s="23">
        <v>40.46</v>
      </c>
      <c r="E88" s="23">
        <v>-104.46</v>
      </c>
      <c r="F88" s="23">
        <v>-9999</v>
      </c>
      <c r="G88" s="23" t="s">
        <v>403</v>
      </c>
      <c r="H88" s="23" t="s">
        <v>362</v>
      </c>
      <c r="I88" s="23" t="s">
        <v>405</v>
      </c>
      <c r="J88" s="23">
        <v>1986</v>
      </c>
      <c r="K88" s="23">
        <v>-9999</v>
      </c>
      <c r="L88" s="23">
        <v>-9999</v>
      </c>
      <c r="M88" s="23">
        <v>-9999</v>
      </c>
      <c r="N88" s="23">
        <v>-9999</v>
      </c>
      <c r="O88" s="23">
        <v>-9999</v>
      </c>
      <c r="P88" s="23">
        <v>-9999</v>
      </c>
      <c r="Q88" s="23">
        <v>-9999</v>
      </c>
      <c r="R88" s="23">
        <v>-9999</v>
      </c>
      <c r="S88" s="23">
        <v>-9999</v>
      </c>
      <c r="T88" s="23">
        <v>-9999</v>
      </c>
      <c r="U88" s="23">
        <v>-9999</v>
      </c>
      <c r="V88" s="23">
        <v>-9999</v>
      </c>
      <c r="W88" s="23">
        <v>-9999</v>
      </c>
      <c r="X88" s="23">
        <v>8.2</v>
      </c>
      <c r="Y88" s="23">
        <v>22</v>
      </c>
      <c r="Z88" s="23">
        <v>0</v>
      </c>
      <c r="AA88" s="23">
        <v>322</v>
      </c>
      <c r="AB88" s="23">
        <v>195</v>
      </c>
      <c r="AC88" s="23" t="s">
        <v>363</v>
      </c>
      <c r="AD88" s="23">
        <v>7.83</v>
      </c>
      <c r="AE88" s="23">
        <v>22</v>
      </c>
      <c r="AF88" s="23">
        <v>-6</v>
      </c>
      <c r="AG88" s="23">
        <v>359</v>
      </c>
      <c r="AH88" s="23">
        <v>8.2</v>
      </c>
      <c r="AI88" s="23">
        <v>22</v>
      </c>
      <c r="AJ88" s="23">
        <v>-6</v>
      </c>
      <c r="AK88" s="23">
        <v>322</v>
      </c>
      <c r="AL88" s="23">
        <v>-9999</v>
      </c>
      <c r="AM88" s="23">
        <v>-9999</v>
      </c>
      <c r="AN88" s="23" t="s">
        <v>65</v>
      </c>
      <c r="AO88" s="23">
        <v>-9999</v>
      </c>
      <c r="AP88" s="23">
        <v>-9999</v>
      </c>
      <c r="AQ88" s="23">
        <v>-9999</v>
      </c>
      <c r="AR88" s="23">
        <v>-9999</v>
      </c>
      <c r="AS88" s="23">
        <v>-9999</v>
      </c>
      <c r="AT88" s="23">
        <v>-9999</v>
      </c>
      <c r="AU88" s="23">
        <v>-9999</v>
      </c>
      <c r="AV88" s="23">
        <v>-9999</v>
      </c>
      <c r="AW88" s="23">
        <v>-9999</v>
      </c>
      <c r="AX88" s="23">
        <v>-9999</v>
      </c>
      <c r="AY88" s="23">
        <v>-9999</v>
      </c>
      <c r="AZ88" s="23">
        <v>-9999</v>
      </c>
      <c r="BA88" s="23">
        <v>-9999</v>
      </c>
      <c r="BB88" s="23">
        <v>-9999</v>
      </c>
      <c r="BC88" s="23">
        <v>848.2758620689656</v>
      </c>
      <c r="BD88" s="23" t="s">
        <v>67</v>
      </c>
      <c r="BE88" s="23">
        <v>-9999</v>
      </c>
      <c r="BF88" s="23">
        <v>-9999</v>
      </c>
      <c r="BG88" s="23" t="s">
        <v>65</v>
      </c>
      <c r="BH88" s="23">
        <v>-9999</v>
      </c>
      <c r="BI88" s="23">
        <v>-9999</v>
      </c>
      <c r="BJ88" s="23">
        <v>-9999</v>
      </c>
      <c r="BK88" s="23">
        <v>-9999</v>
      </c>
      <c r="BL88" s="23">
        <v>182.5</v>
      </c>
      <c r="BM88" s="23" t="s">
        <v>68</v>
      </c>
      <c r="BN88" s="23">
        <v>-9999</v>
      </c>
      <c r="BO88" s="23">
        <v>-9999</v>
      </c>
      <c r="BP88" s="23">
        <v>-9999</v>
      </c>
      <c r="BQ88" s="23">
        <v>-9999</v>
      </c>
      <c r="BR88" s="24">
        <v>0.2151422764227642</v>
      </c>
      <c r="BS88" s="23" t="s">
        <v>142</v>
      </c>
      <c r="BT88" s="23">
        <v>-9999</v>
      </c>
      <c r="BU88" s="24">
        <v>0.2151422764227642</v>
      </c>
      <c r="BV88" s="23" t="s">
        <v>365</v>
      </c>
    </row>
    <row r="89" spans="1:74" ht="11.25">
      <c r="A89" s="23" t="s">
        <v>359</v>
      </c>
      <c r="B89" s="23" t="s">
        <v>360</v>
      </c>
      <c r="C89" s="23" t="s">
        <v>361</v>
      </c>
      <c r="D89" s="23">
        <v>40.46</v>
      </c>
      <c r="E89" s="23">
        <v>-104.46</v>
      </c>
      <c r="F89" s="23">
        <v>-9999</v>
      </c>
      <c r="G89" s="23" t="s">
        <v>403</v>
      </c>
      <c r="H89" s="23" t="s">
        <v>362</v>
      </c>
      <c r="I89" s="23" t="s">
        <v>405</v>
      </c>
      <c r="J89" s="23">
        <v>1987</v>
      </c>
      <c r="K89" s="23">
        <v>-9999</v>
      </c>
      <c r="L89" s="23">
        <v>-9999</v>
      </c>
      <c r="M89" s="23">
        <v>-9999</v>
      </c>
      <c r="N89" s="23">
        <v>-9999</v>
      </c>
      <c r="O89" s="23">
        <v>-9999</v>
      </c>
      <c r="P89" s="23">
        <v>-9999</v>
      </c>
      <c r="Q89" s="23">
        <v>-9999</v>
      </c>
      <c r="R89" s="23">
        <v>-9999</v>
      </c>
      <c r="S89" s="23">
        <v>-9999</v>
      </c>
      <c r="T89" s="23">
        <v>-9999</v>
      </c>
      <c r="U89" s="23">
        <v>-9999</v>
      </c>
      <c r="V89" s="23">
        <v>-9999</v>
      </c>
      <c r="W89" s="23">
        <v>-9999</v>
      </c>
      <c r="X89" s="23">
        <v>8.2</v>
      </c>
      <c r="Y89" s="23">
        <v>22</v>
      </c>
      <c r="Z89" s="23">
        <v>0</v>
      </c>
      <c r="AA89" s="23">
        <v>322</v>
      </c>
      <c r="AB89" s="23">
        <v>250</v>
      </c>
      <c r="AC89" s="23" t="s">
        <v>363</v>
      </c>
      <c r="AD89" s="23">
        <v>7.83</v>
      </c>
      <c r="AE89" s="23">
        <v>22</v>
      </c>
      <c r="AF89" s="23">
        <v>-6</v>
      </c>
      <c r="AG89" s="23">
        <v>359</v>
      </c>
      <c r="AH89" s="23">
        <v>8.2</v>
      </c>
      <c r="AI89" s="23">
        <v>22</v>
      </c>
      <c r="AJ89" s="23">
        <v>-6</v>
      </c>
      <c r="AK89" s="23">
        <v>322</v>
      </c>
      <c r="AL89" s="23" t="s">
        <v>65</v>
      </c>
      <c r="AM89" s="23">
        <v>-9999</v>
      </c>
      <c r="AN89" s="23">
        <v>-9999</v>
      </c>
      <c r="AO89" s="23">
        <v>-9999</v>
      </c>
      <c r="AP89" s="23">
        <v>-9999</v>
      </c>
      <c r="AQ89" s="23">
        <v>-9999</v>
      </c>
      <c r="AR89" s="23">
        <v>-9999</v>
      </c>
      <c r="AS89" s="23">
        <v>-9999</v>
      </c>
      <c r="AT89" s="23">
        <v>-9999</v>
      </c>
      <c r="AU89" s="23">
        <v>-9999</v>
      </c>
      <c r="AV89" s="23">
        <v>-9999</v>
      </c>
      <c r="AW89" s="23">
        <v>-9999</v>
      </c>
      <c r="AX89" s="23">
        <v>-9999</v>
      </c>
      <c r="AY89" s="23">
        <v>-9999</v>
      </c>
      <c r="AZ89" s="23">
        <v>-9999</v>
      </c>
      <c r="BA89" s="23">
        <v>-9999</v>
      </c>
      <c r="BB89" s="23">
        <v>-9999</v>
      </c>
      <c r="BC89" s="23">
        <v>687.5</v>
      </c>
      <c r="BD89" s="23" t="s">
        <v>67</v>
      </c>
      <c r="BE89" s="23">
        <v>-9999</v>
      </c>
      <c r="BF89" s="23">
        <v>-9999</v>
      </c>
      <c r="BG89" s="23" t="s">
        <v>65</v>
      </c>
      <c r="BH89" s="23">
        <v>-9999</v>
      </c>
      <c r="BI89" s="23">
        <v>-9999</v>
      </c>
      <c r="BJ89" s="23">
        <v>-9999</v>
      </c>
      <c r="BK89" s="23">
        <v>-9999</v>
      </c>
      <c r="BL89" s="23">
        <v>102</v>
      </c>
      <c r="BM89" s="23" t="s">
        <v>68</v>
      </c>
      <c r="BN89" s="23">
        <v>-9999</v>
      </c>
      <c r="BO89" s="23">
        <v>-9999</v>
      </c>
      <c r="BP89" s="23">
        <v>-9999</v>
      </c>
      <c r="BQ89" s="23">
        <v>-9999</v>
      </c>
      <c r="BR89" s="24">
        <v>0.14836363636363636</v>
      </c>
      <c r="BS89" s="23" t="s">
        <v>142</v>
      </c>
      <c r="BT89" s="23">
        <v>-9999</v>
      </c>
      <c r="BU89" s="24">
        <v>0.14836363636363636</v>
      </c>
      <c r="BV89" s="23" t="s">
        <v>364</v>
      </c>
    </row>
    <row r="90" spans="1:74" ht="11.25">
      <c r="A90" s="23" t="s">
        <v>359</v>
      </c>
      <c r="B90" s="23" t="s">
        <v>360</v>
      </c>
      <c r="C90" s="23" t="s">
        <v>361</v>
      </c>
      <c r="D90" s="23">
        <v>40.46</v>
      </c>
      <c r="E90" s="23">
        <v>-104.46</v>
      </c>
      <c r="F90" s="23">
        <v>-9999</v>
      </c>
      <c r="G90" s="23" t="s">
        <v>403</v>
      </c>
      <c r="H90" s="23" t="s">
        <v>362</v>
      </c>
      <c r="I90" s="23" t="s">
        <v>405</v>
      </c>
      <c r="J90" s="23">
        <v>1987</v>
      </c>
      <c r="K90" s="23">
        <v>-9999</v>
      </c>
      <c r="L90" s="23">
        <v>-9999</v>
      </c>
      <c r="M90" s="23">
        <v>-9999</v>
      </c>
      <c r="N90" s="23">
        <v>-9999</v>
      </c>
      <c r="O90" s="23">
        <v>-9999</v>
      </c>
      <c r="P90" s="23">
        <v>-9999</v>
      </c>
      <c r="Q90" s="23">
        <v>-9999</v>
      </c>
      <c r="R90" s="23">
        <v>-9999</v>
      </c>
      <c r="S90" s="23">
        <v>-9999</v>
      </c>
      <c r="T90" s="23">
        <v>-9999</v>
      </c>
      <c r="U90" s="23">
        <v>-9999</v>
      </c>
      <c r="V90" s="23">
        <v>-9999</v>
      </c>
      <c r="W90" s="23">
        <v>-9999</v>
      </c>
      <c r="X90" s="23">
        <v>8.2</v>
      </c>
      <c r="Y90" s="23">
        <v>22</v>
      </c>
      <c r="Z90" s="23">
        <v>0</v>
      </c>
      <c r="AA90" s="23">
        <v>322</v>
      </c>
      <c r="AB90" s="23">
        <v>250</v>
      </c>
      <c r="AC90" s="23" t="s">
        <v>363</v>
      </c>
      <c r="AD90" s="23">
        <v>7.83</v>
      </c>
      <c r="AE90" s="23">
        <v>22</v>
      </c>
      <c r="AF90" s="23">
        <v>-6</v>
      </c>
      <c r="AG90" s="23">
        <v>359</v>
      </c>
      <c r="AH90" s="23">
        <v>8.2</v>
      </c>
      <c r="AI90" s="23">
        <v>22</v>
      </c>
      <c r="AJ90" s="23">
        <v>-6</v>
      </c>
      <c r="AK90" s="23">
        <v>322</v>
      </c>
      <c r="AL90" s="23">
        <v>-9999</v>
      </c>
      <c r="AM90" s="23">
        <v>-9999</v>
      </c>
      <c r="AN90" s="23" t="s">
        <v>65</v>
      </c>
      <c r="AO90" s="23">
        <v>-9999</v>
      </c>
      <c r="AP90" s="23">
        <v>-9999</v>
      </c>
      <c r="AQ90" s="23">
        <v>-9999</v>
      </c>
      <c r="AR90" s="23">
        <v>-9999</v>
      </c>
      <c r="AS90" s="23">
        <v>-9999</v>
      </c>
      <c r="AT90" s="23">
        <v>-9999</v>
      </c>
      <c r="AU90" s="23">
        <v>-9999</v>
      </c>
      <c r="AV90" s="23">
        <v>-9999</v>
      </c>
      <c r="AW90" s="23">
        <v>-9999</v>
      </c>
      <c r="AX90" s="23">
        <v>-9999</v>
      </c>
      <c r="AY90" s="23">
        <v>-9999</v>
      </c>
      <c r="AZ90" s="23">
        <v>-9999</v>
      </c>
      <c r="BA90" s="23">
        <v>-9999</v>
      </c>
      <c r="BB90" s="23">
        <v>-9999</v>
      </c>
      <c r="BC90" s="23">
        <v>687.5</v>
      </c>
      <c r="BD90" s="23" t="s">
        <v>67</v>
      </c>
      <c r="BE90" s="23">
        <v>-9999</v>
      </c>
      <c r="BF90" s="23">
        <v>-9999</v>
      </c>
      <c r="BG90" s="23" t="s">
        <v>65</v>
      </c>
      <c r="BH90" s="23">
        <v>-9999</v>
      </c>
      <c r="BI90" s="23">
        <v>-9999</v>
      </c>
      <c r="BJ90" s="23">
        <v>-9999</v>
      </c>
      <c r="BK90" s="23">
        <v>-9999</v>
      </c>
      <c r="BL90" s="23">
        <v>165</v>
      </c>
      <c r="BM90" s="23" t="s">
        <v>68</v>
      </c>
      <c r="BN90" s="23">
        <v>-9999</v>
      </c>
      <c r="BO90" s="23">
        <v>-9999</v>
      </c>
      <c r="BP90" s="23">
        <v>-9999</v>
      </c>
      <c r="BQ90" s="23">
        <v>-9999</v>
      </c>
      <c r="BR90" s="24">
        <v>0.24</v>
      </c>
      <c r="BS90" s="23" t="s">
        <v>142</v>
      </c>
      <c r="BT90" s="23">
        <v>-9999</v>
      </c>
      <c r="BU90" s="24">
        <v>0.24</v>
      </c>
      <c r="BV90" s="23" t="s">
        <v>365</v>
      </c>
    </row>
    <row r="91" spans="1:74" ht="11.25">
      <c r="A91" s="23" t="s">
        <v>359</v>
      </c>
      <c r="B91" s="23" t="s">
        <v>360</v>
      </c>
      <c r="C91" s="23" t="s">
        <v>361</v>
      </c>
      <c r="D91" s="23">
        <v>40.46</v>
      </c>
      <c r="E91" s="23">
        <v>-104.46</v>
      </c>
      <c r="F91" s="23">
        <v>-9999</v>
      </c>
      <c r="G91" s="23" t="s">
        <v>403</v>
      </c>
      <c r="H91" s="23" t="s">
        <v>362</v>
      </c>
      <c r="I91" s="23" t="s">
        <v>405</v>
      </c>
      <c r="J91" s="23">
        <v>1988</v>
      </c>
      <c r="K91" s="23">
        <v>-9999</v>
      </c>
      <c r="L91" s="23">
        <v>-9999</v>
      </c>
      <c r="M91" s="23">
        <v>-9999</v>
      </c>
      <c r="N91" s="23">
        <v>-9999</v>
      </c>
      <c r="O91" s="23">
        <v>-9999</v>
      </c>
      <c r="P91" s="23">
        <v>-9999</v>
      </c>
      <c r="Q91" s="23">
        <v>-9999</v>
      </c>
      <c r="R91" s="23">
        <v>-9999</v>
      </c>
      <c r="S91" s="23">
        <v>-9999</v>
      </c>
      <c r="T91" s="23">
        <v>-9999</v>
      </c>
      <c r="U91" s="23">
        <v>-9999</v>
      </c>
      <c r="V91" s="23">
        <v>-9999</v>
      </c>
      <c r="W91" s="23">
        <v>-9999</v>
      </c>
      <c r="X91" s="23">
        <v>8.2</v>
      </c>
      <c r="Y91" s="23">
        <v>22</v>
      </c>
      <c r="Z91" s="23">
        <v>0</v>
      </c>
      <c r="AA91" s="23">
        <v>322</v>
      </c>
      <c r="AB91" s="23">
        <v>260</v>
      </c>
      <c r="AC91" s="23" t="s">
        <v>363</v>
      </c>
      <c r="AD91" s="23">
        <v>7.83</v>
      </c>
      <c r="AE91" s="23">
        <v>22</v>
      </c>
      <c r="AF91" s="23">
        <v>-6</v>
      </c>
      <c r="AG91" s="23">
        <v>359</v>
      </c>
      <c r="AH91" s="23">
        <v>8.2</v>
      </c>
      <c r="AI91" s="23">
        <v>22</v>
      </c>
      <c r="AJ91" s="23">
        <v>-6</v>
      </c>
      <c r="AK91" s="23">
        <v>322</v>
      </c>
      <c r="AL91" s="23" t="s">
        <v>65</v>
      </c>
      <c r="AM91" s="23">
        <v>-9999</v>
      </c>
      <c r="AN91" s="23">
        <v>-9999</v>
      </c>
      <c r="AO91" s="23">
        <v>-9999</v>
      </c>
      <c r="AP91" s="23">
        <v>-9999</v>
      </c>
      <c r="AQ91" s="23">
        <v>-9999</v>
      </c>
      <c r="AR91" s="23">
        <v>-9999</v>
      </c>
      <c r="AS91" s="23">
        <v>-9999</v>
      </c>
      <c r="AT91" s="23">
        <v>-9999</v>
      </c>
      <c r="AU91" s="23">
        <v>-9999</v>
      </c>
      <c r="AV91" s="23">
        <v>-9999</v>
      </c>
      <c r="AW91" s="23">
        <v>-9999</v>
      </c>
      <c r="AX91" s="23">
        <v>-9999</v>
      </c>
      <c r="AY91" s="23">
        <v>-9999</v>
      </c>
      <c r="AZ91" s="23">
        <v>-9999</v>
      </c>
      <c r="BA91" s="23">
        <v>-9999</v>
      </c>
      <c r="BB91" s="23">
        <v>-9999</v>
      </c>
      <c r="BC91" s="23">
        <v>818.5714285714287</v>
      </c>
      <c r="BD91" s="23" t="s">
        <v>67</v>
      </c>
      <c r="BE91" s="23">
        <v>-9999</v>
      </c>
      <c r="BF91" s="23">
        <v>-9999</v>
      </c>
      <c r="BG91" s="23" t="s">
        <v>65</v>
      </c>
      <c r="BH91" s="23">
        <v>-9999</v>
      </c>
      <c r="BI91" s="23">
        <v>-9999</v>
      </c>
      <c r="BJ91" s="23">
        <v>-9999</v>
      </c>
      <c r="BK91" s="23">
        <v>-9999</v>
      </c>
      <c r="BL91" s="23">
        <v>170</v>
      </c>
      <c r="BM91" s="23" t="s">
        <v>68</v>
      </c>
      <c r="BN91" s="23">
        <v>-9999</v>
      </c>
      <c r="BO91" s="23">
        <v>-9999</v>
      </c>
      <c r="BP91" s="23">
        <v>-9999</v>
      </c>
      <c r="BQ91" s="23">
        <v>-9999</v>
      </c>
      <c r="BR91" s="24">
        <v>0.20767888307155322</v>
      </c>
      <c r="BS91" s="23" t="s">
        <v>142</v>
      </c>
      <c r="BT91" s="23">
        <v>-9999</v>
      </c>
      <c r="BU91" s="24">
        <v>0.20767888307155322</v>
      </c>
      <c r="BV91" s="23" t="s">
        <v>364</v>
      </c>
    </row>
    <row r="92" spans="1:74" ht="11.25">
      <c r="A92" s="23" t="s">
        <v>359</v>
      </c>
      <c r="B92" s="23" t="s">
        <v>360</v>
      </c>
      <c r="C92" s="23" t="s">
        <v>361</v>
      </c>
      <c r="D92" s="23">
        <v>40.46</v>
      </c>
      <c r="E92" s="23">
        <v>-104.46</v>
      </c>
      <c r="F92" s="23">
        <v>-9999</v>
      </c>
      <c r="G92" s="23" t="s">
        <v>403</v>
      </c>
      <c r="H92" s="23" t="s">
        <v>362</v>
      </c>
      <c r="I92" s="23" t="s">
        <v>405</v>
      </c>
      <c r="J92" s="23">
        <v>1988</v>
      </c>
      <c r="K92" s="23">
        <v>-9999</v>
      </c>
      <c r="L92" s="23">
        <v>-9999</v>
      </c>
      <c r="M92" s="23">
        <v>-9999</v>
      </c>
      <c r="N92" s="23">
        <v>-9999</v>
      </c>
      <c r="O92" s="23">
        <v>-9999</v>
      </c>
      <c r="P92" s="23">
        <v>-9999</v>
      </c>
      <c r="Q92" s="23">
        <v>-9999</v>
      </c>
      <c r="R92" s="23">
        <v>-9999</v>
      </c>
      <c r="S92" s="23">
        <v>-9999</v>
      </c>
      <c r="T92" s="23">
        <v>-9999</v>
      </c>
      <c r="U92" s="23">
        <v>-9999</v>
      </c>
      <c r="V92" s="23">
        <v>-9999</v>
      </c>
      <c r="W92" s="23">
        <v>-9999</v>
      </c>
      <c r="X92" s="23">
        <v>8.2</v>
      </c>
      <c r="Y92" s="23">
        <v>22</v>
      </c>
      <c r="Z92" s="23">
        <v>0</v>
      </c>
      <c r="AA92" s="23">
        <v>322</v>
      </c>
      <c r="AB92" s="23">
        <v>260</v>
      </c>
      <c r="AC92" s="23" t="s">
        <v>363</v>
      </c>
      <c r="AD92" s="23">
        <v>7.83</v>
      </c>
      <c r="AE92" s="23">
        <v>22</v>
      </c>
      <c r="AF92" s="23">
        <v>-6</v>
      </c>
      <c r="AG92" s="23">
        <v>359</v>
      </c>
      <c r="AH92" s="23">
        <v>8.2</v>
      </c>
      <c r="AI92" s="23">
        <v>22</v>
      </c>
      <c r="AJ92" s="23">
        <v>-6</v>
      </c>
      <c r="AK92" s="23">
        <v>322</v>
      </c>
      <c r="AL92" s="23">
        <v>-9999</v>
      </c>
      <c r="AM92" s="23">
        <v>-9999</v>
      </c>
      <c r="AN92" s="23" t="s">
        <v>65</v>
      </c>
      <c r="AO92" s="23">
        <v>-9999</v>
      </c>
      <c r="AP92" s="23">
        <v>-9999</v>
      </c>
      <c r="AQ92" s="23">
        <v>-9999</v>
      </c>
      <c r="AR92" s="23">
        <v>-9999</v>
      </c>
      <c r="AS92" s="23">
        <v>-9999</v>
      </c>
      <c r="AT92" s="23">
        <v>-9999</v>
      </c>
      <c r="AU92" s="23">
        <v>-9999</v>
      </c>
      <c r="AV92" s="23">
        <v>-9999</v>
      </c>
      <c r="AW92" s="23">
        <v>-9999</v>
      </c>
      <c r="AX92" s="23">
        <v>-9999</v>
      </c>
      <c r="AY92" s="23">
        <v>-9999</v>
      </c>
      <c r="AZ92" s="23">
        <v>-9999</v>
      </c>
      <c r="BA92" s="23">
        <v>-9999</v>
      </c>
      <c r="BB92" s="23">
        <v>-9999</v>
      </c>
      <c r="BC92" s="23">
        <v>818.5714285714287</v>
      </c>
      <c r="BD92" s="23" t="s">
        <v>67</v>
      </c>
      <c r="BE92" s="23">
        <v>-9999</v>
      </c>
      <c r="BF92" s="23">
        <v>-9999</v>
      </c>
      <c r="BG92" s="23" t="s">
        <v>65</v>
      </c>
      <c r="BH92" s="23">
        <v>-9999</v>
      </c>
      <c r="BI92" s="23">
        <v>-9999</v>
      </c>
      <c r="BJ92" s="23">
        <v>-9999</v>
      </c>
      <c r="BK92" s="23">
        <v>-9999</v>
      </c>
      <c r="BL92" s="23">
        <v>158</v>
      </c>
      <c r="BM92" s="23" t="s">
        <v>68</v>
      </c>
      <c r="BN92" s="23">
        <v>-9999</v>
      </c>
      <c r="BO92" s="23">
        <v>-9999</v>
      </c>
      <c r="BP92" s="23">
        <v>-9999</v>
      </c>
      <c r="BQ92" s="23">
        <v>-9999</v>
      </c>
      <c r="BR92" s="24">
        <v>0.19301919720767885</v>
      </c>
      <c r="BS92" s="23" t="s">
        <v>142</v>
      </c>
      <c r="BT92" s="23">
        <v>-9999</v>
      </c>
      <c r="BU92" s="24">
        <v>0.19301919720767885</v>
      </c>
      <c r="BV92" s="23" t="s">
        <v>365</v>
      </c>
    </row>
    <row r="93" spans="1:74" ht="11.25">
      <c r="A93" s="23" t="s">
        <v>366</v>
      </c>
      <c r="B93" s="23" t="s">
        <v>367</v>
      </c>
      <c r="C93" s="23" t="s">
        <v>368</v>
      </c>
      <c r="D93" s="23">
        <v>19.16</v>
      </c>
      <c r="E93" s="23">
        <v>84.53</v>
      </c>
      <c r="F93" s="23">
        <v>30</v>
      </c>
      <c r="G93" s="23" t="s">
        <v>480</v>
      </c>
      <c r="H93" s="23" t="s">
        <v>369</v>
      </c>
      <c r="I93" s="23" t="s">
        <v>405</v>
      </c>
      <c r="J93" s="23">
        <v>-9999</v>
      </c>
      <c r="K93" s="23">
        <v>-9999</v>
      </c>
      <c r="L93" s="23" t="s">
        <v>65</v>
      </c>
      <c r="M93" s="23">
        <v>62</v>
      </c>
      <c r="N93" s="23">
        <v>30</v>
      </c>
      <c r="O93" s="23">
        <v>-9999</v>
      </c>
      <c r="P93" s="23">
        <v>-9999</v>
      </c>
      <c r="Q93" s="23">
        <v>-9999</v>
      </c>
      <c r="R93" s="23">
        <v>0.6</v>
      </c>
      <c r="S93" s="23">
        <v>0.05</v>
      </c>
      <c r="T93" s="23">
        <v>4.8</v>
      </c>
      <c r="U93" s="23">
        <v>-9999</v>
      </c>
      <c r="V93" s="23" t="s">
        <v>109</v>
      </c>
      <c r="W93" s="23">
        <v>-9999</v>
      </c>
      <c r="X93" s="23">
        <v>24.75</v>
      </c>
      <c r="Y93" s="23">
        <v>-9999</v>
      </c>
      <c r="Z93" s="23">
        <v>-9999</v>
      </c>
      <c r="AA93" s="23">
        <v>1200</v>
      </c>
      <c r="AB93" s="23">
        <v>852</v>
      </c>
      <c r="AC93" s="23" t="s">
        <v>97</v>
      </c>
      <c r="AD93" s="23">
        <v>24.83</v>
      </c>
      <c r="AE93" s="23">
        <v>28</v>
      </c>
      <c r="AF93" s="23">
        <v>22</v>
      </c>
      <c r="AG93" s="23">
        <v>1126</v>
      </c>
      <c r="AH93" s="23">
        <v>24.75</v>
      </c>
      <c r="AI93" s="23">
        <v>28</v>
      </c>
      <c r="AJ93" s="23">
        <v>22</v>
      </c>
      <c r="AK93" s="23">
        <v>1200</v>
      </c>
      <c r="AL93" s="23">
        <v>-9999</v>
      </c>
      <c r="AM93" s="23" t="s">
        <v>65</v>
      </c>
      <c r="AN93" s="23">
        <v>-9999</v>
      </c>
      <c r="AO93" s="23">
        <v>-9999</v>
      </c>
      <c r="AP93" s="23">
        <v>-9999</v>
      </c>
      <c r="AQ93" s="23">
        <v>-9999</v>
      </c>
      <c r="AR93" s="23">
        <v>-9999</v>
      </c>
      <c r="AS93" s="23">
        <v>-9999</v>
      </c>
      <c r="AT93" s="23">
        <v>-9999</v>
      </c>
      <c r="AU93" s="23">
        <v>-9999</v>
      </c>
      <c r="AV93" s="23">
        <v>-9999</v>
      </c>
      <c r="AW93" s="23">
        <v>-9999</v>
      </c>
      <c r="AX93" s="23">
        <v>-9999</v>
      </c>
      <c r="AY93" s="23">
        <v>-9999</v>
      </c>
      <c r="AZ93" s="23">
        <v>-9999</v>
      </c>
      <c r="BA93" s="23">
        <v>-9999</v>
      </c>
      <c r="BB93" s="23">
        <v>-9999</v>
      </c>
      <c r="BC93" s="23">
        <v>743</v>
      </c>
      <c r="BD93" s="23" t="s">
        <v>67</v>
      </c>
      <c r="BE93" s="23">
        <v>-9999</v>
      </c>
      <c r="BF93" s="23">
        <v>-9999</v>
      </c>
      <c r="BG93" s="23" t="s">
        <v>65</v>
      </c>
      <c r="BH93" s="23">
        <v>-9999</v>
      </c>
      <c r="BI93" s="23">
        <v>-9999</v>
      </c>
      <c r="BJ93" s="23">
        <v>-9999</v>
      </c>
      <c r="BK93" s="23">
        <v>-9999</v>
      </c>
      <c r="BL93" s="23">
        <v>491</v>
      </c>
      <c r="BM93" s="23" t="s">
        <v>68</v>
      </c>
      <c r="BN93" s="23">
        <v>-9999</v>
      </c>
      <c r="BO93" s="23">
        <v>-9999</v>
      </c>
      <c r="BP93" s="23">
        <v>956</v>
      </c>
      <c r="BQ93" s="23" t="s">
        <v>68</v>
      </c>
      <c r="BR93" s="24">
        <v>0.6608344549125168</v>
      </c>
      <c r="BS93" s="23" t="s">
        <v>142</v>
      </c>
      <c r="BT93" s="23">
        <v>-9999</v>
      </c>
      <c r="BU93" s="24">
        <v>0.6608344549125168</v>
      </c>
      <c r="BV93" s="23">
        <v>-9999</v>
      </c>
    </row>
    <row r="94" spans="1:74" ht="11.25">
      <c r="A94" s="23" t="s">
        <v>370</v>
      </c>
      <c r="B94" s="23" t="s">
        <v>371</v>
      </c>
      <c r="C94" s="23" t="s">
        <v>372</v>
      </c>
      <c r="D94" s="23">
        <v>5.3</v>
      </c>
      <c r="E94" s="23">
        <v>4.3</v>
      </c>
      <c r="F94" s="23">
        <v>-9999</v>
      </c>
      <c r="G94" s="23" t="s">
        <v>480</v>
      </c>
      <c r="H94" s="23" t="s">
        <v>373</v>
      </c>
      <c r="I94" s="23" t="s">
        <v>405</v>
      </c>
      <c r="J94" s="23" t="s">
        <v>374</v>
      </c>
      <c r="K94" s="23">
        <v>-9999</v>
      </c>
      <c r="L94" s="23">
        <v>-9999</v>
      </c>
      <c r="M94" s="23">
        <v>-9999</v>
      </c>
      <c r="N94" s="23">
        <v>-9999</v>
      </c>
      <c r="O94" s="23">
        <v>-9999</v>
      </c>
      <c r="P94" s="23">
        <v>-9999</v>
      </c>
      <c r="Q94" s="23">
        <v>-9999</v>
      </c>
      <c r="R94" s="23">
        <v>-9999</v>
      </c>
      <c r="S94" s="23">
        <v>-9999</v>
      </c>
      <c r="T94" s="23">
        <v>-9999</v>
      </c>
      <c r="U94" s="23">
        <v>-9999</v>
      </c>
      <c r="V94" s="23">
        <v>-9999</v>
      </c>
      <c r="W94" s="23">
        <v>-9999</v>
      </c>
      <c r="X94" s="23">
        <v>-9999</v>
      </c>
      <c r="Y94" s="23">
        <v>-9999</v>
      </c>
      <c r="Z94" s="23">
        <v>-9999</v>
      </c>
      <c r="AA94" s="23">
        <v>-9999</v>
      </c>
      <c r="AB94" s="23">
        <v>-9999</v>
      </c>
      <c r="AC94" s="23">
        <v>-9999</v>
      </c>
      <c r="AD94" s="23">
        <v>26.5</v>
      </c>
      <c r="AE94" s="23">
        <v>28</v>
      </c>
      <c r="AF94" s="23">
        <v>25</v>
      </c>
      <c r="AG94" s="23">
        <v>1257</v>
      </c>
      <c r="AH94" s="23">
        <v>26.5</v>
      </c>
      <c r="AI94" s="23">
        <v>28</v>
      </c>
      <c r="AJ94" s="23">
        <v>25</v>
      </c>
      <c r="AK94" s="23">
        <v>1257</v>
      </c>
      <c r="AL94" s="23" t="s">
        <v>65</v>
      </c>
      <c r="AM94" s="23">
        <v>-9999</v>
      </c>
      <c r="AN94" s="23">
        <v>-9999</v>
      </c>
      <c r="AO94" s="23">
        <v>-9999</v>
      </c>
      <c r="AP94" s="23">
        <v>-9999</v>
      </c>
      <c r="AQ94" s="23">
        <v>-9999</v>
      </c>
      <c r="AR94" s="23">
        <v>-9999</v>
      </c>
      <c r="AS94" s="23">
        <v>-9999</v>
      </c>
      <c r="AT94" s="23">
        <v>-9999</v>
      </c>
      <c r="AU94" s="23">
        <v>-9999</v>
      </c>
      <c r="AV94" s="23">
        <v>-9999</v>
      </c>
      <c r="AW94" s="23">
        <v>-9999</v>
      </c>
      <c r="AX94" s="23">
        <v>-9999</v>
      </c>
      <c r="AY94" s="23">
        <v>-9999</v>
      </c>
      <c r="AZ94" s="23">
        <v>-9999</v>
      </c>
      <c r="BA94" s="23">
        <v>-9999</v>
      </c>
      <c r="BB94" s="23">
        <v>-9999</v>
      </c>
      <c r="BC94" s="23">
        <v>3.2</v>
      </c>
      <c r="BD94" s="23" t="s">
        <v>770</v>
      </c>
      <c r="BE94" s="23">
        <v>-9999</v>
      </c>
      <c r="BF94" s="23" t="s">
        <v>65</v>
      </c>
      <c r="BG94" s="23" t="s">
        <v>141</v>
      </c>
      <c r="BH94" s="23">
        <v>-9999</v>
      </c>
      <c r="BI94" s="23">
        <v>-9999</v>
      </c>
      <c r="BJ94" s="23">
        <v>-9999</v>
      </c>
      <c r="BK94" s="23">
        <v>-9999</v>
      </c>
      <c r="BL94" s="23">
        <v>8.1</v>
      </c>
      <c r="BM94" s="23" t="s">
        <v>771</v>
      </c>
      <c r="BN94" s="23">
        <v>-9999</v>
      </c>
      <c r="BO94" s="23">
        <v>-9999</v>
      </c>
      <c r="BP94" s="23">
        <v>-9999</v>
      </c>
      <c r="BQ94" s="23">
        <v>-9999</v>
      </c>
      <c r="BR94" s="24">
        <v>2.53125</v>
      </c>
      <c r="BS94" s="23" t="s">
        <v>142</v>
      </c>
      <c r="BT94" s="23">
        <v>-9999</v>
      </c>
      <c r="BU94" s="24">
        <v>1.1833455076698318</v>
      </c>
      <c r="BV94" s="23">
        <v>-9999</v>
      </c>
    </row>
    <row r="95" spans="1:74" ht="11.25">
      <c r="A95" s="23" t="s">
        <v>185</v>
      </c>
      <c r="B95" s="23" t="s">
        <v>186</v>
      </c>
      <c r="C95" s="23" t="s">
        <v>187</v>
      </c>
      <c r="D95" s="23">
        <v>30</v>
      </c>
      <c r="E95" s="23">
        <v>78</v>
      </c>
      <c r="F95" s="23">
        <v>1550</v>
      </c>
      <c r="G95" s="23" t="s">
        <v>564</v>
      </c>
      <c r="H95" s="23">
        <v>-9999</v>
      </c>
      <c r="I95" s="23" t="s">
        <v>405</v>
      </c>
      <c r="J95" s="23" t="s">
        <v>188</v>
      </c>
      <c r="K95" s="23">
        <v>-9999</v>
      </c>
      <c r="L95" s="23">
        <v>-9999</v>
      </c>
      <c r="M95" s="23">
        <v>-9999</v>
      </c>
      <c r="N95" s="23">
        <v>-9999</v>
      </c>
      <c r="O95" s="23">
        <v>-9999</v>
      </c>
      <c r="P95" s="23" t="s">
        <v>189</v>
      </c>
      <c r="Q95" s="23">
        <v>-9999</v>
      </c>
      <c r="R95" s="23">
        <v>-9999</v>
      </c>
      <c r="S95" s="23">
        <v>-9999</v>
      </c>
      <c r="T95" s="23">
        <v>-9999</v>
      </c>
      <c r="U95" s="23">
        <v>-9999</v>
      </c>
      <c r="V95" s="23" t="s">
        <v>190</v>
      </c>
      <c r="W95" s="23">
        <v>-9999</v>
      </c>
      <c r="X95" s="23">
        <v>-9999</v>
      </c>
      <c r="Y95" s="23" t="s">
        <v>141</v>
      </c>
      <c r="Z95" s="23">
        <v>-9999</v>
      </c>
      <c r="AA95" s="23">
        <v>1674</v>
      </c>
      <c r="AB95" s="23">
        <v>-9999</v>
      </c>
      <c r="AC95" s="23">
        <v>-9999</v>
      </c>
      <c r="AD95" s="23">
        <v>24.5</v>
      </c>
      <c r="AE95" s="23">
        <v>33</v>
      </c>
      <c r="AF95" s="23">
        <v>16</v>
      </c>
      <c r="AG95" s="23">
        <v>641</v>
      </c>
      <c r="AH95" s="23">
        <v>24.5</v>
      </c>
      <c r="AI95" s="23">
        <v>39.3</v>
      </c>
      <c r="AJ95" s="23">
        <v>16</v>
      </c>
      <c r="AK95" s="23">
        <v>1674</v>
      </c>
      <c r="AL95" s="23">
        <v>-9999</v>
      </c>
      <c r="AM95" s="23" t="s">
        <v>65</v>
      </c>
      <c r="AN95" s="23">
        <v>-9999</v>
      </c>
      <c r="AO95" s="23">
        <v>-9999</v>
      </c>
      <c r="AP95" s="23">
        <v>-9999</v>
      </c>
      <c r="AQ95" s="23">
        <v>-9999</v>
      </c>
      <c r="AR95" s="23">
        <v>-9999</v>
      </c>
      <c r="AS95" s="23">
        <v>-9999</v>
      </c>
      <c r="AT95" s="23">
        <v>-9999</v>
      </c>
      <c r="AU95" s="23">
        <v>-9999</v>
      </c>
      <c r="AV95" s="23">
        <v>-9999</v>
      </c>
      <c r="AW95" s="23">
        <v>-9999</v>
      </c>
      <c r="AX95" s="23">
        <v>-9999</v>
      </c>
      <c r="AY95" s="23">
        <v>-9999</v>
      </c>
      <c r="AZ95" s="23">
        <v>-9999</v>
      </c>
      <c r="BA95" s="23">
        <v>-9999</v>
      </c>
      <c r="BB95" s="23">
        <v>-9999</v>
      </c>
      <c r="BC95" s="23">
        <v>819.5</v>
      </c>
      <c r="BD95" s="23" t="s">
        <v>67</v>
      </c>
      <c r="BE95" s="23">
        <v>-9999</v>
      </c>
      <c r="BF95" s="23">
        <v>-9999</v>
      </c>
      <c r="BG95" s="23" t="s">
        <v>65</v>
      </c>
      <c r="BH95" s="23">
        <v>-9999</v>
      </c>
      <c r="BI95" s="23">
        <v>-9999</v>
      </c>
      <c r="BJ95" s="23">
        <v>-9999</v>
      </c>
      <c r="BK95" s="23">
        <v>-9999</v>
      </c>
      <c r="BL95" s="23">
        <v>850.5</v>
      </c>
      <c r="BM95" s="23" t="s">
        <v>68</v>
      </c>
      <c r="BN95" s="23">
        <v>-9999</v>
      </c>
      <c r="BO95" s="23">
        <v>-9999</v>
      </c>
      <c r="BP95" s="23">
        <v>623.5</v>
      </c>
      <c r="BQ95" s="23" t="s">
        <v>68</v>
      </c>
      <c r="BR95" s="24">
        <v>1.0378279438682123</v>
      </c>
      <c r="BS95" s="23" t="s">
        <v>142</v>
      </c>
      <c r="BT95" s="23">
        <v>-9999</v>
      </c>
      <c r="BU95" s="24">
        <v>1.0378279438682123</v>
      </c>
      <c r="BV95" s="23">
        <v>-9999</v>
      </c>
    </row>
    <row r="96" spans="1:74" ht="11.25">
      <c r="A96" s="23" t="s">
        <v>185</v>
      </c>
      <c r="B96" s="23" t="s">
        <v>186</v>
      </c>
      <c r="C96" s="23" t="s">
        <v>187</v>
      </c>
      <c r="D96" s="23">
        <v>30</v>
      </c>
      <c r="E96" s="23">
        <v>78</v>
      </c>
      <c r="F96" s="23">
        <v>1550</v>
      </c>
      <c r="G96" s="23" t="s">
        <v>564</v>
      </c>
      <c r="H96" s="23">
        <v>-9999</v>
      </c>
      <c r="I96" s="23" t="s">
        <v>405</v>
      </c>
      <c r="J96" s="23" t="s">
        <v>191</v>
      </c>
      <c r="K96" s="23">
        <v>-9999</v>
      </c>
      <c r="L96" s="23">
        <v>-9999</v>
      </c>
      <c r="M96" s="23">
        <v>-9999</v>
      </c>
      <c r="N96" s="23">
        <v>-9999</v>
      </c>
      <c r="O96" s="23">
        <v>-9999</v>
      </c>
      <c r="P96" s="23" t="s">
        <v>189</v>
      </c>
      <c r="Q96" s="23">
        <v>-9999</v>
      </c>
      <c r="R96" s="23">
        <v>-9999</v>
      </c>
      <c r="S96" s="23">
        <v>-9999</v>
      </c>
      <c r="T96" s="23">
        <v>-9999</v>
      </c>
      <c r="U96" s="23">
        <v>-9999</v>
      </c>
      <c r="V96" s="23" t="s">
        <v>190</v>
      </c>
      <c r="W96" s="23">
        <v>-9999</v>
      </c>
      <c r="X96" s="23">
        <v>-9999</v>
      </c>
      <c r="Y96" s="23" t="s">
        <v>141</v>
      </c>
      <c r="Z96" s="23">
        <v>-9999</v>
      </c>
      <c r="AA96" s="23">
        <v>1674</v>
      </c>
      <c r="AB96" s="23">
        <v>-9999</v>
      </c>
      <c r="AC96" s="23">
        <v>-9999</v>
      </c>
      <c r="AD96" s="23">
        <v>24.5</v>
      </c>
      <c r="AE96" s="23">
        <v>33</v>
      </c>
      <c r="AF96" s="23">
        <v>16</v>
      </c>
      <c r="AG96" s="23">
        <v>641</v>
      </c>
      <c r="AH96" s="23">
        <v>24.5</v>
      </c>
      <c r="AI96" s="23">
        <v>2.5</v>
      </c>
      <c r="AJ96" s="23">
        <v>16</v>
      </c>
      <c r="AK96" s="23">
        <v>1674</v>
      </c>
      <c r="AL96" s="23">
        <v>-9999</v>
      </c>
      <c r="AM96" s="23" t="s">
        <v>65</v>
      </c>
      <c r="AN96" s="23">
        <v>-9999</v>
      </c>
      <c r="AO96" s="23">
        <v>-9999</v>
      </c>
      <c r="AP96" s="23">
        <v>-9999</v>
      </c>
      <c r="AQ96" s="23">
        <v>-9999</v>
      </c>
      <c r="AR96" s="23">
        <v>-9999</v>
      </c>
      <c r="AS96" s="23">
        <v>-9999</v>
      </c>
      <c r="AT96" s="23">
        <v>-9999</v>
      </c>
      <c r="AU96" s="23">
        <v>-9999</v>
      </c>
      <c r="AV96" s="23">
        <v>-9999</v>
      </c>
      <c r="AW96" s="23">
        <v>-9999</v>
      </c>
      <c r="AX96" s="23">
        <v>-9999</v>
      </c>
      <c r="AY96" s="23">
        <v>-9999</v>
      </c>
      <c r="AZ96" s="23">
        <v>-9999</v>
      </c>
      <c r="BA96" s="23">
        <v>-9999</v>
      </c>
      <c r="BB96" s="23">
        <v>-9999</v>
      </c>
      <c r="BC96" s="23">
        <v>501</v>
      </c>
      <c r="BD96" s="23" t="s">
        <v>67</v>
      </c>
      <c r="BE96" s="23">
        <v>-9999</v>
      </c>
      <c r="BF96" s="23">
        <v>-9999</v>
      </c>
      <c r="BG96" s="23" t="s">
        <v>65</v>
      </c>
      <c r="BH96" s="23">
        <v>-9999</v>
      </c>
      <c r="BI96" s="23">
        <v>-9999</v>
      </c>
      <c r="BJ96" s="23">
        <v>-9999</v>
      </c>
      <c r="BK96" s="23">
        <v>-9999</v>
      </c>
      <c r="BL96" s="23">
        <v>784.5</v>
      </c>
      <c r="BM96" s="23" t="s">
        <v>68</v>
      </c>
      <c r="BN96" s="23">
        <v>-9999</v>
      </c>
      <c r="BO96" s="23">
        <v>-9999</v>
      </c>
      <c r="BP96" s="23">
        <v>428.5</v>
      </c>
      <c r="BQ96" s="23" t="s">
        <v>68</v>
      </c>
      <c r="BR96" s="24">
        <v>1.5658682634730539</v>
      </c>
      <c r="BS96" s="23" t="s">
        <v>142</v>
      </c>
      <c r="BT96" s="23">
        <v>-9999</v>
      </c>
      <c r="BU96" s="24">
        <v>1.5658682634730539</v>
      </c>
      <c r="BV96" s="23">
        <v>-9999</v>
      </c>
    </row>
    <row r="97" spans="1:74" ht="11.25">
      <c r="A97" s="23" t="s">
        <v>192</v>
      </c>
      <c r="B97" s="23" t="s">
        <v>193</v>
      </c>
      <c r="C97" s="23" t="s">
        <v>194</v>
      </c>
      <c r="D97" s="23">
        <v>30.28</v>
      </c>
      <c r="E97" s="23">
        <v>79.2</v>
      </c>
      <c r="F97" s="23">
        <v>3600</v>
      </c>
      <c r="G97" s="23" t="s">
        <v>564</v>
      </c>
      <c r="H97" s="23" t="s">
        <v>195</v>
      </c>
      <c r="I97" s="23" t="s">
        <v>405</v>
      </c>
      <c r="J97" s="23" t="s">
        <v>196</v>
      </c>
      <c r="K97" s="23">
        <v>-9999</v>
      </c>
      <c r="L97" s="23" t="s">
        <v>65</v>
      </c>
      <c r="M97" s="23">
        <v>20</v>
      </c>
      <c r="N97" s="23">
        <v>15</v>
      </c>
      <c r="O97" s="23">
        <v>-9999</v>
      </c>
      <c r="P97" s="23">
        <v>-9999</v>
      </c>
      <c r="Q97" s="23">
        <v>-9999</v>
      </c>
      <c r="R97" s="23">
        <v>-9999</v>
      </c>
      <c r="S97" s="23">
        <v>0.65</v>
      </c>
      <c r="T97" s="23">
        <v>4.9</v>
      </c>
      <c r="U97" s="23">
        <v>-9999</v>
      </c>
      <c r="V97" s="23" t="s">
        <v>109</v>
      </c>
      <c r="W97" s="23">
        <v>-9999</v>
      </c>
      <c r="X97" s="23">
        <v>-9999</v>
      </c>
      <c r="Y97" s="23">
        <v>21.2</v>
      </c>
      <c r="Z97" s="23">
        <v>5</v>
      </c>
      <c r="AA97" s="23">
        <v>1586</v>
      </c>
      <c r="AB97" s="23">
        <v>-9999</v>
      </c>
      <c r="AC97" s="23" t="s">
        <v>97</v>
      </c>
      <c r="AD97" s="23">
        <v>15.08</v>
      </c>
      <c r="AE97" s="23">
        <v>21</v>
      </c>
      <c r="AF97" s="23">
        <v>8</v>
      </c>
      <c r="AG97" s="23">
        <v>765</v>
      </c>
      <c r="AH97" s="23">
        <v>15.08</v>
      </c>
      <c r="AI97" s="23">
        <v>21.2</v>
      </c>
      <c r="AJ97" s="23">
        <v>5</v>
      </c>
      <c r="AK97" s="23">
        <v>1586</v>
      </c>
      <c r="AL97" s="23">
        <v>-9999</v>
      </c>
      <c r="AM97" s="23" t="s">
        <v>65</v>
      </c>
      <c r="AN97" s="23">
        <v>-9999</v>
      </c>
      <c r="AO97" s="23">
        <v>-9999</v>
      </c>
      <c r="AP97" s="23">
        <v>-9999</v>
      </c>
      <c r="AQ97" s="23">
        <v>-9999</v>
      </c>
      <c r="AR97" s="23">
        <v>-9999</v>
      </c>
      <c r="AS97" s="23">
        <v>-9999</v>
      </c>
      <c r="AT97" s="23">
        <v>-9999</v>
      </c>
      <c r="AU97" s="23">
        <v>-9999</v>
      </c>
      <c r="AV97" s="23">
        <v>-9999</v>
      </c>
      <c r="AW97" s="23">
        <v>-9999</v>
      </c>
      <c r="AX97" s="23">
        <v>-9999</v>
      </c>
      <c r="AY97" s="23">
        <v>-9999</v>
      </c>
      <c r="AZ97" s="23">
        <v>-9999</v>
      </c>
      <c r="BA97" s="23">
        <v>-9999</v>
      </c>
      <c r="BB97" s="23">
        <v>-9999</v>
      </c>
      <c r="BC97" s="23">
        <v>1075</v>
      </c>
      <c r="BD97" s="23" t="s">
        <v>67</v>
      </c>
      <c r="BE97" s="23">
        <v>-9999</v>
      </c>
      <c r="BF97" s="23">
        <v>-9999</v>
      </c>
      <c r="BG97" s="23" t="s">
        <v>65</v>
      </c>
      <c r="BH97" s="23">
        <v>-9999</v>
      </c>
      <c r="BI97" s="23">
        <v>-9999</v>
      </c>
      <c r="BJ97" s="23">
        <v>-9999</v>
      </c>
      <c r="BK97" s="23">
        <v>-9999</v>
      </c>
      <c r="BL97" s="23">
        <v>267.5</v>
      </c>
      <c r="BM97" s="23" t="s">
        <v>68</v>
      </c>
      <c r="BN97" s="23">
        <v>-9999</v>
      </c>
      <c r="BO97" s="23">
        <v>-9999</v>
      </c>
      <c r="BP97" s="23">
        <v>-9999</v>
      </c>
      <c r="BQ97" s="23">
        <v>-9999</v>
      </c>
      <c r="BR97" s="24">
        <v>0.24883720930232558</v>
      </c>
      <c r="BS97" s="23" t="s">
        <v>142</v>
      </c>
      <c r="BT97" s="23">
        <v>-9999</v>
      </c>
      <c r="BU97" s="24">
        <v>0.24883720930232558</v>
      </c>
      <c r="BV97" s="23">
        <v>-9999</v>
      </c>
    </row>
    <row r="98" spans="1:74" ht="11.25">
      <c r="A98" s="23" t="s">
        <v>192</v>
      </c>
      <c r="B98" s="23" t="s">
        <v>193</v>
      </c>
      <c r="C98" s="23" t="s">
        <v>194</v>
      </c>
      <c r="D98" s="23">
        <v>30.28</v>
      </c>
      <c r="E98" s="23">
        <v>79.2</v>
      </c>
      <c r="F98" s="23">
        <v>3600</v>
      </c>
      <c r="G98" s="23" t="s">
        <v>564</v>
      </c>
      <c r="H98" s="23" t="s">
        <v>195</v>
      </c>
      <c r="I98" s="23" t="s">
        <v>405</v>
      </c>
      <c r="J98" s="23" t="s">
        <v>197</v>
      </c>
      <c r="K98" s="23">
        <v>-9999</v>
      </c>
      <c r="L98" s="23" t="s">
        <v>65</v>
      </c>
      <c r="M98" s="23">
        <v>20</v>
      </c>
      <c r="N98" s="23">
        <v>15</v>
      </c>
      <c r="O98" s="23">
        <v>-9999</v>
      </c>
      <c r="P98" s="23">
        <v>-9999</v>
      </c>
      <c r="Q98" s="23">
        <v>-9999</v>
      </c>
      <c r="R98" s="23">
        <v>-9999</v>
      </c>
      <c r="S98" s="23">
        <v>0.65</v>
      </c>
      <c r="T98" s="23">
        <v>4.9</v>
      </c>
      <c r="U98" s="23">
        <v>-9999</v>
      </c>
      <c r="V98" s="23" t="s">
        <v>109</v>
      </c>
      <c r="W98" s="23" t="s">
        <v>198</v>
      </c>
      <c r="X98" s="23">
        <v>-9999</v>
      </c>
      <c r="Y98" s="23">
        <v>21</v>
      </c>
      <c r="Z98" s="23">
        <v>5</v>
      </c>
      <c r="AA98" s="23">
        <v>1586</v>
      </c>
      <c r="AB98" s="23">
        <v>-9999</v>
      </c>
      <c r="AC98" s="23" t="s">
        <v>97</v>
      </c>
      <c r="AD98" s="23">
        <v>15.08</v>
      </c>
      <c r="AE98" s="23">
        <v>21</v>
      </c>
      <c r="AF98" s="23">
        <v>8</v>
      </c>
      <c r="AG98" s="23">
        <v>765</v>
      </c>
      <c r="AH98" s="23">
        <v>15.08</v>
      </c>
      <c r="AI98" s="23">
        <v>21</v>
      </c>
      <c r="AJ98" s="23">
        <v>5</v>
      </c>
      <c r="AK98" s="23">
        <v>1586</v>
      </c>
      <c r="AL98" s="23">
        <v>-9999</v>
      </c>
      <c r="AM98" s="23" t="s">
        <v>65</v>
      </c>
      <c r="AN98" s="23">
        <v>-9999</v>
      </c>
      <c r="AO98" s="23">
        <v>-9999</v>
      </c>
      <c r="AP98" s="23">
        <v>-9999</v>
      </c>
      <c r="AQ98" s="23">
        <v>-9999</v>
      </c>
      <c r="AR98" s="23">
        <v>-9999</v>
      </c>
      <c r="AS98" s="23">
        <v>-9999</v>
      </c>
      <c r="AT98" s="23">
        <v>-9999</v>
      </c>
      <c r="AU98" s="23">
        <v>-9999</v>
      </c>
      <c r="AV98" s="23">
        <v>-9999</v>
      </c>
      <c r="AW98" s="23">
        <v>-9999</v>
      </c>
      <c r="AX98" s="23">
        <v>-9999</v>
      </c>
      <c r="AY98" s="23">
        <v>-9999</v>
      </c>
      <c r="AZ98" s="23">
        <v>-9999</v>
      </c>
      <c r="BA98" s="23">
        <v>-9999</v>
      </c>
      <c r="BB98" s="23">
        <v>-9999</v>
      </c>
      <c r="BC98" s="23">
        <v>1112.5</v>
      </c>
      <c r="BD98" s="23" t="s">
        <v>67</v>
      </c>
      <c r="BE98" s="23">
        <v>-9999</v>
      </c>
      <c r="BF98" s="23">
        <v>-9999</v>
      </c>
      <c r="BG98" s="23" t="s">
        <v>65</v>
      </c>
      <c r="BH98" s="23">
        <v>-9999</v>
      </c>
      <c r="BI98" s="23">
        <v>-9999</v>
      </c>
      <c r="BJ98" s="23">
        <v>-9999</v>
      </c>
      <c r="BK98" s="23">
        <v>-9999</v>
      </c>
      <c r="BL98" s="23">
        <v>268</v>
      </c>
      <c r="BM98" s="23" t="s">
        <v>68</v>
      </c>
      <c r="BN98" s="23">
        <v>-9999</v>
      </c>
      <c r="BO98" s="23">
        <v>-9999</v>
      </c>
      <c r="BP98" s="23">
        <v>-9999</v>
      </c>
      <c r="BQ98" s="23">
        <v>-9999</v>
      </c>
      <c r="BR98" s="24">
        <v>0.2408988764044944</v>
      </c>
      <c r="BS98" s="23" t="s">
        <v>142</v>
      </c>
      <c r="BT98" s="23">
        <v>-9999</v>
      </c>
      <c r="BU98" s="24">
        <v>0.2408988764044944</v>
      </c>
      <c r="BV98" s="23">
        <v>-9999</v>
      </c>
    </row>
    <row r="99" spans="1:74" ht="11.25">
      <c r="A99" s="23" t="s">
        <v>375</v>
      </c>
      <c r="B99" s="23" t="s">
        <v>376</v>
      </c>
      <c r="C99" s="23" t="s">
        <v>377</v>
      </c>
      <c r="D99" s="23">
        <v>41.08</v>
      </c>
      <c r="E99" s="23">
        <v>104.49</v>
      </c>
      <c r="F99" s="23">
        <v>1900</v>
      </c>
      <c r="G99" s="23" t="s">
        <v>403</v>
      </c>
      <c r="H99" s="23" t="s">
        <v>378</v>
      </c>
      <c r="I99" s="23" t="s">
        <v>405</v>
      </c>
      <c r="J99" s="23" t="s">
        <v>196</v>
      </c>
      <c r="K99" s="23">
        <v>-9999</v>
      </c>
      <c r="L99" s="23" t="s">
        <v>65</v>
      </c>
      <c r="M99" s="23">
        <v>-9999</v>
      </c>
      <c r="N99" s="23">
        <v>-9999</v>
      </c>
      <c r="O99" s="23" t="s">
        <v>379</v>
      </c>
      <c r="P99" s="23">
        <v>-9999</v>
      </c>
      <c r="Q99" s="23">
        <v>-9999</v>
      </c>
      <c r="R99" s="23">
        <v>-9999</v>
      </c>
      <c r="S99" s="23">
        <v>-9999</v>
      </c>
      <c r="T99" s="23">
        <v>-9999</v>
      </c>
      <c r="U99" s="23">
        <v>-9999</v>
      </c>
      <c r="V99" s="23" t="s">
        <v>135</v>
      </c>
      <c r="W99" s="23">
        <v>-9999</v>
      </c>
      <c r="X99" s="23">
        <v>9</v>
      </c>
      <c r="Y99" s="23">
        <v>-9999</v>
      </c>
      <c r="Z99" s="23">
        <v>-9999</v>
      </c>
      <c r="AA99" s="23">
        <v>365</v>
      </c>
      <c r="AB99" s="23">
        <v>284.7</v>
      </c>
      <c r="AC99" s="23" t="s">
        <v>85</v>
      </c>
      <c r="AD99" s="23">
        <v>5.5</v>
      </c>
      <c r="AE99" s="23">
        <v>21</v>
      </c>
      <c r="AF99" s="23">
        <v>-13</v>
      </c>
      <c r="AG99" s="23">
        <v>210</v>
      </c>
      <c r="AH99" s="23">
        <v>9</v>
      </c>
      <c r="AI99" s="23">
        <v>21</v>
      </c>
      <c r="AJ99" s="23">
        <v>-13</v>
      </c>
      <c r="AK99" s="23">
        <v>365</v>
      </c>
      <c r="AL99" s="23" t="s">
        <v>65</v>
      </c>
      <c r="AM99" s="23">
        <v>-9999</v>
      </c>
      <c r="AN99" s="23">
        <v>-9999</v>
      </c>
      <c r="AO99" s="23">
        <v>-9999</v>
      </c>
      <c r="AP99" s="23">
        <v>-9999</v>
      </c>
      <c r="AQ99" s="23">
        <v>-9999</v>
      </c>
      <c r="AR99" s="23">
        <v>-9999</v>
      </c>
      <c r="AS99" s="23">
        <v>-9999</v>
      </c>
      <c r="AT99" s="23">
        <v>-9999</v>
      </c>
      <c r="AU99" s="23">
        <v>-9999</v>
      </c>
      <c r="AV99" s="23">
        <v>-9999</v>
      </c>
      <c r="AW99" s="23">
        <v>-9999</v>
      </c>
      <c r="AX99" s="23">
        <v>-9999</v>
      </c>
      <c r="AY99" s="23">
        <v>-9999</v>
      </c>
      <c r="AZ99" s="23">
        <v>-9999</v>
      </c>
      <c r="BA99" s="23">
        <v>-9999</v>
      </c>
      <c r="BB99" s="23">
        <v>-9999</v>
      </c>
      <c r="BC99" s="23">
        <v>587</v>
      </c>
      <c r="BD99" s="23" t="s">
        <v>67</v>
      </c>
      <c r="BE99" s="23">
        <v>-9999</v>
      </c>
      <c r="BF99" s="23">
        <v>-9999</v>
      </c>
      <c r="BG99" s="23" t="s">
        <v>65</v>
      </c>
      <c r="BH99" s="23">
        <v>-9999</v>
      </c>
      <c r="BI99" s="23">
        <v>-9999</v>
      </c>
      <c r="BJ99" s="23">
        <v>-9999</v>
      </c>
      <c r="BK99" s="23">
        <v>-9999</v>
      </c>
      <c r="BL99" s="23">
        <v>230</v>
      </c>
      <c r="BM99" s="23" t="s">
        <v>68</v>
      </c>
      <c r="BN99" s="23">
        <v>-9999</v>
      </c>
      <c r="BO99" s="23">
        <v>-9999</v>
      </c>
      <c r="BP99" s="23">
        <v>165</v>
      </c>
      <c r="BQ99" s="23" t="s">
        <v>68</v>
      </c>
      <c r="BR99" s="24">
        <v>1.8909710391822827</v>
      </c>
      <c r="BS99" s="23" t="s">
        <v>142</v>
      </c>
      <c r="BT99" s="23">
        <v>-9999</v>
      </c>
      <c r="BU99" s="24">
        <v>1.8909710391822827</v>
      </c>
      <c r="BV99" s="23" t="s">
        <v>380</v>
      </c>
    </row>
    <row r="100" spans="1:74" ht="11.25">
      <c r="A100" s="23" t="s">
        <v>375</v>
      </c>
      <c r="B100" s="23" t="s">
        <v>376</v>
      </c>
      <c r="C100" s="23" t="s">
        <v>377</v>
      </c>
      <c r="D100" s="23">
        <v>41.08</v>
      </c>
      <c r="E100" s="23">
        <v>104.49</v>
      </c>
      <c r="F100" s="23">
        <v>1900</v>
      </c>
      <c r="G100" s="23" t="s">
        <v>403</v>
      </c>
      <c r="H100" s="23" t="s">
        <v>381</v>
      </c>
      <c r="I100" s="23" t="s">
        <v>405</v>
      </c>
      <c r="J100" s="23" t="s">
        <v>382</v>
      </c>
      <c r="K100" s="23">
        <v>-9999</v>
      </c>
      <c r="L100" s="23" t="s">
        <v>65</v>
      </c>
      <c r="M100" s="23">
        <v>-9999</v>
      </c>
      <c r="N100" s="23">
        <v>-9999</v>
      </c>
      <c r="O100" s="23" t="s">
        <v>379</v>
      </c>
      <c r="P100" s="23">
        <v>-9999</v>
      </c>
      <c r="Q100" s="23">
        <v>-9999</v>
      </c>
      <c r="R100" s="23">
        <v>-9999</v>
      </c>
      <c r="S100" s="23">
        <v>-9999</v>
      </c>
      <c r="T100" s="23">
        <v>-9999</v>
      </c>
      <c r="U100" s="23">
        <v>-9999</v>
      </c>
      <c r="V100" s="23" t="s">
        <v>135</v>
      </c>
      <c r="W100" s="23">
        <v>-9999</v>
      </c>
      <c r="X100" s="23">
        <v>9</v>
      </c>
      <c r="Y100" s="23">
        <v>-9999</v>
      </c>
      <c r="Z100" s="23">
        <v>-9999</v>
      </c>
      <c r="AA100" s="23">
        <v>365</v>
      </c>
      <c r="AB100" s="23">
        <v>285</v>
      </c>
      <c r="AC100" s="23" t="s">
        <v>85</v>
      </c>
      <c r="AD100" s="23">
        <v>5.5</v>
      </c>
      <c r="AE100" s="23">
        <v>21</v>
      </c>
      <c r="AF100" s="23">
        <v>-13</v>
      </c>
      <c r="AG100" s="23">
        <v>210</v>
      </c>
      <c r="AH100" s="23">
        <v>9</v>
      </c>
      <c r="AI100" s="23">
        <v>21</v>
      </c>
      <c r="AJ100" s="23">
        <v>-13</v>
      </c>
      <c r="AK100" s="23">
        <v>365</v>
      </c>
      <c r="AL100" s="23" t="s">
        <v>65</v>
      </c>
      <c r="AM100" s="23">
        <v>-9999</v>
      </c>
      <c r="AN100" s="23">
        <v>-9999</v>
      </c>
      <c r="AO100" s="23">
        <v>-9999</v>
      </c>
      <c r="AP100" s="23">
        <v>-9999</v>
      </c>
      <c r="AQ100" s="23">
        <v>-9999</v>
      </c>
      <c r="AR100" s="23">
        <v>-9999</v>
      </c>
      <c r="AS100" s="23">
        <v>-9999</v>
      </c>
      <c r="AT100" s="23">
        <v>-9999</v>
      </c>
      <c r="AU100" s="23">
        <v>-9999</v>
      </c>
      <c r="AV100" s="23">
        <v>-9999</v>
      </c>
      <c r="AW100" s="23">
        <v>-9999</v>
      </c>
      <c r="AX100" s="23">
        <v>-9999</v>
      </c>
      <c r="AY100" s="23">
        <v>-9999</v>
      </c>
      <c r="AZ100" s="23">
        <v>-9999</v>
      </c>
      <c r="BA100" s="23">
        <v>-9999</v>
      </c>
      <c r="BB100" s="23">
        <v>-9999</v>
      </c>
      <c r="BC100" s="23">
        <v>553</v>
      </c>
      <c r="BD100" s="23" t="s">
        <v>67</v>
      </c>
      <c r="BE100" s="23">
        <v>-9999</v>
      </c>
      <c r="BF100" s="23">
        <v>-9999</v>
      </c>
      <c r="BG100" s="23" t="s">
        <v>65</v>
      </c>
      <c r="BH100" s="23">
        <v>-9999</v>
      </c>
      <c r="BI100" s="23">
        <v>-9999</v>
      </c>
      <c r="BJ100" s="23">
        <v>-9999</v>
      </c>
      <c r="BK100" s="23">
        <v>-9999</v>
      </c>
      <c r="BL100" s="23">
        <v>278</v>
      </c>
      <c r="BM100" s="23" t="s">
        <v>68</v>
      </c>
      <c r="BN100" s="23">
        <v>-9999</v>
      </c>
      <c r="BO100" s="23">
        <v>-9999</v>
      </c>
      <c r="BP100" s="23">
        <v>118</v>
      </c>
      <c r="BQ100" s="23" t="s">
        <v>68</v>
      </c>
      <c r="BR100" s="24">
        <v>2.206148282097649</v>
      </c>
      <c r="BS100" s="23" t="s">
        <v>142</v>
      </c>
      <c r="BT100" s="23">
        <v>-9999</v>
      </c>
      <c r="BU100" s="24">
        <v>2.206148282097649</v>
      </c>
      <c r="BV100" s="23" t="s">
        <v>380</v>
      </c>
    </row>
    <row r="101" spans="1:74" ht="11.25">
      <c r="A101" s="23" t="s">
        <v>104</v>
      </c>
      <c r="B101" s="23" t="s">
        <v>105</v>
      </c>
      <c r="C101" s="23" t="s">
        <v>106</v>
      </c>
      <c r="D101" s="23">
        <v>30.11</v>
      </c>
      <c r="E101" s="23">
        <v>49.4</v>
      </c>
      <c r="F101" s="23">
        <v>3400</v>
      </c>
      <c r="G101" s="23" t="s">
        <v>564</v>
      </c>
      <c r="H101" s="23" t="s">
        <v>383</v>
      </c>
      <c r="I101" s="23" t="s">
        <v>384</v>
      </c>
      <c r="J101" s="23" t="s">
        <v>385</v>
      </c>
      <c r="K101" s="23">
        <v>-9999</v>
      </c>
      <c r="L101" s="23" t="s">
        <v>65</v>
      </c>
      <c r="M101" s="23">
        <v>-9999</v>
      </c>
      <c r="N101" s="23">
        <v>-9999</v>
      </c>
      <c r="O101" s="23">
        <v>-9999</v>
      </c>
      <c r="P101" s="23">
        <v>-9999</v>
      </c>
      <c r="Q101" s="23">
        <v>-9999</v>
      </c>
      <c r="R101" s="23">
        <v>5</v>
      </c>
      <c r="S101" s="23">
        <v>-9999</v>
      </c>
      <c r="T101" s="23">
        <v>5.5</v>
      </c>
      <c r="U101" s="23">
        <v>-9999</v>
      </c>
      <c r="V101" s="23" t="s">
        <v>109</v>
      </c>
      <c r="W101" s="23">
        <v>-9999</v>
      </c>
      <c r="X101" s="23">
        <v>-9999</v>
      </c>
      <c r="Y101" s="23">
        <v>17</v>
      </c>
      <c r="Z101" s="23">
        <v>-9999</v>
      </c>
      <c r="AA101" s="23">
        <v>1557</v>
      </c>
      <c r="AB101" s="23">
        <v>-9999</v>
      </c>
      <c r="AC101" s="23">
        <v>-9999</v>
      </c>
      <c r="AD101" s="23">
        <v>24.83</v>
      </c>
      <c r="AE101" s="23">
        <v>35</v>
      </c>
      <c r="AF101" s="23">
        <v>14</v>
      </c>
      <c r="AG101" s="23">
        <v>234</v>
      </c>
      <c r="AH101" s="23">
        <v>24.83</v>
      </c>
      <c r="AI101" s="23">
        <v>17</v>
      </c>
      <c r="AJ101" s="23">
        <v>14</v>
      </c>
      <c r="AK101" s="23">
        <v>1557</v>
      </c>
      <c r="AL101" s="23" t="s">
        <v>65</v>
      </c>
      <c r="AM101" s="23">
        <v>-9999</v>
      </c>
      <c r="AN101" s="23">
        <v>-9999</v>
      </c>
      <c r="AO101" s="23">
        <v>-9999</v>
      </c>
      <c r="AP101" s="23">
        <v>-9999</v>
      </c>
      <c r="AQ101" s="23">
        <v>-9999</v>
      </c>
      <c r="AR101" s="23">
        <v>-9999</v>
      </c>
      <c r="AS101" s="23">
        <v>-9999</v>
      </c>
      <c r="AT101" s="23">
        <v>-9999</v>
      </c>
      <c r="AU101" s="23">
        <v>-9999</v>
      </c>
      <c r="AV101" s="23">
        <v>-9999</v>
      </c>
      <c r="AW101" s="23">
        <v>-9999</v>
      </c>
      <c r="AX101" s="23">
        <v>-9999</v>
      </c>
      <c r="AY101" s="23">
        <v>-9999</v>
      </c>
      <c r="AZ101" s="23">
        <v>-9999</v>
      </c>
      <c r="BA101" s="23">
        <v>-9999</v>
      </c>
      <c r="BB101" s="23">
        <v>-9999</v>
      </c>
      <c r="BC101" s="23">
        <v>1000</v>
      </c>
      <c r="BD101" s="23" t="s">
        <v>67</v>
      </c>
      <c r="BE101" s="23">
        <v>-9999</v>
      </c>
      <c r="BF101" s="23">
        <v>-9999</v>
      </c>
      <c r="BG101" s="23" t="s">
        <v>65</v>
      </c>
      <c r="BH101" s="23">
        <v>-9999</v>
      </c>
      <c r="BI101" s="23">
        <v>-9999</v>
      </c>
      <c r="BJ101" s="23">
        <v>-9999</v>
      </c>
      <c r="BK101" s="23">
        <v>-9999</v>
      </c>
      <c r="BL101" s="23">
        <v>122</v>
      </c>
      <c r="BM101" s="23" t="s">
        <v>68</v>
      </c>
      <c r="BN101" s="23">
        <v>-9999</v>
      </c>
      <c r="BO101" s="23">
        <v>-9999</v>
      </c>
      <c r="BP101" s="23">
        <v>175</v>
      </c>
      <c r="BQ101" s="23" t="s">
        <v>68</v>
      </c>
      <c r="BR101" s="24">
        <v>0.122</v>
      </c>
      <c r="BS101" s="23" t="s">
        <v>142</v>
      </c>
      <c r="BT101" s="23">
        <v>-9999</v>
      </c>
      <c r="BU101" s="24">
        <v>0.122</v>
      </c>
      <c r="BV101" s="23" t="s">
        <v>110</v>
      </c>
    </row>
    <row r="102" spans="1:74" ht="11.25">
      <c r="A102" s="23" t="s">
        <v>104</v>
      </c>
      <c r="B102" s="23" t="s">
        <v>105</v>
      </c>
      <c r="C102" s="23" t="s">
        <v>106</v>
      </c>
      <c r="D102" s="23">
        <v>30.11</v>
      </c>
      <c r="E102" s="23">
        <v>49.4</v>
      </c>
      <c r="F102" s="23">
        <v>3100</v>
      </c>
      <c r="G102" s="23" t="s">
        <v>564</v>
      </c>
      <c r="H102" s="23" t="s">
        <v>195</v>
      </c>
      <c r="I102" s="23" t="s">
        <v>405</v>
      </c>
      <c r="J102" s="23" t="s">
        <v>386</v>
      </c>
      <c r="K102" s="23">
        <v>-9999</v>
      </c>
      <c r="L102" s="23" t="s">
        <v>65</v>
      </c>
      <c r="M102" s="23">
        <v>-9999</v>
      </c>
      <c r="N102" s="23">
        <v>-9999</v>
      </c>
      <c r="O102" s="23">
        <v>-9999</v>
      </c>
      <c r="P102" s="23">
        <v>-9999</v>
      </c>
      <c r="Q102" s="23">
        <v>-9999</v>
      </c>
      <c r="R102" s="23">
        <v>6</v>
      </c>
      <c r="S102" s="23">
        <v>-9999</v>
      </c>
      <c r="T102" s="23">
        <v>5.8</v>
      </c>
      <c r="U102" s="23">
        <v>-9999</v>
      </c>
      <c r="V102" s="23" t="s">
        <v>109</v>
      </c>
      <c r="W102" s="23">
        <v>-9999</v>
      </c>
      <c r="X102" s="23">
        <v>-9999</v>
      </c>
      <c r="Y102" s="23">
        <v>17</v>
      </c>
      <c r="Z102" s="23">
        <v>-9999</v>
      </c>
      <c r="AA102" s="23">
        <v>1557</v>
      </c>
      <c r="AB102" s="23">
        <v>-9999</v>
      </c>
      <c r="AC102" s="23">
        <v>-9999</v>
      </c>
      <c r="AD102" s="23">
        <v>24.83</v>
      </c>
      <c r="AE102" s="23">
        <v>35</v>
      </c>
      <c r="AF102" s="23">
        <v>14</v>
      </c>
      <c r="AG102" s="23">
        <v>234</v>
      </c>
      <c r="AH102" s="23">
        <v>24.83</v>
      </c>
      <c r="AI102" s="23">
        <v>17</v>
      </c>
      <c r="AJ102" s="23">
        <v>14</v>
      </c>
      <c r="AK102" s="23">
        <v>1557</v>
      </c>
      <c r="AL102" s="23" t="s">
        <v>65</v>
      </c>
      <c r="AM102" s="23">
        <v>-9999</v>
      </c>
      <c r="AN102" s="23">
        <v>-9999</v>
      </c>
      <c r="AO102" s="23">
        <v>-9999</v>
      </c>
      <c r="AP102" s="23">
        <v>-9999</v>
      </c>
      <c r="AQ102" s="23">
        <v>-9999</v>
      </c>
      <c r="AR102" s="23">
        <v>-9999</v>
      </c>
      <c r="AS102" s="23">
        <v>-9999</v>
      </c>
      <c r="AT102" s="23">
        <v>-9999</v>
      </c>
      <c r="AU102" s="23">
        <v>-9999</v>
      </c>
      <c r="AV102" s="23">
        <v>-9999</v>
      </c>
      <c r="AW102" s="23">
        <v>-9999</v>
      </c>
      <c r="AX102" s="23">
        <v>-9999</v>
      </c>
      <c r="AY102" s="23">
        <v>-9999</v>
      </c>
      <c r="AZ102" s="23">
        <v>-9999</v>
      </c>
      <c r="BA102" s="23">
        <v>-9999</v>
      </c>
      <c r="BB102" s="23">
        <v>-9999</v>
      </c>
      <c r="BC102" s="23">
        <v>1000</v>
      </c>
      <c r="BD102" s="23" t="s">
        <v>67</v>
      </c>
      <c r="BE102" s="23">
        <v>-9999</v>
      </c>
      <c r="BF102" s="23">
        <v>-9999</v>
      </c>
      <c r="BG102" s="23" t="s">
        <v>65</v>
      </c>
      <c r="BH102" s="23">
        <v>-9999</v>
      </c>
      <c r="BI102" s="23">
        <v>-9999</v>
      </c>
      <c r="BJ102" s="23">
        <v>-9999</v>
      </c>
      <c r="BK102" s="23">
        <v>-9999</v>
      </c>
      <c r="BL102" s="23">
        <v>166</v>
      </c>
      <c r="BM102" s="23" t="s">
        <v>68</v>
      </c>
      <c r="BN102" s="23">
        <v>-9999</v>
      </c>
      <c r="BO102" s="23">
        <v>-9999</v>
      </c>
      <c r="BP102" s="23">
        <v>233</v>
      </c>
      <c r="BQ102" s="23" t="s">
        <v>68</v>
      </c>
      <c r="BR102" s="24">
        <v>0.166</v>
      </c>
      <c r="BS102" s="23" t="s">
        <v>142</v>
      </c>
      <c r="BT102" s="23">
        <v>-9999</v>
      </c>
      <c r="BU102" s="24">
        <v>0.166</v>
      </c>
      <c r="BV102" s="23" t="s">
        <v>110</v>
      </c>
    </row>
    <row r="103" spans="1:74" ht="11.25">
      <c r="A103" s="23" t="s">
        <v>104</v>
      </c>
      <c r="B103" s="23" t="s">
        <v>105</v>
      </c>
      <c r="C103" s="23" t="s">
        <v>106</v>
      </c>
      <c r="D103" s="23">
        <v>30.11</v>
      </c>
      <c r="E103" s="23">
        <v>49.4</v>
      </c>
      <c r="F103" s="23">
        <v>3200</v>
      </c>
      <c r="G103" s="23" t="s">
        <v>564</v>
      </c>
      <c r="H103" s="23" t="s">
        <v>195</v>
      </c>
      <c r="I103" s="23" t="s">
        <v>405</v>
      </c>
      <c r="J103" s="23" t="s">
        <v>387</v>
      </c>
      <c r="K103" s="23">
        <v>-9999</v>
      </c>
      <c r="L103" s="23" t="s">
        <v>65</v>
      </c>
      <c r="M103" s="23">
        <v>-9999</v>
      </c>
      <c r="N103" s="23">
        <v>-9999</v>
      </c>
      <c r="O103" s="23">
        <v>-9999</v>
      </c>
      <c r="P103" s="23">
        <v>-9999</v>
      </c>
      <c r="Q103" s="23">
        <v>-9999</v>
      </c>
      <c r="R103" s="23">
        <v>7</v>
      </c>
      <c r="S103" s="23">
        <v>-9999</v>
      </c>
      <c r="T103" s="23">
        <v>5.3</v>
      </c>
      <c r="U103" s="23">
        <v>-9999</v>
      </c>
      <c r="V103" s="23" t="s">
        <v>109</v>
      </c>
      <c r="W103" s="23">
        <v>-9999</v>
      </c>
      <c r="X103" s="23">
        <v>-9999</v>
      </c>
      <c r="Y103" s="23">
        <v>17</v>
      </c>
      <c r="Z103" s="23">
        <v>-9999</v>
      </c>
      <c r="AA103" s="23">
        <v>1557</v>
      </c>
      <c r="AB103" s="23">
        <v>-9999</v>
      </c>
      <c r="AC103" s="23">
        <v>-9999</v>
      </c>
      <c r="AD103" s="23">
        <v>24.83</v>
      </c>
      <c r="AE103" s="23">
        <v>35</v>
      </c>
      <c r="AF103" s="23">
        <v>14</v>
      </c>
      <c r="AG103" s="23">
        <v>234</v>
      </c>
      <c r="AH103" s="23">
        <v>24.83</v>
      </c>
      <c r="AI103" s="23">
        <v>17</v>
      </c>
      <c r="AJ103" s="23">
        <v>14</v>
      </c>
      <c r="AK103" s="23">
        <v>1557</v>
      </c>
      <c r="AL103" s="23" t="s">
        <v>65</v>
      </c>
      <c r="AM103" s="23">
        <v>-9999</v>
      </c>
      <c r="AN103" s="23">
        <v>-9999</v>
      </c>
      <c r="AO103" s="23">
        <v>-9999</v>
      </c>
      <c r="AP103" s="23">
        <v>-9999</v>
      </c>
      <c r="AQ103" s="23">
        <v>-9999</v>
      </c>
      <c r="AR103" s="23">
        <v>-9999</v>
      </c>
      <c r="AS103" s="23">
        <v>-9999</v>
      </c>
      <c r="AT103" s="23">
        <v>-9999</v>
      </c>
      <c r="AU103" s="23">
        <v>-9999</v>
      </c>
      <c r="AV103" s="23">
        <v>-9999</v>
      </c>
      <c r="AW103" s="23">
        <v>-9999</v>
      </c>
      <c r="AX103" s="23">
        <v>-9999</v>
      </c>
      <c r="AY103" s="23">
        <v>-9999</v>
      </c>
      <c r="AZ103" s="23">
        <v>-9999</v>
      </c>
      <c r="BA103" s="23">
        <v>-9999</v>
      </c>
      <c r="BB103" s="23">
        <v>-9999</v>
      </c>
      <c r="BC103" s="23">
        <v>1200</v>
      </c>
      <c r="BD103" s="23" t="s">
        <v>67</v>
      </c>
      <c r="BE103" s="23">
        <v>-9999</v>
      </c>
      <c r="BF103" s="23">
        <v>-9999</v>
      </c>
      <c r="BG103" s="23" t="s">
        <v>65</v>
      </c>
      <c r="BH103" s="23">
        <v>-9999</v>
      </c>
      <c r="BI103" s="23">
        <v>-9999</v>
      </c>
      <c r="BJ103" s="23">
        <v>-9999</v>
      </c>
      <c r="BK103" s="23">
        <v>-9999</v>
      </c>
      <c r="BL103" s="23">
        <v>188</v>
      </c>
      <c r="BM103" s="23" t="s">
        <v>68</v>
      </c>
      <c r="BN103" s="23">
        <v>-9999</v>
      </c>
      <c r="BO103" s="23">
        <v>-9999</v>
      </c>
      <c r="BP103" s="23">
        <v>329</v>
      </c>
      <c r="BQ103" s="23" t="s">
        <v>68</v>
      </c>
      <c r="BR103" s="24">
        <v>0.15666666666666668</v>
      </c>
      <c r="BS103" s="23" t="s">
        <v>142</v>
      </c>
      <c r="BT103" s="23">
        <v>-9999</v>
      </c>
      <c r="BU103" s="24">
        <v>0.15666666666666668</v>
      </c>
      <c r="BV103" s="23" t="s">
        <v>110</v>
      </c>
    </row>
    <row r="104" spans="1:74" ht="11.25">
      <c r="A104" s="23" t="s">
        <v>104</v>
      </c>
      <c r="B104" s="23" t="s">
        <v>105</v>
      </c>
      <c r="C104" s="23" t="s">
        <v>106</v>
      </c>
      <c r="D104" s="23">
        <v>30.11</v>
      </c>
      <c r="E104" s="23">
        <v>49.4</v>
      </c>
      <c r="F104" s="23">
        <v>3550</v>
      </c>
      <c r="G104" s="23" t="s">
        <v>564</v>
      </c>
      <c r="H104" s="23" t="s">
        <v>195</v>
      </c>
      <c r="I104" s="23" t="s">
        <v>405</v>
      </c>
      <c r="J104" s="23" t="s">
        <v>199</v>
      </c>
      <c r="K104" s="23">
        <v>-9999</v>
      </c>
      <c r="L104" s="23" t="s">
        <v>65</v>
      </c>
      <c r="M104" s="23">
        <v>-9999</v>
      </c>
      <c r="N104" s="23">
        <v>-9999</v>
      </c>
      <c r="O104" s="23">
        <v>-9999</v>
      </c>
      <c r="P104" s="23">
        <v>-9999</v>
      </c>
      <c r="Q104" s="23">
        <v>-9999</v>
      </c>
      <c r="R104" s="23">
        <v>7.2</v>
      </c>
      <c r="S104" s="23">
        <v>-9999</v>
      </c>
      <c r="T104" s="23">
        <v>5.2</v>
      </c>
      <c r="U104" s="23">
        <v>-9999</v>
      </c>
      <c r="V104" s="23" t="s">
        <v>109</v>
      </c>
      <c r="W104" s="23">
        <v>-9999</v>
      </c>
      <c r="X104" s="23">
        <v>-9999</v>
      </c>
      <c r="Y104" s="23">
        <v>17</v>
      </c>
      <c r="Z104" s="23">
        <v>-9999</v>
      </c>
      <c r="AA104" s="23">
        <v>1557</v>
      </c>
      <c r="AB104" s="23">
        <v>-9999</v>
      </c>
      <c r="AC104" s="23">
        <v>-9999</v>
      </c>
      <c r="AD104" s="23">
        <v>24.83</v>
      </c>
      <c r="AE104" s="23">
        <v>35</v>
      </c>
      <c r="AF104" s="23">
        <v>14</v>
      </c>
      <c r="AG104" s="23">
        <v>234</v>
      </c>
      <c r="AH104" s="23">
        <v>24.83</v>
      </c>
      <c r="AI104" s="23">
        <v>17</v>
      </c>
      <c r="AJ104" s="23">
        <v>14</v>
      </c>
      <c r="AK104" s="23">
        <v>1557</v>
      </c>
      <c r="AL104" s="23" t="s">
        <v>65</v>
      </c>
      <c r="AM104" s="23">
        <v>-9999</v>
      </c>
      <c r="AN104" s="23">
        <v>-9999</v>
      </c>
      <c r="AO104" s="23">
        <v>-9999</v>
      </c>
      <c r="AP104" s="23">
        <v>-9999</v>
      </c>
      <c r="AQ104" s="23">
        <v>-9999</v>
      </c>
      <c r="AR104" s="23">
        <v>-9999</v>
      </c>
      <c r="AS104" s="23">
        <v>-9999</v>
      </c>
      <c r="AT104" s="23">
        <v>-9999</v>
      </c>
      <c r="AU104" s="23">
        <v>-9999</v>
      </c>
      <c r="AV104" s="23">
        <v>-9999</v>
      </c>
      <c r="AW104" s="23">
        <v>-9999</v>
      </c>
      <c r="AX104" s="23">
        <v>-9999</v>
      </c>
      <c r="AY104" s="23">
        <v>-9999</v>
      </c>
      <c r="AZ104" s="23">
        <v>-9999</v>
      </c>
      <c r="BA104" s="23">
        <v>-9999</v>
      </c>
      <c r="BB104" s="23">
        <v>-9999</v>
      </c>
      <c r="BC104" s="23">
        <v>1600</v>
      </c>
      <c r="BD104" s="23" t="s">
        <v>67</v>
      </c>
      <c r="BE104" s="23">
        <v>-9999</v>
      </c>
      <c r="BF104" s="23">
        <v>-9999</v>
      </c>
      <c r="BG104" s="23" t="s">
        <v>65</v>
      </c>
      <c r="BH104" s="23">
        <v>-9999</v>
      </c>
      <c r="BI104" s="23">
        <v>-9999</v>
      </c>
      <c r="BJ104" s="23">
        <v>-9999</v>
      </c>
      <c r="BK104" s="23">
        <v>-9999</v>
      </c>
      <c r="BL104" s="23">
        <v>250</v>
      </c>
      <c r="BM104" s="23" t="s">
        <v>68</v>
      </c>
      <c r="BN104" s="23">
        <v>-9999</v>
      </c>
      <c r="BO104" s="23">
        <v>-9999</v>
      </c>
      <c r="BP104" s="23">
        <v>407</v>
      </c>
      <c r="BQ104" s="23" t="s">
        <v>68</v>
      </c>
      <c r="BR104" s="24">
        <v>0.15625</v>
      </c>
      <c r="BS104" s="23" t="s">
        <v>142</v>
      </c>
      <c r="BT104" s="23">
        <v>-9999</v>
      </c>
      <c r="BU104" s="24">
        <v>0.15625</v>
      </c>
      <c r="BV104" s="23" t="s">
        <v>110</v>
      </c>
    </row>
    <row r="105" spans="1:74" ht="11.25">
      <c r="A105" s="23" t="s">
        <v>104</v>
      </c>
      <c r="B105" s="23" t="s">
        <v>105</v>
      </c>
      <c r="C105" s="23" t="s">
        <v>106</v>
      </c>
      <c r="D105" s="23">
        <v>30.11</v>
      </c>
      <c r="E105" s="23">
        <v>49.4</v>
      </c>
      <c r="F105" s="23">
        <v>3750</v>
      </c>
      <c r="G105" s="23" t="s">
        <v>564</v>
      </c>
      <c r="H105" s="23" t="s">
        <v>200</v>
      </c>
      <c r="I105" s="23" t="s">
        <v>405</v>
      </c>
      <c r="J105" s="23" t="s">
        <v>201</v>
      </c>
      <c r="K105" s="23">
        <v>-9999</v>
      </c>
      <c r="L105" s="23" t="s">
        <v>65</v>
      </c>
      <c r="M105" s="23">
        <v>-9999</v>
      </c>
      <c r="N105" s="23">
        <v>-9999</v>
      </c>
      <c r="O105" s="23">
        <v>-9999</v>
      </c>
      <c r="P105" s="23">
        <v>-9999</v>
      </c>
      <c r="Q105" s="23">
        <v>-9999</v>
      </c>
      <c r="R105" s="23">
        <v>7.2</v>
      </c>
      <c r="S105" s="23">
        <v>-9999</v>
      </c>
      <c r="T105" s="23">
        <v>5.4</v>
      </c>
      <c r="U105" s="23">
        <v>-9999</v>
      </c>
      <c r="V105" s="23" t="s">
        <v>109</v>
      </c>
      <c r="W105" s="23">
        <v>-9999</v>
      </c>
      <c r="X105" s="23">
        <v>-9999</v>
      </c>
      <c r="Y105" s="23">
        <v>17</v>
      </c>
      <c r="Z105" s="23">
        <v>-9999</v>
      </c>
      <c r="AA105" s="23">
        <v>1557</v>
      </c>
      <c r="AB105" s="23">
        <v>-9999</v>
      </c>
      <c r="AC105" s="23">
        <v>-9999</v>
      </c>
      <c r="AD105" s="23">
        <v>24.83</v>
      </c>
      <c r="AE105" s="23">
        <v>35</v>
      </c>
      <c r="AF105" s="23">
        <v>14</v>
      </c>
      <c r="AG105" s="23">
        <v>234</v>
      </c>
      <c r="AH105" s="23">
        <v>24.83</v>
      </c>
      <c r="AI105" s="23">
        <v>17</v>
      </c>
      <c r="AJ105" s="23">
        <v>14</v>
      </c>
      <c r="AK105" s="23">
        <v>1557</v>
      </c>
      <c r="AL105" s="23" t="s">
        <v>65</v>
      </c>
      <c r="AM105" s="23">
        <v>-9999</v>
      </c>
      <c r="AN105" s="23">
        <v>-9999</v>
      </c>
      <c r="AO105" s="23">
        <v>-9999</v>
      </c>
      <c r="AP105" s="23">
        <v>-9999</v>
      </c>
      <c r="AQ105" s="23">
        <v>-9999</v>
      </c>
      <c r="AR105" s="23">
        <v>-9999</v>
      </c>
      <c r="AS105" s="23">
        <v>-9999</v>
      </c>
      <c r="AT105" s="23">
        <v>-9999</v>
      </c>
      <c r="AU105" s="23">
        <v>-9999</v>
      </c>
      <c r="AV105" s="23">
        <v>-9999</v>
      </c>
      <c r="AW105" s="23">
        <v>-9999</v>
      </c>
      <c r="AX105" s="23">
        <v>-9999</v>
      </c>
      <c r="AY105" s="23">
        <v>-9999</v>
      </c>
      <c r="AZ105" s="23">
        <v>-9999</v>
      </c>
      <c r="BA105" s="23">
        <v>-9999</v>
      </c>
      <c r="BB105" s="23">
        <v>-9999</v>
      </c>
      <c r="BC105" s="23">
        <v>950</v>
      </c>
      <c r="BD105" s="23" t="s">
        <v>67</v>
      </c>
      <c r="BE105" s="23">
        <v>-9999</v>
      </c>
      <c r="BF105" s="23">
        <v>-9999</v>
      </c>
      <c r="BG105" s="23" t="s">
        <v>65</v>
      </c>
      <c r="BH105" s="23">
        <v>-9999</v>
      </c>
      <c r="BI105" s="23">
        <v>-9999</v>
      </c>
      <c r="BJ105" s="23">
        <v>-9999</v>
      </c>
      <c r="BK105" s="23">
        <v>-9999</v>
      </c>
      <c r="BL105" s="23">
        <v>95</v>
      </c>
      <c r="BM105" s="23" t="s">
        <v>68</v>
      </c>
      <c r="BN105" s="23">
        <v>-9999</v>
      </c>
      <c r="BO105" s="23">
        <v>-9999</v>
      </c>
      <c r="BP105" s="23">
        <v>115</v>
      </c>
      <c r="BQ105" s="23" t="s">
        <v>68</v>
      </c>
      <c r="BR105" s="24">
        <v>0.1</v>
      </c>
      <c r="BS105" s="23" t="s">
        <v>142</v>
      </c>
      <c r="BT105" s="23">
        <v>-9999</v>
      </c>
      <c r="BU105" s="24">
        <v>0.1</v>
      </c>
      <c r="BV105" s="23" t="s">
        <v>110</v>
      </c>
    </row>
    <row r="106" spans="1:74" ht="11.25">
      <c r="A106" s="23" t="s">
        <v>104</v>
      </c>
      <c r="B106" s="23" t="s">
        <v>105</v>
      </c>
      <c r="C106" s="23" t="s">
        <v>106</v>
      </c>
      <c r="D106" s="23">
        <v>30.11</v>
      </c>
      <c r="E106" s="23">
        <v>49.4</v>
      </c>
      <c r="F106" s="23">
        <v>3550</v>
      </c>
      <c r="G106" s="23" t="s">
        <v>564</v>
      </c>
      <c r="H106" s="23" t="s">
        <v>107</v>
      </c>
      <c r="I106" s="23" t="s">
        <v>63</v>
      </c>
      <c r="J106" s="23" t="s">
        <v>108</v>
      </c>
      <c r="K106" s="23">
        <v>-9999</v>
      </c>
      <c r="L106" s="23" t="s">
        <v>65</v>
      </c>
      <c r="M106" s="23">
        <v>-9999</v>
      </c>
      <c r="N106" s="23">
        <v>-9999</v>
      </c>
      <c r="O106" s="23">
        <v>-9999</v>
      </c>
      <c r="P106" s="23">
        <v>-9999</v>
      </c>
      <c r="Q106" s="23">
        <v>-9999</v>
      </c>
      <c r="R106" s="23">
        <v>7.6</v>
      </c>
      <c r="S106" s="23">
        <v>-9999</v>
      </c>
      <c r="T106" s="23">
        <v>5.1</v>
      </c>
      <c r="U106" s="23">
        <v>-9999</v>
      </c>
      <c r="V106" s="23" t="s">
        <v>109</v>
      </c>
      <c r="W106" s="23">
        <v>-9999</v>
      </c>
      <c r="X106" s="23">
        <v>-9999</v>
      </c>
      <c r="Y106" s="23">
        <v>17</v>
      </c>
      <c r="Z106" s="23">
        <v>-9999</v>
      </c>
      <c r="AA106" s="23">
        <v>1557</v>
      </c>
      <c r="AB106" s="23">
        <v>-9999</v>
      </c>
      <c r="AC106" s="23">
        <v>-9999</v>
      </c>
      <c r="AD106" s="23">
        <v>24.83</v>
      </c>
      <c r="AE106" s="23">
        <v>35</v>
      </c>
      <c r="AF106" s="23">
        <v>14</v>
      </c>
      <c r="AG106" s="23">
        <v>234</v>
      </c>
      <c r="AH106" s="23">
        <v>24.83</v>
      </c>
      <c r="AI106" s="23">
        <v>17</v>
      </c>
      <c r="AJ106" s="23">
        <v>14</v>
      </c>
      <c r="AK106" s="23">
        <v>1557</v>
      </c>
      <c r="AL106" s="23" t="s">
        <v>65</v>
      </c>
      <c r="AM106" s="23">
        <v>-9999</v>
      </c>
      <c r="AN106" s="23">
        <v>-9999</v>
      </c>
      <c r="AO106" s="23">
        <v>-9999</v>
      </c>
      <c r="AP106" s="23">
        <v>-9999</v>
      </c>
      <c r="AQ106" s="23">
        <v>-9999</v>
      </c>
      <c r="AR106" s="23">
        <v>-9999</v>
      </c>
      <c r="AS106" s="23">
        <v>-9999</v>
      </c>
      <c r="AT106" s="23">
        <v>-9999</v>
      </c>
      <c r="AU106" s="23">
        <v>-9999</v>
      </c>
      <c r="AV106" s="23">
        <v>-9999</v>
      </c>
      <c r="AW106" s="23">
        <v>-9999</v>
      </c>
      <c r="AX106" s="23">
        <v>-9999</v>
      </c>
      <c r="AY106" s="23">
        <v>-9999</v>
      </c>
      <c r="AZ106" s="23">
        <v>-9999</v>
      </c>
      <c r="BA106" s="23">
        <v>-9999</v>
      </c>
      <c r="BB106" s="23">
        <v>-9999</v>
      </c>
      <c r="BC106" s="23">
        <v>750</v>
      </c>
      <c r="BD106" s="23" t="s">
        <v>67</v>
      </c>
      <c r="BE106" s="23">
        <v>-9999</v>
      </c>
      <c r="BF106" s="23">
        <v>-9999</v>
      </c>
      <c r="BG106" s="23" t="s">
        <v>65</v>
      </c>
      <c r="BH106" s="23">
        <v>-9999</v>
      </c>
      <c r="BI106" s="23">
        <v>-9999</v>
      </c>
      <c r="BJ106" s="23">
        <v>-9999</v>
      </c>
      <c r="BK106" s="23">
        <v>-9999</v>
      </c>
      <c r="BL106" s="23">
        <v>59</v>
      </c>
      <c r="BM106" s="23" t="s">
        <v>68</v>
      </c>
      <c r="BN106" s="23">
        <v>-9999</v>
      </c>
      <c r="BO106" s="23">
        <v>-9999</v>
      </c>
      <c r="BP106" s="23">
        <v>114</v>
      </c>
      <c r="BQ106" s="23" t="s">
        <v>68</v>
      </c>
      <c r="BR106" s="24">
        <v>0.07866666666666666</v>
      </c>
      <c r="BS106" s="23" t="s">
        <v>142</v>
      </c>
      <c r="BT106" s="23">
        <v>-9999</v>
      </c>
      <c r="BU106" s="24">
        <v>0.07866666666666666</v>
      </c>
      <c r="BV106" s="23" t="s">
        <v>110</v>
      </c>
    </row>
    <row r="107" spans="1:74" ht="11.25">
      <c r="A107" s="23" t="s">
        <v>202</v>
      </c>
      <c r="B107" s="23" t="s">
        <v>203</v>
      </c>
      <c r="C107" s="23" t="s">
        <v>204</v>
      </c>
      <c r="D107" s="23">
        <v>-40.18</v>
      </c>
      <c r="E107" s="23">
        <v>175.5</v>
      </c>
      <c r="F107" s="23">
        <v>300</v>
      </c>
      <c r="G107" s="23" t="s">
        <v>403</v>
      </c>
      <c r="H107" s="23" t="s">
        <v>205</v>
      </c>
      <c r="I107" s="23" t="s">
        <v>405</v>
      </c>
      <c r="J107" s="23" t="s">
        <v>206</v>
      </c>
      <c r="K107" s="23">
        <v>-9999</v>
      </c>
      <c r="L107" s="23" t="s">
        <v>65</v>
      </c>
      <c r="M107" s="23">
        <v>35</v>
      </c>
      <c r="N107" s="23">
        <v>35</v>
      </c>
      <c r="O107" s="23" t="s">
        <v>207</v>
      </c>
      <c r="P107" s="23">
        <v>-9999</v>
      </c>
      <c r="Q107" s="23">
        <v>-9999</v>
      </c>
      <c r="R107" s="23">
        <v>4.99</v>
      </c>
      <c r="S107" s="23">
        <v>0.4</v>
      </c>
      <c r="T107" s="23">
        <v>5.24</v>
      </c>
      <c r="U107" s="23">
        <v>-9999</v>
      </c>
      <c r="V107" s="23" t="s">
        <v>456</v>
      </c>
      <c r="W107" s="23">
        <v>-9999</v>
      </c>
      <c r="X107" s="23">
        <v>8.7</v>
      </c>
      <c r="Y107" s="23">
        <v>16.6</v>
      </c>
      <c r="Z107" s="23">
        <v>7.9</v>
      </c>
      <c r="AA107" s="23">
        <v>1202</v>
      </c>
      <c r="AB107" s="23">
        <v>-9999</v>
      </c>
      <c r="AC107" s="23" t="s">
        <v>85</v>
      </c>
      <c r="AD107" s="23">
        <v>12.17</v>
      </c>
      <c r="AE107" s="23">
        <v>17</v>
      </c>
      <c r="AF107" s="23">
        <v>7</v>
      </c>
      <c r="AG107" s="23">
        <v>911</v>
      </c>
      <c r="AH107" s="23">
        <v>8.7</v>
      </c>
      <c r="AI107" s="23">
        <v>16.6</v>
      </c>
      <c r="AJ107" s="23">
        <v>7.9</v>
      </c>
      <c r="AK107" s="23">
        <v>1202</v>
      </c>
      <c r="AL107" s="23" t="s">
        <v>65</v>
      </c>
      <c r="AM107" s="23">
        <v>-9999</v>
      </c>
      <c r="AN107" s="23">
        <v>-9999</v>
      </c>
      <c r="AO107" s="23">
        <v>-9999</v>
      </c>
      <c r="AP107" s="23">
        <v>-9999</v>
      </c>
      <c r="AQ107" s="23">
        <v>-9999</v>
      </c>
      <c r="AR107" s="23">
        <v>-9999</v>
      </c>
      <c r="AS107" s="23">
        <v>-9999</v>
      </c>
      <c r="AT107" s="23">
        <v>-9999</v>
      </c>
      <c r="AU107" s="23">
        <v>-9999</v>
      </c>
      <c r="AV107" s="23">
        <v>-9999</v>
      </c>
      <c r="AW107" s="23">
        <v>-9999</v>
      </c>
      <c r="AX107" s="23">
        <v>-9999</v>
      </c>
      <c r="AY107" s="23">
        <v>-9999</v>
      </c>
      <c r="AZ107" s="23">
        <v>-9999</v>
      </c>
      <c r="BA107" s="23">
        <v>-9999</v>
      </c>
      <c r="BB107" s="23">
        <v>-9999</v>
      </c>
      <c r="BC107" s="23">
        <v>1367</v>
      </c>
      <c r="BD107" s="23" t="s">
        <v>67</v>
      </c>
      <c r="BE107" s="23">
        <v>-9999</v>
      </c>
      <c r="BF107" s="23" t="s">
        <v>65</v>
      </c>
      <c r="BG107" s="23">
        <v>-9999</v>
      </c>
      <c r="BH107" s="23">
        <v>-9999</v>
      </c>
      <c r="BI107" s="23">
        <v>-9999</v>
      </c>
      <c r="BJ107" s="23">
        <v>-9999</v>
      </c>
      <c r="BK107" s="23">
        <v>-9999</v>
      </c>
      <c r="BL107" s="23">
        <v>279.74566473988443</v>
      </c>
      <c r="BM107" s="23" t="s">
        <v>536</v>
      </c>
      <c r="BN107" s="23">
        <v>-9999</v>
      </c>
      <c r="BO107" s="23">
        <v>-9999</v>
      </c>
      <c r="BP107" s="23">
        <v>-9999</v>
      </c>
      <c r="BQ107" s="23">
        <v>-9999</v>
      </c>
      <c r="BR107" s="24">
        <v>0.2046420371176916</v>
      </c>
      <c r="BS107" s="23" t="s">
        <v>142</v>
      </c>
      <c r="BT107" s="23">
        <v>-9999</v>
      </c>
      <c r="BU107" s="24">
        <v>0.1873858748933284</v>
      </c>
      <c r="BV107" s="23">
        <v>-9999</v>
      </c>
    </row>
    <row r="108" spans="1:74" ht="11.25">
      <c r="A108" s="23" t="s">
        <v>202</v>
      </c>
      <c r="B108" s="23" t="s">
        <v>203</v>
      </c>
      <c r="C108" s="23" t="s">
        <v>204</v>
      </c>
      <c r="D108" s="23">
        <v>-40.18</v>
      </c>
      <c r="E108" s="23">
        <v>175.5</v>
      </c>
      <c r="F108" s="23">
        <v>300</v>
      </c>
      <c r="G108" s="23" t="s">
        <v>403</v>
      </c>
      <c r="H108" s="23" t="s">
        <v>208</v>
      </c>
      <c r="I108" s="23" t="s">
        <v>405</v>
      </c>
      <c r="J108" s="23" t="s">
        <v>209</v>
      </c>
      <c r="K108" s="23">
        <v>-9999</v>
      </c>
      <c r="L108" s="23" t="s">
        <v>65</v>
      </c>
      <c r="M108" s="23">
        <v>35</v>
      </c>
      <c r="N108" s="23">
        <v>35</v>
      </c>
      <c r="O108" s="23" t="s">
        <v>207</v>
      </c>
      <c r="P108" s="23">
        <v>-9999</v>
      </c>
      <c r="Q108" s="23">
        <v>-9999</v>
      </c>
      <c r="R108" s="23">
        <v>5.62</v>
      </c>
      <c r="S108" s="23">
        <v>0.46</v>
      </c>
      <c r="T108" s="23">
        <v>5.22</v>
      </c>
      <c r="U108" s="23">
        <v>-9999</v>
      </c>
      <c r="V108" s="23" t="s">
        <v>456</v>
      </c>
      <c r="W108" s="23">
        <v>-9999</v>
      </c>
      <c r="X108" s="23">
        <v>8.7</v>
      </c>
      <c r="Y108" s="23">
        <v>16.6</v>
      </c>
      <c r="Z108" s="23">
        <v>7.9</v>
      </c>
      <c r="AA108" s="23">
        <v>1202</v>
      </c>
      <c r="AB108" s="23">
        <v>-9999</v>
      </c>
      <c r="AC108" s="23" t="s">
        <v>85</v>
      </c>
      <c r="AD108" s="23">
        <v>12.17</v>
      </c>
      <c r="AE108" s="23">
        <v>17</v>
      </c>
      <c r="AF108" s="23">
        <v>7</v>
      </c>
      <c r="AG108" s="23">
        <v>911</v>
      </c>
      <c r="AH108" s="23">
        <v>8.7</v>
      </c>
      <c r="AI108" s="23">
        <v>16.6</v>
      </c>
      <c r="AJ108" s="23">
        <v>7.9</v>
      </c>
      <c r="AK108" s="23">
        <v>1202</v>
      </c>
      <c r="AL108" s="23" t="s">
        <v>65</v>
      </c>
      <c r="AM108" s="23">
        <v>-9999</v>
      </c>
      <c r="AN108" s="23">
        <v>-9999</v>
      </c>
      <c r="AO108" s="23">
        <v>-9999</v>
      </c>
      <c r="AP108" s="23">
        <v>-9999</v>
      </c>
      <c r="AQ108" s="23">
        <v>-9999</v>
      </c>
      <c r="AR108" s="23">
        <v>-9999</v>
      </c>
      <c r="AS108" s="23">
        <v>-9999</v>
      </c>
      <c r="AT108" s="23">
        <v>-9999</v>
      </c>
      <c r="AU108" s="23">
        <v>-9999</v>
      </c>
      <c r="AV108" s="23">
        <v>-9999</v>
      </c>
      <c r="AW108" s="23">
        <v>-9999</v>
      </c>
      <c r="AX108" s="23">
        <v>-9999</v>
      </c>
      <c r="AY108" s="23">
        <v>-9999</v>
      </c>
      <c r="AZ108" s="23">
        <v>-9999</v>
      </c>
      <c r="BA108" s="23">
        <v>-9999</v>
      </c>
      <c r="BB108" s="23">
        <v>-9999</v>
      </c>
      <c r="BC108" s="23">
        <v>1763</v>
      </c>
      <c r="BD108" s="23" t="s">
        <v>67</v>
      </c>
      <c r="BE108" s="23">
        <v>-9999</v>
      </c>
      <c r="BF108" s="23" t="s">
        <v>65</v>
      </c>
      <c r="BG108" s="23">
        <v>-9999</v>
      </c>
      <c r="BH108" s="23">
        <v>-9999</v>
      </c>
      <c r="BI108" s="23">
        <v>-9999</v>
      </c>
      <c r="BJ108" s="23">
        <v>-9999</v>
      </c>
      <c r="BK108" s="23">
        <v>-9999</v>
      </c>
      <c r="BL108" s="23">
        <v>945.4099378881987</v>
      </c>
      <c r="BM108" s="23" t="s">
        <v>536</v>
      </c>
      <c r="BN108" s="23">
        <v>-9999</v>
      </c>
      <c r="BO108" s="23">
        <v>-9999</v>
      </c>
      <c r="BP108" s="23">
        <v>-9999</v>
      </c>
      <c r="BQ108" s="23">
        <v>-9999</v>
      </c>
      <c r="BR108" s="24">
        <v>0.5362506737879743</v>
      </c>
      <c r="BS108" s="23" t="s">
        <v>142</v>
      </c>
      <c r="BT108" s="23">
        <v>-9999</v>
      </c>
      <c r="BU108" s="24">
        <v>0.4320028540780237</v>
      </c>
      <c r="BV108" s="23">
        <v>-9999</v>
      </c>
    </row>
    <row r="109" spans="1:74" ht="11.25">
      <c r="A109" s="23" t="s">
        <v>202</v>
      </c>
      <c r="B109" s="23" t="s">
        <v>203</v>
      </c>
      <c r="C109" s="23" t="s">
        <v>204</v>
      </c>
      <c r="D109" s="23">
        <v>-40.18</v>
      </c>
      <c r="E109" s="23">
        <v>175.5</v>
      </c>
      <c r="F109" s="23">
        <v>300</v>
      </c>
      <c r="G109" s="23" t="s">
        <v>403</v>
      </c>
      <c r="H109" s="23" t="s">
        <v>210</v>
      </c>
      <c r="I109" s="23" t="s">
        <v>405</v>
      </c>
      <c r="J109" s="23" t="s">
        <v>388</v>
      </c>
      <c r="K109" s="23">
        <v>-9999</v>
      </c>
      <c r="L109" s="23" t="s">
        <v>65</v>
      </c>
      <c r="M109" s="23">
        <v>35</v>
      </c>
      <c r="N109" s="23">
        <v>35</v>
      </c>
      <c r="O109" s="23" t="s">
        <v>207</v>
      </c>
      <c r="P109" s="23">
        <v>-9999</v>
      </c>
      <c r="Q109" s="23">
        <v>-9999</v>
      </c>
      <c r="R109" s="23">
        <v>5.01</v>
      </c>
      <c r="S109" s="23">
        <v>0.45</v>
      </c>
      <c r="T109" s="23">
        <v>5</v>
      </c>
      <c r="U109" s="23">
        <v>-9999</v>
      </c>
      <c r="V109" s="23" t="s">
        <v>456</v>
      </c>
      <c r="W109" s="23">
        <v>-9999</v>
      </c>
      <c r="X109" s="23">
        <v>8.7</v>
      </c>
      <c r="Y109" s="23">
        <v>16.6</v>
      </c>
      <c r="Z109" s="23">
        <v>7.9</v>
      </c>
      <c r="AA109" s="23">
        <v>1202</v>
      </c>
      <c r="AB109" s="23">
        <v>-9999</v>
      </c>
      <c r="AC109" s="23" t="s">
        <v>85</v>
      </c>
      <c r="AD109" s="23">
        <v>12.17</v>
      </c>
      <c r="AE109" s="23">
        <v>17</v>
      </c>
      <c r="AF109" s="23">
        <v>7</v>
      </c>
      <c r="AG109" s="23">
        <v>911</v>
      </c>
      <c r="AH109" s="23">
        <v>8.7</v>
      </c>
      <c r="AI109" s="23">
        <v>16.6</v>
      </c>
      <c r="AJ109" s="23">
        <v>7.9</v>
      </c>
      <c r="AK109" s="23">
        <v>1202</v>
      </c>
      <c r="AL109" s="23" t="s">
        <v>65</v>
      </c>
      <c r="AM109" s="23">
        <v>-9999</v>
      </c>
      <c r="AN109" s="23">
        <v>-9999</v>
      </c>
      <c r="AO109" s="23">
        <v>-9999</v>
      </c>
      <c r="AP109" s="23">
        <v>-9999</v>
      </c>
      <c r="AQ109" s="23">
        <v>-9999</v>
      </c>
      <c r="AR109" s="23">
        <v>-9999</v>
      </c>
      <c r="AS109" s="23">
        <v>-9999</v>
      </c>
      <c r="AT109" s="23">
        <v>-9999</v>
      </c>
      <c r="AU109" s="23">
        <v>-9999</v>
      </c>
      <c r="AV109" s="23">
        <v>-9999</v>
      </c>
      <c r="AW109" s="23">
        <v>-9999</v>
      </c>
      <c r="AX109" s="23">
        <v>-9999</v>
      </c>
      <c r="AY109" s="23">
        <v>-9999</v>
      </c>
      <c r="AZ109" s="23">
        <v>-9999</v>
      </c>
      <c r="BA109" s="23">
        <v>-9999</v>
      </c>
      <c r="BB109" s="23">
        <v>-9999</v>
      </c>
      <c r="BC109" s="23">
        <v>2406</v>
      </c>
      <c r="BD109" s="23" t="s">
        <v>67</v>
      </c>
      <c r="BE109" s="23">
        <v>-9999</v>
      </c>
      <c r="BF109" s="23" t="s">
        <v>65</v>
      </c>
      <c r="BG109" s="23">
        <v>-9999</v>
      </c>
      <c r="BH109" s="23">
        <v>-9999</v>
      </c>
      <c r="BI109" s="23">
        <v>-9999</v>
      </c>
      <c r="BJ109" s="23">
        <v>-9999</v>
      </c>
      <c r="BK109" s="23">
        <v>-9999</v>
      </c>
      <c r="BL109" s="23">
        <v>796.8279883381924</v>
      </c>
      <c r="BM109" s="23" t="s">
        <v>536</v>
      </c>
      <c r="BN109" s="23">
        <v>-9999</v>
      </c>
      <c r="BO109" s="23">
        <v>-9999</v>
      </c>
      <c r="BP109" s="23">
        <v>-9999</v>
      </c>
      <c r="BQ109" s="23">
        <v>-9999</v>
      </c>
      <c r="BR109" s="24">
        <v>0.33118370255120216</v>
      </c>
      <c r="BS109" s="23" t="s">
        <v>142</v>
      </c>
      <c r="BT109" s="23">
        <v>-9999</v>
      </c>
      <c r="BU109" s="24">
        <v>0.28822827436355286</v>
      </c>
      <c r="BV109" s="23">
        <v>-9999</v>
      </c>
    </row>
    <row r="110" spans="1:74" ht="11.25">
      <c r="A110" s="23" t="s">
        <v>389</v>
      </c>
      <c r="B110" s="23" t="s">
        <v>390</v>
      </c>
      <c r="C110" s="23" t="s">
        <v>391</v>
      </c>
      <c r="D110" s="23">
        <v>30.15</v>
      </c>
      <c r="E110" s="23">
        <v>78.25</v>
      </c>
      <c r="F110" s="23">
        <v>1690</v>
      </c>
      <c r="G110" s="23" t="s">
        <v>480</v>
      </c>
      <c r="H110" s="23" t="s">
        <v>392</v>
      </c>
      <c r="I110" s="23" t="s">
        <v>405</v>
      </c>
      <c r="J110" s="23" t="s">
        <v>393</v>
      </c>
      <c r="K110" s="23">
        <v>-9999</v>
      </c>
      <c r="L110" s="23" t="s">
        <v>65</v>
      </c>
      <c r="M110" s="23">
        <v>25</v>
      </c>
      <c r="N110" s="23">
        <v>15</v>
      </c>
      <c r="O110" s="23">
        <v>-9999</v>
      </c>
      <c r="P110" s="23">
        <v>-9999</v>
      </c>
      <c r="Q110" s="23">
        <v>-9999</v>
      </c>
      <c r="R110" s="23">
        <v>5.8</v>
      </c>
      <c r="S110" s="23">
        <v>-9999</v>
      </c>
      <c r="T110" s="23">
        <v>6.2</v>
      </c>
      <c r="U110" s="23">
        <v>-9999</v>
      </c>
      <c r="V110" s="23" t="s">
        <v>109</v>
      </c>
      <c r="W110" s="23">
        <v>-9999</v>
      </c>
      <c r="X110" s="23">
        <v>-9999</v>
      </c>
      <c r="Y110" s="23">
        <v>25.8</v>
      </c>
      <c r="Z110" s="23">
        <v>12.6</v>
      </c>
      <c r="AA110" s="23">
        <v>1710</v>
      </c>
      <c r="AB110" s="23">
        <v>1111.5</v>
      </c>
      <c r="AC110" s="23" t="s">
        <v>394</v>
      </c>
      <c r="AD110" s="23">
        <v>22</v>
      </c>
      <c r="AE110" s="23">
        <v>28</v>
      </c>
      <c r="AF110" s="23">
        <v>15</v>
      </c>
      <c r="AG110" s="23">
        <v>998</v>
      </c>
      <c r="AH110" s="23">
        <v>22</v>
      </c>
      <c r="AI110" s="23">
        <v>25.8</v>
      </c>
      <c r="AJ110" s="23">
        <v>12.6</v>
      </c>
      <c r="AK110" s="23">
        <v>1710</v>
      </c>
      <c r="AL110" s="23">
        <v>-9999</v>
      </c>
      <c r="AM110" s="23" t="s">
        <v>65</v>
      </c>
      <c r="AN110" s="23">
        <v>-9999</v>
      </c>
      <c r="AO110" s="23">
        <v>-9999</v>
      </c>
      <c r="AP110" s="23">
        <v>-9999</v>
      </c>
      <c r="AQ110" s="23">
        <v>-9999</v>
      </c>
      <c r="AR110" s="23">
        <v>-9999</v>
      </c>
      <c r="AS110" s="23">
        <v>-9999</v>
      </c>
      <c r="AT110" s="23">
        <v>-9999</v>
      </c>
      <c r="AU110" s="23">
        <v>-9999</v>
      </c>
      <c r="AV110" s="23">
        <v>-9999</v>
      </c>
      <c r="AW110" s="23">
        <v>-9999</v>
      </c>
      <c r="AX110" s="23">
        <v>-9999</v>
      </c>
      <c r="AY110" s="23">
        <v>-9999</v>
      </c>
      <c r="AZ110" s="23">
        <v>-9999</v>
      </c>
      <c r="BA110" s="23">
        <v>-9999</v>
      </c>
      <c r="BB110" s="23">
        <v>-9999</v>
      </c>
      <c r="BC110" s="23">
        <v>235</v>
      </c>
      <c r="BD110" s="23" t="s">
        <v>67</v>
      </c>
      <c r="BE110" s="23">
        <v>-9999</v>
      </c>
      <c r="BF110" s="23">
        <v>-9999</v>
      </c>
      <c r="BG110" s="23" t="s">
        <v>65</v>
      </c>
      <c r="BH110" s="23">
        <v>-9999</v>
      </c>
      <c r="BI110" s="23">
        <v>-9999</v>
      </c>
      <c r="BJ110" s="23">
        <v>-9999</v>
      </c>
      <c r="BK110" s="23">
        <v>-9999</v>
      </c>
      <c r="BL110" s="23">
        <v>116</v>
      </c>
      <c r="BM110" s="23" t="s">
        <v>68</v>
      </c>
      <c r="BN110" s="23">
        <v>-9999</v>
      </c>
      <c r="BO110" s="23">
        <v>-9999</v>
      </c>
      <c r="BP110" s="23">
        <v>169</v>
      </c>
      <c r="BQ110" s="23" t="s">
        <v>68</v>
      </c>
      <c r="BR110" s="24">
        <v>0.49361702127659574</v>
      </c>
      <c r="BS110" s="23" t="s">
        <v>142</v>
      </c>
      <c r="BT110" s="23">
        <v>-9999</v>
      </c>
      <c r="BU110" s="24">
        <v>0.49361702127659574</v>
      </c>
      <c r="BV110" s="23" t="s">
        <v>395</v>
      </c>
    </row>
    <row r="111" spans="1:74" ht="11.25">
      <c r="A111" s="23" t="s">
        <v>389</v>
      </c>
      <c r="B111" s="23" t="s">
        <v>390</v>
      </c>
      <c r="C111" s="23" t="s">
        <v>391</v>
      </c>
      <c r="D111" s="23">
        <v>30.15</v>
      </c>
      <c r="E111" s="23">
        <v>78.25</v>
      </c>
      <c r="F111" s="23">
        <v>1700</v>
      </c>
      <c r="G111" s="23" t="s">
        <v>480</v>
      </c>
      <c r="H111" s="23" t="s">
        <v>392</v>
      </c>
      <c r="I111" s="23" t="s">
        <v>405</v>
      </c>
      <c r="J111" s="23" t="s">
        <v>396</v>
      </c>
      <c r="K111" s="23">
        <v>-9999</v>
      </c>
      <c r="L111" s="23" t="s">
        <v>65</v>
      </c>
      <c r="M111" s="23">
        <v>65</v>
      </c>
      <c r="N111" s="23">
        <v>10</v>
      </c>
      <c r="O111" s="23">
        <v>-9999</v>
      </c>
      <c r="P111" s="23">
        <v>-9999</v>
      </c>
      <c r="Q111" s="23">
        <v>-9999</v>
      </c>
      <c r="R111" s="23">
        <v>2.8</v>
      </c>
      <c r="S111" s="23">
        <v>-9999</v>
      </c>
      <c r="T111" s="23">
        <v>6</v>
      </c>
      <c r="U111" s="23">
        <v>-9999</v>
      </c>
      <c r="V111" s="23" t="s">
        <v>109</v>
      </c>
      <c r="W111" s="23">
        <v>-9999</v>
      </c>
      <c r="X111" s="23">
        <v>-9999</v>
      </c>
      <c r="Y111" s="23">
        <v>25.8</v>
      </c>
      <c r="Z111" s="23">
        <v>12.6</v>
      </c>
      <c r="AA111" s="23">
        <v>1710</v>
      </c>
      <c r="AB111" s="23">
        <v>1111.5</v>
      </c>
      <c r="AC111" s="23" t="s">
        <v>394</v>
      </c>
      <c r="AD111" s="23">
        <v>22</v>
      </c>
      <c r="AE111" s="23">
        <v>28</v>
      </c>
      <c r="AF111" s="23">
        <v>15</v>
      </c>
      <c r="AG111" s="23">
        <v>998</v>
      </c>
      <c r="AH111" s="23">
        <v>22</v>
      </c>
      <c r="AI111" s="23">
        <v>25.8</v>
      </c>
      <c r="AJ111" s="23">
        <v>12.6</v>
      </c>
      <c r="AK111" s="23">
        <v>1710</v>
      </c>
      <c r="AL111" s="23">
        <v>-9999</v>
      </c>
      <c r="AM111" s="23" t="s">
        <v>65</v>
      </c>
      <c r="AN111" s="23">
        <v>-9999</v>
      </c>
      <c r="AO111" s="23">
        <v>-9999</v>
      </c>
      <c r="AP111" s="23">
        <v>-9999</v>
      </c>
      <c r="AQ111" s="23">
        <v>-9999</v>
      </c>
      <c r="AR111" s="23">
        <v>-9999</v>
      </c>
      <c r="AS111" s="23">
        <v>-9999</v>
      </c>
      <c r="AT111" s="23">
        <v>-9999</v>
      </c>
      <c r="AU111" s="23">
        <v>-9999</v>
      </c>
      <c r="AV111" s="23">
        <v>-9999</v>
      </c>
      <c r="AW111" s="23">
        <v>-9999</v>
      </c>
      <c r="AX111" s="23">
        <v>-9999</v>
      </c>
      <c r="AY111" s="23">
        <v>-9999</v>
      </c>
      <c r="AZ111" s="23">
        <v>-9999</v>
      </c>
      <c r="BA111" s="23">
        <v>-9999</v>
      </c>
      <c r="BB111" s="23">
        <v>-9999</v>
      </c>
      <c r="BC111" s="23">
        <v>390</v>
      </c>
      <c r="BD111" s="23" t="s">
        <v>67</v>
      </c>
      <c r="BE111" s="23">
        <v>-9999</v>
      </c>
      <c r="BF111" s="23">
        <v>-9999</v>
      </c>
      <c r="BG111" s="23" t="s">
        <v>65</v>
      </c>
      <c r="BH111" s="23">
        <v>-9999</v>
      </c>
      <c r="BI111" s="23">
        <v>-9999</v>
      </c>
      <c r="BJ111" s="23">
        <v>-9999</v>
      </c>
      <c r="BK111" s="23">
        <v>-9999</v>
      </c>
      <c r="BL111" s="23">
        <v>155</v>
      </c>
      <c r="BM111" s="23" t="s">
        <v>68</v>
      </c>
      <c r="BN111" s="23">
        <v>-9999</v>
      </c>
      <c r="BO111" s="23">
        <v>-9999</v>
      </c>
      <c r="BP111" s="23">
        <v>273</v>
      </c>
      <c r="BQ111" s="23" t="s">
        <v>68</v>
      </c>
      <c r="BR111" s="24">
        <v>0.3974358974358974</v>
      </c>
      <c r="BS111" s="23" t="s">
        <v>142</v>
      </c>
      <c r="BT111" s="23">
        <v>-9999</v>
      </c>
      <c r="BU111" s="24">
        <v>0.3974358974358974</v>
      </c>
      <c r="BV111" s="23" t="s">
        <v>395</v>
      </c>
    </row>
    <row r="112" spans="1:74" ht="11.25">
      <c r="A112" s="23" t="s">
        <v>389</v>
      </c>
      <c r="B112" s="23" t="s">
        <v>390</v>
      </c>
      <c r="C112" s="23" t="s">
        <v>391</v>
      </c>
      <c r="D112" s="23">
        <v>30.15</v>
      </c>
      <c r="E112" s="23">
        <v>78.25</v>
      </c>
      <c r="F112" s="23">
        <v>1750</v>
      </c>
      <c r="G112" s="23" t="s">
        <v>480</v>
      </c>
      <c r="H112" s="23" t="s">
        <v>392</v>
      </c>
      <c r="I112" s="23" t="s">
        <v>405</v>
      </c>
      <c r="J112" s="23" t="s">
        <v>397</v>
      </c>
      <c r="K112" s="23">
        <v>-9999</v>
      </c>
      <c r="L112" s="23" t="s">
        <v>65</v>
      </c>
      <c r="M112" s="23">
        <v>65</v>
      </c>
      <c r="N112" s="23">
        <v>10</v>
      </c>
      <c r="O112" s="23">
        <v>-9999</v>
      </c>
      <c r="P112" s="23">
        <v>-9999</v>
      </c>
      <c r="Q112" s="23">
        <v>-9999</v>
      </c>
      <c r="R112" s="23">
        <v>3.8</v>
      </c>
      <c r="S112" s="23">
        <v>-9999</v>
      </c>
      <c r="T112" s="23">
        <v>6.4</v>
      </c>
      <c r="U112" s="23">
        <v>-9999</v>
      </c>
      <c r="V112" s="23" t="s">
        <v>109</v>
      </c>
      <c r="W112" s="23">
        <v>-9999</v>
      </c>
      <c r="X112" s="23">
        <v>-9999</v>
      </c>
      <c r="Y112" s="23">
        <v>25.8</v>
      </c>
      <c r="Z112" s="23">
        <v>12.6</v>
      </c>
      <c r="AA112" s="23">
        <v>1710</v>
      </c>
      <c r="AB112" s="23">
        <v>1111.5</v>
      </c>
      <c r="AC112" s="23" t="s">
        <v>394</v>
      </c>
      <c r="AD112" s="23">
        <v>22</v>
      </c>
      <c r="AE112" s="23">
        <v>28</v>
      </c>
      <c r="AF112" s="23">
        <v>15</v>
      </c>
      <c r="AG112" s="23">
        <v>998</v>
      </c>
      <c r="AH112" s="23">
        <v>22</v>
      </c>
      <c r="AI112" s="23">
        <v>25.8</v>
      </c>
      <c r="AJ112" s="23">
        <v>12.6</v>
      </c>
      <c r="AK112" s="23">
        <v>1710</v>
      </c>
      <c r="AL112" s="23">
        <v>-9999</v>
      </c>
      <c r="AM112" s="23" t="s">
        <v>65</v>
      </c>
      <c r="AN112" s="23">
        <v>-9999</v>
      </c>
      <c r="AO112" s="23">
        <v>-9999</v>
      </c>
      <c r="AP112" s="23">
        <v>-9999</v>
      </c>
      <c r="AQ112" s="23">
        <v>-9999</v>
      </c>
      <c r="AR112" s="23">
        <v>-9999</v>
      </c>
      <c r="AS112" s="23">
        <v>-9999</v>
      </c>
      <c r="AT112" s="23">
        <v>-9999</v>
      </c>
      <c r="AU112" s="23">
        <v>-9999</v>
      </c>
      <c r="AV112" s="23">
        <v>-9999</v>
      </c>
      <c r="AW112" s="23">
        <v>-9999</v>
      </c>
      <c r="AX112" s="23">
        <v>-9999</v>
      </c>
      <c r="AY112" s="23">
        <v>-9999</v>
      </c>
      <c r="AZ112" s="23">
        <v>-9999</v>
      </c>
      <c r="BA112" s="23">
        <v>-9999</v>
      </c>
      <c r="BB112" s="23">
        <v>-9999</v>
      </c>
      <c r="BC112" s="23">
        <v>690</v>
      </c>
      <c r="BD112" s="23" t="s">
        <v>67</v>
      </c>
      <c r="BE112" s="23">
        <v>-9999</v>
      </c>
      <c r="BF112" s="23">
        <v>-9999</v>
      </c>
      <c r="BG112" s="23" t="s">
        <v>65</v>
      </c>
      <c r="BH112" s="23">
        <v>-9999</v>
      </c>
      <c r="BI112" s="23">
        <v>-9999</v>
      </c>
      <c r="BJ112" s="23">
        <v>-9999</v>
      </c>
      <c r="BK112" s="23">
        <v>-9999</v>
      </c>
      <c r="BL112" s="23">
        <v>305</v>
      </c>
      <c r="BM112" s="23" t="s">
        <v>68</v>
      </c>
      <c r="BN112" s="23">
        <v>-9999</v>
      </c>
      <c r="BO112" s="23">
        <v>-9999</v>
      </c>
      <c r="BP112" s="23">
        <v>375</v>
      </c>
      <c r="BQ112" s="23" t="s">
        <v>68</v>
      </c>
      <c r="BR112" s="24">
        <v>0.4420289855072464</v>
      </c>
      <c r="BS112" s="23" t="s">
        <v>142</v>
      </c>
      <c r="BT112" s="23">
        <v>-9999</v>
      </c>
      <c r="BU112" s="24">
        <v>0.4420289855072464</v>
      </c>
      <c r="BV112" s="23" t="s">
        <v>395</v>
      </c>
    </row>
    <row r="113" spans="1:74" ht="11.25">
      <c r="A113" s="23" t="s">
        <v>389</v>
      </c>
      <c r="B113" s="23" t="s">
        <v>390</v>
      </c>
      <c r="C113" s="23" t="s">
        <v>391</v>
      </c>
      <c r="D113" s="23">
        <v>30.15</v>
      </c>
      <c r="E113" s="23">
        <v>78.25</v>
      </c>
      <c r="F113" s="23">
        <v>1750</v>
      </c>
      <c r="G113" s="23" t="s">
        <v>480</v>
      </c>
      <c r="H113" s="23" t="s">
        <v>392</v>
      </c>
      <c r="I113" s="23" t="s">
        <v>405</v>
      </c>
      <c r="J113" s="23" t="s">
        <v>397</v>
      </c>
      <c r="K113" s="23">
        <v>-9999</v>
      </c>
      <c r="L113" s="23" t="s">
        <v>65</v>
      </c>
      <c r="M113" s="23">
        <v>65</v>
      </c>
      <c r="N113" s="23">
        <v>10</v>
      </c>
      <c r="O113" s="23">
        <v>-9999</v>
      </c>
      <c r="P113" s="23">
        <v>-9999</v>
      </c>
      <c r="Q113" s="23">
        <v>-9999</v>
      </c>
      <c r="R113" s="23">
        <v>3.9</v>
      </c>
      <c r="S113" s="23">
        <v>-9999</v>
      </c>
      <c r="T113" s="23">
        <v>6.5</v>
      </c>
      <c r="U113" s="23">
        <v>-9999</v>
      </c>
      <c r="V113" s="23" t="s">
        <v>109</v>
      </c>
      <c r="W113" s="23">
        <v>-9999</v>
      </c>
      <c r="X113" s="23">
        <v>-9999</v>
      </c>
      <c r="Y113" s="23">
        <v>25.8</v>
      </c>
      <c r="Z113" s="23">
        <v>12.6</v>
      </c>
      <c r="AA113" s="23">
        <v>1710</v>
      </c>
      <c r="AB113" s="23">
        <v>1111.5</v>
      </c>
      <c r="AC113" s="23" t="s">
        <v>394</v>
      </c>
      <c r="AD113" s="23">
        <v>22</v>
      </c>
      <c r="AE113" s="23">
        <v>28</v>
      </c>
      <c r="AF113" s="23">
        <v>15</v>
      </c>
      <c r="AG113" s="23">
        <v>998</v>
      </c>
      <c r="AH113" s="23">
        <v>22</v>
      </c>
      <c r="AI113" s="23">
        <v>25.8</v>
      </c>
      <c r="AJ113" s="23">
        <v>12.6</v>
      </c>
      <c r="AK113" s="23">
        <v>1710</v>
      </c>
      <c r="AL113" s="23">
        <v>-9999</v>
      </c>
      <c r="AM113" s="23" t="s">
        <v>65</v>
      </c>
      <c r="AN113" s="23">
        <v>-9999</v>
      </c>
      <c r="AO113" s="23">
        <v>-9999</v>
      </c>
      <c r="AP113" s="23">
        <v>-9999</v>
      </c>
      <c r="AQ113" s="23">
        <v>-9999</v>
      </c>
      <c r="AR113" s="23">
        <v>-9999</v>
      </c>
      <c r="AS113" s="23">
        <v>-9999</v>
      </c>
      <c r="AT113" s="23">
        <v>-9999</v>
      </c>
      <c r="AU113" s="23">
        <v>-9999</v>
      </c>
      <c r="AV113" s="23">
        <v>-9999</v>
      </c>
      <c r="AW113" s="23">
        <v>-9999</v>
      </c>
      <c r="AX113" s="23">
        <v>-9999</v>
      </c>
      <c r="AY113" s="23">
        <v>-9999</v>
      </c>
      <c r="AZ113" s="23">
        <v>-9999</v>
      </c>
      <c r="BA113" s="23">
        <v>-9999</v>
      </c>
      <c r="BB113" s="23">
        <v>-9999</v>
      </c>
      <c r="BC113" s="23">
        <v>785</v>
      </c>
      <c r="BD113" s="23" t="s">
        <v>67</v>
      </c>
      <c r="BE113" s="23">
        <v>-9999</v>
      </c>
      <c r="BF113" s="23">
        <v>-9999</v>
      </c>
      <c r="BG113" s="23" t="s">
        <v>65</v>
      </c>
      <c r="BH113" s="23">
        <v>-9999</v>
      </c>
      <c r="BI113" s="23">
        <v>-9999</v>
      </c>
      <c r="BJ113" s="23">
        <v>-9999</v>
      </c>
      <c r="BK113" s="23">
        <v>-9999</v>
      </c>
      <c r="BL113" s="23">
        <v>281</v>
      </c>
      <c r="BM113" s="23" t="s">
        <v>68</v>
      </c>
      <c r="BN113" s="23">
        <v>-9999</v>
      </c>
      <c r="BO113" s="23">
        <v>-9999</v>
      </c>
      <c r="BP113" s="23">
        <v>614</v>
      </c>
      <c r="BQ113" s="23" t="s">
        <v>68</v>
      </c>
      <c r="BR113" s="24">
        <v>0.3579617834394904</v>
      </c>
      <c r="BS113" s="23" t="s">
        <v>142</v>
      </c>
      <c r="BT113" s="23">
        <v>-9999</v>
      </c>
      <c r="BU113" s="24">
        <v>0.3579617834394904</v>
      </c>
      <c r="BV113" s="23" t="s">
        <v>395</v>
      </c>
    </row>
    <row r="114" spans="1:74" ht="11.25">
      <c r="A114" s="23" t="s">
        <v>398</v>
      </c>
      <c r="B114" s="23" t="s">
        <v>399</v>
      </c>
      <c r="C114" s="23" t="s">
        <v>400</v>
      </c>
      <c r="D114" s="23">
        <v>8.56</v>
      </c>
      <c r="E114" s="23">
        <v>-67.25</v>
      </c>
      <c r="F114" s="23">
        <v>-9999</v>
      </c>
      <c r="G114" s="23" t="s">
        <v>680</v>
      </c>
      <c r="H114" s="23" t="s">
        <v>401</v>
      </c>
      <c r="I114" s="23" t="s">
        <v>405</v>
      </c>
      <c r="J114" s="23" t="s">
        <v>402</v>
      </c>
      <c r="K114" s="23">
        <v>-9999</v>
      </c>
      <c r="L114" s="23">
        <v>-9999</v>
      </c>
      <c r="M114" s="23">
        <v>-9999</v>
      </c>
      <c r="N114" s="23">
        <v>-9999</v>
      </c>
      <c r="O114" s="23" t="s">
        <v>216</v>
      </c>
      <c r="P114" s="23" t="s">
        <v>217</v>
      </c>
      <c r="Q114" s="23">
        <v>-9999</v>
      </c>
      <c r="R114" s="23">
        <v>-9999</v>
      </c>
      <c r="S114" s="23">
        <v>-9999</v>
      </c>
      <c r="T114" s="23">
        <v>-9999</v>
      </c>
      <c r="U114" s="23">
        <v>-9999</v>
      </c>
      <c r="V114" s="23" t="s">
        <v>109</v>
      </c>
      <c r="W114" s="23">
        <v>-9999</v>
      </c>
      <c r="X114" s="23">
        <v>-9999</v>
      </c>
      <c r="Y114" s="23">
        <v>-9999</v>
      </c>
      <c r="Z114" s="23">
        <v>-9999</v>
      </c>
      <c r="AA114" s="23">
        <v>1300</v>
      </c>
      <c r="AB114" s="23">
        <v>-9999</v>
      </c>
      <c r="AC114" s="23" t="s">
        <v>85</v>
      </c>
      <c r="AD114" s="23">
        <v>27</v>
      </c>
      <c r="AE114" s="23">
        <v>29</v>
      </c>
      <c r="AF114" s="23">
        <v>25</v>
      </c>
      <c r="AG114" s="23">
        <v>822</v>
      </c>
      <c r="AH114" s="23">
        <v>27</v>
      </c>
      <c r="AI114" s="23">
        <v>29</v>
      </c>
      <c r="AJ114" s="23">
        <v>25</v>
      </c>
      <c r="AK114" s="23">
        <v>1300</v>
      </c>
      <c r="AL114" s="23">
        <v>-9999</v>
      </c>
      <c r="AM114" s="23" t="s">
        <v>65</v>
      </c>
      <c r="AN114" s="23">
        <v>-9999</v>
      </c>
      <c r="AO114" s="23">
        <v>-9999</v>
      </c>
      <c r="AP114" s="23">
        <v>-9999</v>
      </c>
      <c r="AQ114" s="23">
        <v>-9999</v>
      </c>
      <c r="AR114" s="23">
        <v>-9999</v>
      </c>
      <c r="AS114" s="23">
        <v>-9999</v>
      </c>
      <c r="AT114" s="23">
        <v>-9999</v>
      </c>
      <c r="AU114" s="23">
        <v>-9999</v>
      </c>
      <c r="AV114" s="23">
        <v>-9999</v>
      </c>
      <c r="AW114" s="23">
        <v>-9999</v>
      </c>
      <c r="AX114" s="23">
        <v>-9999</v>
      </c>
      <c r="AY114" s="23">
        <v>-9999</v>
      </c>
      <c r="AZ114" s="23">
        <v>-9999</v>
      </c>
      <c r="BA114" s="23">
        <v>-9999</v>
      </c>
      <c r="BB114" s="23">
        <v>-9999</v>
      </c>
      <c r="BC114" s="23">
        <v>208</v>
      </c>
      <c r="BD114" s="23" t="s">
        <v>67</v>
      </c>
      <c r="BE114" s="23">
        <v>-9999</v>
      </c>
      <c r="BF114" s="23">
        <v>-9999</v>
      </c>
      <c r="BG114" s="23" t="s">
        <v>65</v>
      </c>
      <c r="BH114" s="23">
        <v>-9999</v>
      </c>
      <c r="BI114" s="23">
        <v>-9999</v>
      </c>
      <c r="BJ114" s="23">
        <v>-9999</v>
      </c>
      <c r="BK114" s="23">
        <v>-9999</v>
      </c>
      <c r="BL114" s="23">
        <v>194.8</v>
      </c>
      <c r="BM114" s="23" t="s">
        <v>68</v>
      </c>
      <c r="BN114" s="23">
        <v>-9999</v>
      </c>
      <c r="BO114" s="23">
        <v>-9999</v>
      </c>
      <c r="BP114" s="23">
        <v>-9999</v>
      </c>
      <c r="BQ114" s="23">
        <v>-9999</v>
      </c>
      <c r="BR114" s="24">
        <v>0.9365384615384615</v>
      </c>
      <c r="BS114" s="23" t="s">
        <v>142</v>
      </c>
      <c r="BT114" s="23">
        <v>-9999</v>
      </c>
      <c r="BU114" s="24">
        <v>0.9365384615384615</v>
      </c>
      <c r="BV114" s="23">
        <v>-9999</v>
      </c>
    </row>
    <row r="115" spans="1:74" ht="11.25">
      <c r="A115" s="23" t="s">
        <v>398</v>
      </c>
      <c r="B115" s="23" t="s">
        <v>399</v>
      </c>
      <c r="C115" s="23" t="s">
        <v>400</v>
      </c>
      <c r="D115" s="23">
        <v>8.56</v>
      </c>
      <c r="E115" s="23">
        <v>-67.25</v>
      </c>
      <c r="F115" s="23">
        <v>-9999</v>
      </c>
      <c r="G115" s="23" t="s">
        <v>680</v>
      </c>
      <c r="H115" s="23" t="s">
        <v>401</v>
      </c>
      <c r="I115" s="23" t="s">
        <v>405</v>
      </c>
      <c r="J115" s="23" t="s">
        <v>714</v>
      </c>
      <c r="K115" s="23">
        <v>-9999</v>
      </c>
      <c r="L115" s="23">
        <v>-9999</v>
      </c>
      <c r="M115" s="23">
        <v>-9999</v>
      </c>
      <c r="N115" s="23">
        <v>-9999</v>
      </c>
      <c r="O115" s="23" t="s">
        <v>216</v>
      </c>
      <c r="P115" s="23" t="s">
        <v>217</v>
      </c>
      <c r="Q115" s="23">
        <v>-9999</v>
      </c>
      <c r="R115" s="23">
        <v>-9999</v>
      </c>
      <c r="S115" s="23">
        <v>-9999</v>
      </c>
      <c r="T115" s="23">
        <v>-9999</v>
      </c>
      <c r="U115" s="23">
        <v>-9999</v>
      </c>
      <c r="V115" s="23" t="s">
        <v>109</v>
      </c>
      <c r="W115" s="23">
        <v>-9999</v>
      </c>
      <c r="X115" s="23">
        <v>-9999</v>
      </c>
      <c r="Y115" s="23">
        <v>-9999</v>
      </c>
      <c r="Z115" s="23">
        <v>-9999</v>
      </c>
      <c r="AA115" s="23">
        <v>1300</v>
      </c>
      <c r="AB115" s="23">
        <v>-9999</v>
      </c>
      <c r="AC115" s="23" t="s">
        <v>85</v>
      </c>
      <c r="AD115" s="23">
        <v>27</v>
      </c>
      <c r="AE115" s="23">
        <v>29</v>
      </c>
      <c r="AF115" s="23">
        <v>25</v>
      </c>
      <c r="AG115" s="23">
        <v>822</v>
      </c>
      <c r="AH115" s="23">
        <v>27</v>
      </c>
      <c r="AI115" s="23">
        <v>29</v>
      </c>
      <c r="AJ115" s="23">
        <v>25</v>
      </c>
      <c r="AK115" s="23">
        <v>1300</v>
      </c>
      <c r="AL115" s="23">
        <v>-9999</v>
      </c>
      <c r="AM115" s="23" t="s">
        <v>65</v>
      </c>
      <c r="AN115" s="23">
        <v>-9999</v>
      </c>
      <c r="AO115" s="23">
        <v>-9999</v>
      </c>
      <c r="AP115" s="23">
        <v>-9999</v>
      </c>
      <c r="AQ115" s="23">
        <v>-9999</v>
      </c>
      <c r="AR115" s="23">
        <v>-9999</v>
      </c>
      <c r="AS115" s="23">
        <v>-9999</v>
      </c>
      <c r="AT115" s="23">
        <v>-9999</v>
      </c>
      <c r="AU115" s="23">
        <v>-9999</v>
      </c>
      <c r="AV115" s="23">
        <v>-9999</v>
      </c>
      <c r="AW115" s="23">
        <v>-9999</v>
      </c>
      <c r="AX115" s="23">
        <v>-9999</v>
      </c>
      <c r="AY115" s="23">
        <v>-9999</v>
      </c>
      <c r="AZ115" s="23">
        <v>-9999</v>
      </c>
      <c r="BA115" s="23">
        <v>-9999</v>
      </c>
      <c r="BB115" s="23">
        <v>-9999</v>
      </c>
      <c r="BC115" s="23">
        <v>192</v>
      </c>
      <c r="BD115" s="23" t="s">
        <v>67</v>
      </c>
      <c r="BE115" s="23">
        <v>-9999</v>
      </c>
      <c r="BF115" s="23">
        <v>-9999</v>
      </c>
      <c r="BG115" s="23" t="s">
        <v>65</v>
      </c>
      <c r="BH115" s="23">
        <v>-9999</v>
      </c>
      <c r="BI115" s="23">
        <v>-9999</v>
      </c>
      <c r="BJ115" s="23">
        <v>-9999</v>
      </c>
      <c r="BK115" s="23">
        <v>-9999</v>
      </c>
      <c r="BL115" s="23">
        <v>179</v>
      </c>
      <c r="BM115" s="23" t="s">
        <v>68</v>
      </c>
      <c r="BN115" s="23">
        <v>-9999</v>
      </c>
      <c r="BO115" s="23">
        <v>-9999</v>
      </c>
      <c r="BP115" s="23">
        <v>-9999</v>
      </c>
      <c r="BQ115" s="23">
        <v>-9999</v>
      </c>
      <c r="BR115" s="24">
        <v>0.9322916666666666</v>
      </c>
      <c r="BS115" s="23" t="s">
        <v>142</v>
      </c>
      <c r="BT115" s="23">
        <v>-9999</v>
      </c>
      <c r="BU115" s="24">
        <v>0.9322916666666666</v>
      </c>
      <c r="BV115" s="23">
        <v>-9999</v>
      </c>
    </row>
    <row r="116" spans="1:74" ht="11.25">
      <c r="A116" s="23" t="s">
        <v>218</v>
      </c>
      <c r="B116" s="23" t="s">
        <v>219</v>
      </c>
      <c r="C116" s="23" t="s">
        <v>220</v>
      </c>
      <c r="D116" s="23">
        <v>26.47</v>
      </c>
      <c r="E116" s="23">
        <v>82.12</v>
      </c>
      <c r="F116" s="23">
        <v>113</v>
      </c>
      <c r="G116" s="23" t="s">
        <v>680</v>
      </c>
      <c r="H116" s="23" t="s">
        <v>221</v>
      </c>
      <c r="I116" s="23" t="s">
        <v>405</v>
      </c>
      <c r="J116" s="23" t="s">
        <v>222</v>
      </c>
      <c r="K116" s="23">
        <v>-9999</v>
      </c>
      <c r="L116" s="23" t="s">
        <v>65</v>
      </c>
      <c r="M116" s="23">
        <v>25</v>
      </c>
      <c r="N116" s="23">
        <v>15</v>
      </c>
      <c r="O116" s="23">
        <v>-9999</v>
      </c>
      <c r="P116" s="23">
        <v>-9999</v>
      </c>
      <c r="Q116" s="23">
        <v>-9999</v>
      </c>
      <c r="R116" s="23">
        <v>0.72</v>
      </c>
      <c r="S116" s="23">
        <v>0.13</v>
      </c>
      <c r="T116" s="23">
        <v>9.1</v>
      </c>
      <c r="U116" s="23">
        <v>-9999</v>
      </c>
      <c r="V116" s="23">
        <v>-9999</v>
      </c>
      <c r="W116" s="23">
        <v>-9999</v>
      </c>
      <c r="X116" s="23">
        <v>-9999</v>
      </c>
      <c r="Y116" s="23">
        <v>-9999</v>
      </c>
      <c r="Z116" s="23">
        <v>-9999</v>
      </c>
      <c r="AA116" s="23">
        <v>1248</v>
      </c>
      <c r="AB116" s="23">
        <v>1098.24</v>
      </c>
      <c r="AC116" s="23" t="s">
        <v>85</v>
      </c>
      <c r="AD116" s="23">
        <v>24.83</v>
      </c>
      <c r="AE116" s="23">
        <v>33</v>
      </c>
      <c r="AF116" s="23">
        <v>15</v>
      </c>
      <c r="AG116" s="23">
        <v>641</v>
      </c>
      <c r="AH116" s="23">
        <v>24.83</v>
      </c>
      <c r="AI116" s="23">
        <v>33</v>
      </c>
      <c r="AJ116" s="23">
        <v>15</v>
      </c>
      <c r="AK116" s="23">
        <v>1248</v>
      </c>
      <c r="AL116" s="23">
        <v>-9999</v>
      </c>
      <c r="AM116" s="23" t="s">
        <v>65</v>
      </c>
      <c r="AN116" s="23">
        <v>-9999</v>
      </c>
      <c r="AO116" s="23">
        <v>-9999</v>
      </c>
      <c r="AP116" s="23">
        <v>-9999</v>
      </c>
      <c r="AQ116" s="23">
        <v>-9999</v>
      </c>
      <c r="AR116" s="23">
        <v>-9999</v>
      </c>
      <c r="AS116" s="23">
        <v>-9999</v>
      </c>
      <c r="AT116" s="23">
        <v>-9999</v>
      </c>
      <c r="AU116" s="23">
        <v>-9999</v>
      </c>
      <c r="AV116" s="23">
        <v>-9999</v>
      </c>
      <c r="AW116" s="23">
        <v>-9999</v>
      </c>
      <c r="AX116" s="23">
        <v>-9999</v>
      </c>
      <c r="AY116" s="23">
        <v>-9999</v>
      </c>
      <c r="AZ116" s="23">
        <v>-9999</v>
      </c>
      <c r="BA116" s="23">
        <v>-9999</v>
      </c>
      <c r="BB116" s="23">
        <v>-9999</v>
      </c>
      <c r="BC116" s="23">
        <v>285.14285714285717</v>
      </c>
      <c r="BD116" s="23" t="s">
        <v>67</v>
      </c>
      <c r="BE116" s="23">
        <v>-9999</v>
      </c>
      <c r="BF116" s="23">
        <v>-9999</v>
      </c>
      <c r="BG116" s="23" t="s">
        <v>65</v>
      </c>
      <c r="BH116" s="23">
        <v>-9999</v>
      </c>
      <c r="BI116" s="23">
        <v>-9999</v>
      </c>
      <c r="BJ116" s="23">
        <v>-9999</v>
      </c>
      <c r="BK116" s="23">
        <v>-9999</v>
      </c>
      <c r="BL116" s="23">
        <v>99.8</v>
      </c>
      <c r="BM116" s="23" t="s">
        <v>68</v>
      </c>
      <c r="BN116" s="23">
        <v>-9999</v>
      </c>
      <c r="BO116" s="23">
        <v>-9999</v>
      </c>
      <c r="BP116" s="23">
        <v>-9999</v>
      </c>
      <c r="BQ116" s="23">
        <v>-9999</v>
      </c>
      <c r="BR116" s="24">
        <v>0.35</v>
      </c>
      <c r="BS116" s="23" t="s">
        <v>142</v>
      </c>
      <c r="BT116" s="23">
        <v>-9999</v>
      </c>
      <c r="BU116" s="24">
        <v>0.35</v>
      </c>
      <c r="BV116" s="23">
        <v>-9999</v>
      </c>
    </row>
    <row r="117" spans="1:74" ht="11.25">
      <c r="A117" s="23" t="s">
        <v>218</v>
      </c>
      <c r="B117" s="23" t="s">
        <v>219</v>
      </c>
      <c r="C117" s="23" t="s">
        <v>220</v>
      </c>
      <c r="D117" s="23">
        <v>26.47</v>
      </c>
      <c r="E117" s="23">
        <v>82.12</v>
      </c>
      <c r="F117" s="23">
        <v>113</v>
      </c>
      <c r="G117" s="23" t="s">
        <v>480</v>
      </c>
      <c r="H117" s="23" t="s">
        <v>221</v>
      </c>
      <c r="I117" s="23" t="s">
        <v>405</v>
      </c>
      <c r="J117" s="23" t="s">
        <v>223</v>
      </c>
      <c r="K117" s="23">
        <v>-9999</v>
      </c>
      <c r="L117" s="23" t="s">
        <v>65</v>
      </c>
      <c r="M117" s="23">
        <v>25</v>
      </c>
      <c r="N117" s="23">
        <v>15</v>
      </c>
      <c r="O117" s="23">
        <v>-9999</v>
      </c>
      <c r="P117" s="23">
        <v>-9999</v>
      </c>
      <c r="Q117" s="23">
        <v>-9999</v>
      </c>
      <c r="R117" s="23">
        <v>0.3</v>
      </c>
      <c r="S117" s="23">
        <v>0.06</v>
      </c>
      <c r="T117" s="23">
        <v>9.9</v>
      </c>
      <c r="U117" s="23">
        <v>-9999</v>
      </c>
      <c r="V117" s="23">
        <v>-9999</v>
      </c>
      <c r="W117" s="23">
        <v>-9999</v>
      </c>
      <c r="X117" s="23">
        <v>-9999</v>
      </c>
      <c r="Y117" s="23">
        <v>-9999</v>
      </c>
      <c r="Z117" s="23">
        <v>-9999</v>
      </c>
      <c r="AA117" s="23">
        <v>1248</v>
      </c>
      <c r="AB117" s="23">
        <v>1098.24</v>
      </c>
      <c r="AC117" s="23" t="s">
        <v>85</v>
      </c>
      <c r="AD117" s="23">
        <v>24.83</v>
      </c>
      <c r="AE117" s="23">
        <v>33</v>
      </c>
      <c r="AF117" s="23">
        <v>15</v>
      </c>
      <c r="AG117" s="23">
        <v>641</v>
      </c>
      <c r="AH117" s="23">
        <v>24.83</v>
      </c>
      <c r="AI117" s="23">
        <v>33</v>
      </c>
      <c r="AJ117" s="23">
        <v>15</v>
      </c>
      <c r="AK117" s="23">
        <v>1248</v>
      </c>
      <c r="AL117" s="23">
        <v>-9999</v>
      </c>
      <c r="AM117" s="23" t="s">
        <v>65</v>
      </c>
      <c r="AN117" s="23">
        <v>-9999</v>
      </c>
      <c r="AO117" s="23">
        <v>-9999</v>
      </c>
      <c r="AP117" s="23">
        <v>-9999</v>
      </c>
      <c r="AQ117" s="23">
        <v>-9999</v>
      </c>
      <c r="AR117" s="23">
        <v>-9999</v>
      </c>
      <c r="AS117" s="23">
        <v>-9999</v>
      </c>
      <c r="AT117" s="23">
        <v>-9999</v>
      </c>
      <c r="AU117" s="23">
        <v>-9999</v>
      </c>
      <c r="AV117" s="23">
        <v>-9999</v>
      </c>
      <c r="AW117" s="23">
        <v>-9999</v>
      </c>
      <c r="AX117" s="23">
        <v>-9999</v>
      </c>
      <c r="AY117" s="23">
        <v>-9999</v>
      </c>
      <c r="AZ117" s="23">
        <v>-9999</v>
      </c>
      <c r="BA117" s="23">
        <v>-9999</v>
      </c>
      <c r="BB117" s="23">
        <v>-9999</v>
      </c>
      <c r="BC117" s="23">
        <v>217.14285714285717</v>
      </c>
      <c r="BD117" s="23" t="s">
        <v>67</v>
      </c>
      <c r="BE117" s="23">
        <v>-9999</v>
      </c>
      <c r="BF117" s="23">
        <v>-9999</v>
      </c>
      <c r="BG117" s="23" t="s">
        <v>65</v>
      </c>
      <c r="BH117" s="23">
        <v>-9999</v>
      </c>
      <c r="BI117" s="23">
        <v>-9999</v>
      </c>
      <c r="BJ117" s="23">
        <v>-9999</v>
      </c>
      <c r="BK117" s="23">
        <v>-9999</v>
      </c>
      <c r="BL117" s="23">
        <v>76</v>
      </c>
      <c r="BM117" s="23" t="s">
        <v>68</v>
      </c>
      <c r="BN117" s="23">
        <v>-9999</v>
      </c>
      <c r="BO117" s="23">
        <v>-9999</v>
      </c>
      <c r="BP117" s="23">
        <v>-9999</v>
      </c>
      <c r="BQ117" s="23">
        <v>-9999</v>
      </c>
      <c r="BR117" s="24">
        <v>0.35</v>
      </c>
      <c r="BS117" s="23" t="s">
        <v>142</v>
      </c>
      <c r="BT117" s="23">
        <v>-9999</v>
      </c>
      <c r="BU117" s="24">
        <v>0.35</v>
      </c>
      <c r="BV117" s="23">
        <v>-9999</v>
      </c>
    </row>
    <row r="118" spans="1:74" s="25" customFormat="1" ht="11.25">
      <c r="A118" s="25" t="s">
        <v>224</v>
      </c>
      <c r="B118" s="25" t="s">
        <v>225</v>
      </c>
      <c r="C118" s="25" t="s">
        <v>226</v>
      </c>
      <c r="D118" s="25">
        <v>-24.39</v>
      </c>
      <c r="E118" s="25">
        <v>28.42</v>
      </c>
      <c r="F118" s="25">
        <v>-9999</v>
      </c>
      <c r="G118" s="25" t="s">
        <v>680</v>
      </c>
      <c r="H118" s="25">
        <v>-9999</v>
      </c>
      <c r="I118" s="25" t="s">
        <v>405</v>
      </c>
      <c r="J118" s="25">
        <v>-9999</v>
      </c>
      <c r="K118" s="25">
        <v>-9999</v>
      </c>
      <c r="L118" s="25">
        <v>-9999</v>
      </c>
      <c r="M118" s="25">
        <v>-9999</v>
      </c>
      <c r="N118" s="25">
        <v>-9999</v>
      </c>
      <c r="O118" s="25">
        <v>-9999</v>
      </c>
      <c r="P118" s="25">
        <v>-9999</v>
      </c>
      <c r="Q118" s="25">
        <v>-9999</v>
      </c>
      <c r="R118" s="25">
        <v>-9999</v>
      </c>
      <c r="S118" s="25">
        <v>-9999</v>
      </c>
      <c r="T118" s="25">
        <v>-9999</v>
      </c>
      <c r="U118" s="25">
        <v>-9999</v>
      </c>
      <c r="V118" s="25">
        <v>-9999</v>
      </c>
      <c r="W118" s="25">
        <v>-9999</v>
      </c>
      <c r="X118" s="25">
        <v>19</v>
      </c>
      <c r="Y118" s="25">
        <v>23</v>
      </c>
      <c r="Z118" s="25">
        <v>12.6</v>
      </c>
      <c r="AA118" s="25">
        <v>623</v>
      </c>
      <c r="AB118" s="25">
        <v>-9999</v>
      </c>
      <c r="AC118" s="25">
        <v>-9999</v>
      </c>
      <c r="AD118" s="25">
        <v>-9999</v>
      </c>
      <c r="AE118" s="25">
        <v>-9999</v>
      </c>
      <c r="AF118" s="25">
        <v>-9999</v>
      </c>
      <c r="AG118" s="25">
        <v>-9999</v>
      </c>
      <c r="AH118" s="25">
        <v>19</v>
      </c>
      <c r="AI118" s="25">
        <v>23</v>
      </c>
      <c r="AJ118" s="25">
        <v>12.6</v>
      </c>
      <c r="AK118" s="25">
        <v>623</v>
      </c>
      <c r="AL118" s="25">
        <v>-9999</v>
      </c>
      <c r="AM118" s="25">
        <v>-9999</v>
      </c>
      <c r="AN118" s="25">
        <v>-9999</v>
      </c>
      <c r="AO118" s="25">
        <v>-9999</v>
      </c>
      <c r="AP118" s="25">
        <v>-9999</v>
      </c>
      <c r="AQ118" s="25">
        <v>-9999</v>
      </c>
      <c r="AR118" s="25">
        <v>-9999</v>
      </c>
      <c r="AS118" s="25">
        <v>-9999</v>
      </c>
      <c r="AT118" s="25">
        <v>-9999</v>
      </c>
      <c r="AU118" s="25">
        <v>-9999</v>
      </c>
      <c r="AV118" s="25">
        <v>-9999</v>
      </c>
      <c r="AW118" s="25">
        <v>-9999</v>
      </c>
      <c r="AX118" s="25">
        <v>-9999</v>
      </c>
      <c r="AY118" s="25">
        <v>-9999</v>
      </c>
      <c r="AZ118" s="25">
        <v>-9999</v>
      </c>
      <c r="BA118" s="25">
        <v>-9999</v>
      </c>
      <c r="BB118" s="25">
        <v>-9999</v>
      </c>
      <c r="BC118" s="25">
        <f>68/((0.272+0.4483)/2)</f>
        <v>188.81021796473692</v>
      </c>
      <c r="BD118" s="25" t="s">
        <v>67</v>
      </c>
      <c r="BE118" s="25">
        <v>-9999</v>
      </c>
      <c r="BF118" s="25" t="s">
        <v>65</v>
      </c>
      <c r="BG118" s="25">
        <v>-9999</v>
      </c>
      <c r="BH118" s="25">
        <v>-9999</v>
      </c>
      <c r="BI118" s="25">
        <v>-9999</v>
      </c>
      <c r="BJ118" s="25">
        <v>-9999</v>
      </c>
      <c r="BK118" s="25">
        <v>-9999</v>
      </c>
      <c r="BL118" s="25">
        <v>325</v>
      </c>
      <c r="BM118" s="25" t="s">
        <v>68</v>
      </c>
      <c r="BN118" s="25">
        <v>-9999</v>
      </c>
      <c r="BO118" s="25">
        <v>-9999</v>
      </c>
      <c r="BP118" s="25">
        <v>-9999</v>
      </c>
      <c r="BQ118" s="25">
        <v>-9999</v>
      </c>
      <c r="BR118" s="26">
        <f>(BL118/BC118)</f>
        <v>1.7213051470588234</v>
      </c>
      <c r="BS118" s="25" t="s">
        <v>142</v>
      </c>
      <c r="BT118" s="25">
        <v>-9999</v>
      </c>
      <c r="BU118" s="26">
        <f>(BL118/((BL118*0.45)+BC118))</f>
        <v>0.9699748957788964</v>
      </c>
      <c r="BV118" s="25">
        <v>-9999</v>
      </c>
    </row>
    <row r="119" spans="1:74" ht="11.25">
      <c r="A119" s="23" t="s">
        <v>227</v>
      </c>
      <c r="B119" s="23" t="s">
        <v>228</v>
      </c>
      <c r="C119" s="23" t="s">
        <v>229</v>
      </c>
      <c r="D119" s="23">
        <v>-31.17</v>
      </c>
      <c r="E119" s="23">
        <v>30</v>
      </c>
      <c r="F119" s="23">
        <v>80</v>
      </c>
      <c r="G119" s="23" t="s">
        <v>480</v>
      </c>
      <c r="H119" s="23" t="s">
        <v>230</v>
      </c>
      <c r="I119" s="23" t="s">
        <v>405</v>
      </c>
      <c r="J119" s="23" t="s">
        <v>505</v>
      </c>
      <c r="K119" s="23">
        <v>-9999</v>
      </c>
      <c r="L119" s="23" t="s">
        <v>65</v>
      </c>
      <c r="M119" s="23">
        <v>85</v>
      </c>
      <c r="N119" s="23">
        <v>8</v>
      </c>
      <c r="O119" s="23" t="s">
        <v>231</v>
      </c>
      <c r="P119" s="23">
        <v>-9999</v>
      </c>
      <c r="Q119" s="23">
        <v>-9999</v>
      </c>
      <c r="R119" s="23">
        <v>-9999</v>
      </c>
      <c r="S119" s="23">
        <v>-9999</v>
      </c>
      <c r="T119" s="23">
        <v>4.17</v>
      </c>
      <c r="U119" s="23">
        <v>-9999</v>
      </c>
      <c r="V119" s="23" t="s">
        <v>504</v>
      </c>
      <c r="W119" s="23">
        <v>-9999</v>
      </c>
      <c r="X119" s="23">
        <v>-9999</v>
      </c>
      <c r="Y119" s="23">
        <v>-9999</v>
      </c>
      <c r="Z119" s="23">
        <v>-9999</v>
      </c>
      <c r="AA119" s="23">
        <v>1200</v>
      </c>
      <c r="AB119" s="23">
        <v>732</v>
      </c>
      <c r="AC119" s="23" t="s">
        <v>85</v>
      </c>
      <c r="AD119" s="23">
        <v>17</v>
      </c>
      <c r="AE119" s="23">
        <v>20</v>
      </c>
      <c r="AF119" s="23">
        <v>14</v>
      </c>
      <c r="AG119" s="23">
        <v>1154</v>
      </c>
      <c r="AH119" s="23">
        <v>17</v>
      </c>
      <c r="AI119" s="23">
        <v>20</v>
      </c>
      <c r="AJ119" s="23">
        <v>14</v>
      </c>
      <c r="AK119" s="23">
        <v>1200</v>
      </c>
      <c r="AL119" s="23" t="s">
        <v>65</v>
      </c>
      <c r="AM119" s="23">
        <v>-9999</v>
      </c>
      <c r="AN119" s="23">
        <v>-9999</v>
      </c>
      <c r="AO119" s="23">
        <v>-9999</v>
      </c>
      <c r="AP119" s="23">
        <v>-9999</v>
      </c>
      <c r="AQ119" s="23">
        <v>-9999</v>
      </c>
      <c r="AR119" s="23">
        <v>-9999</v>
      </c>
      <c r="AS119" s="23">
        <v>-9999</v>
      </c>
      <c r="AT119" s="23">
        <v>-9999</v>
      </c>
      <c r="AU119" s="23">
        <v>-9999</v>
      </c>
      <c r="AV119" s="23">
        <v>-9999</v>
      </c>
      <c r="AW119" s="23">
        <v>-9999</v>
      </c>
      <c r="AX119" s="23">
        <v>-9999</v>
      </c>
      <c r="AY119" s="23">
        <v>-9999</v>
      </c>
      <c r="AZ119" s="23">
        <v>-9999</v>
      </c>
      <c r="BA119" s="23">
        <v>-9999</v>
      </c>
      <c r="BB119" s="23">
        <v>-9999</v>
      </c>
      <c r="BC119" s="23">
        <v>4094</v>
      </c>
      <c r="BD119" s="23" t="s">
        <v>67</v>
      </c>
      <c r="BE119" s="23">
        <v>-9999</v>
      </c>
      <c r="BF119" s="23">
        <v>-9999</v>
      </c>
      <c r="BG119" s="23" t="s">
        <v>65</v>
      </c>
      <c r="BH119" s="23">
        <v>-9999</v>
      </c>
      <c r="BI119" s="23">
        <v>-9999</v>
      </c>
      <c r="BJ119" s="23">
        <v>-9999</v>
      </c>
      <c r="BK119" s="23">
        <v>-9999</v>
      </c>
      <c r="BL119" s="23">
        <v>982.56</v>
      </c>
      <c r="BM119" s="23" t="s">
        <v>68</v>
      </c>
      <c r="BN119" s="23">
        <v>-9999</v>
      </c>
      <c r="BO119" s="23">
        <v>-9999</v>
      </c>
      <c r="BP119" s="23">
        <v>-9999</v>
      </c>
      <c r="BQ119" s="23">
        <v>-9999</v>
      </c>
      <c r="BR119" s="24">
        <v>0.24</v>
      </c>
      <c r="BS119" s="23" t="s">
        <v>142</v>
      </c>
      <c r="BT119" s="23">
        <v>-9999</v>
      </c>
      <c r="BU119" s="24">
        <v>0.24</v>
      </c>
      <c r="BV119" s="23">
        <v>-9999</v>
      </c>
    </row>
    <row r="120" spans="1:74" ht="11.25">
      <c r="A120" s="23" t="s">
        <v>227</v>
      </c>
      <c r="B120" s="23" t="s">
        <v>228</v>
      </c>
      <c r="C120" s="23" t="s">
        <v>229</v>
      </c>
      <c r="D120" s="23">
        <v>-31.17</v>
      </c>
      <c r="E120" s="23">
        <v>30</v>
      </c>
      <c r="F120" s="23">
        <v>80</v>
      </c>
      <c r="G120" s="23" t="s">
        <v>480</v>
      </c>
      <c r="H120" s="23" t="s">
        <v>230</v>
      </c>
      <c r="I120" s="23" t="s">
        <v>405</v>
      </c>
      <c r="J120" s="23" t="s">
        <v>503</v>
      </c>
      <c r="K120" s="23">
        <v>-9999</v>
      </c>
      <c r="L120" s="23" t="s">
        <v>65</v>
      </c>
      <c r="M120" s="23">
        <v>85</v>
      </c>
      <c r="N120" s="23">
        <v>8</v>
      </c>
      <c r="O120" s="23" t="s">
        <v>231</v>
      </c>
      <c r="P120" s="23">
        <v>-9999</v>
      </c>
      <c r="Q120" s="23">
        <v>-9999</v>
      </c>
      <c r="R120" s="23">
        <v>-9999</v>
      </c>
      <c r="S120" s="23">
        <v>-9999</v>
      </c>
      <c r="T120" s="23">
        <v>4.17</v>
      </c>
      <c r="U120" s="23">
        <v>-9999</v>
      </c>
      <c r="V120" s="23" t="s">
        <v>504</v>
      </c>
      <c r="W120" s="23">
        <v>-9999</v>
      </c>
      <c r="X120" s="23">
        <v>-9999</v>
      </c>
      <c r="Y120" s="23">
        <v>-9999</v>
      </c>
      <c r="Z120" s="23">
        <v>-9999</v>
      </c>
      <c r="AA120" s="23">
        <v>1200</v>
      </c>
      <c r="AB120" s="23">
        <v>732</v>
      </c>
      <c r="AC120" s="23" t="s">
        <v>85</v>
      </c>
      <c r="AD120" s="23">
        <v>17</v>
      </c>
      <c r="AE120" s="23">
        <v>20</v>
      </c>
      <c r="AF120" s="23">
        <v>14</v>
      </c>
      <c r="AG120" s="23">
        <v>1154</v>
      </c>
      <c r="AH120" s="23">
        <v>17</v>
      </c>
      <c r="AI120" s="23">
        <v>20</v>
      </c>
      <c r="AJ120" s="23">
        <v>14</v>
      </c>
      <c r="AK120" s="23">
        <v>1200</v>
      </c>
      <c r="AL120" s="23" t="s">
        <v>65</v>
      </c>
      <c r="AM120" s="23">
        <v>-9999</v>
      </c>
      <c r="AN120" s="23">
        <v>-9999</v>
      </c>
      <c r="AO120" s="23">
        <v>-9999</v>
      </c>
      <c r="AP120" s="23">
        <v>-9999</v>
      </c>
      <c r="AQ120" s="23">
        <v>-9999</v>
      </c>
      <c r="AR120" s="23">
        <v>-9999</v>
      </c>
      <c r="AS120" s="23">
        <v>-9999</v>
      </c>
      <c r="AT120" s="23">
        <v>-9999</v>
      </c>
      <c r="AU120" s="23">
        <v>-9999</v>
      </c>
      <c r="AV120" s="23">
        <v>-9999</v>
      </c>
      <c r="AW120" s="23">
        <v>-9999</v>
      </c>
      <c r="AX120" s="23">
        <v>-9999</v>
      </c>
      <c r="AY120" s="23">
        <v>-9999</v>
      </c>
      <c r="AZ120" s="23">
        <v>-9999</v>
      </c>
      <c r="BA120" s="23">
        <v>-9999</v>
      </c>
      <c r="BB120" s="23">
        <v>-9999</v>
      </c>
      <c r="BC120" s="23">
        <v>4737</v>
      </c>
      <c r="BD120" s="23" t="s">
        <v>67</v>
      </c>
      <c r="BE120" s="23">
        <v>-9999</v>
      </c>
      <c r="BF120" s="23">
        <v>-9999</v>
      </c>
      <c r="BG120" s="23" t="s">
        <v>65</v>
      </c>
      <c r="BH120" s="23">
        <v>-9999</v>
      </c>
      <c r="BI120" s="23">
        <v>-9999</v>
      </c>
      <c r="BJ120" s="23">
        <v>-9999</v>
      </c>
      <c r="BK120" s="23">
        <v>-9999</v>
      </c>
      <c r="BL120" s="23">
        <v>1421.1</v>
      </c>
      <c r="BM120" s="23" t="s">
        <v>68</v>
      </c>
      <c r="BN120" s="23">
        <v>-9999</v>
      </c>
      <c r="BO120" s="23">
        <v>-9999</v>
      </c>
      <c r="BP120" s="23">
        <v>-9999</v>
      </c>
      <c r="BQ120" s="23">
        <v>-9999</v>
      </c>
      <c r="BR120" s="24">
        <v>0.3</v>
      </c>
      <c r="BS120" s="23" t="s">
        <v>142</v>
      </c>
      <c r="BT120" s="23">
        <v>-9999</v>
      </c>
      <c r="BU120" s="24">
        <v>0.3</v>
      </c>
      <c r="BV120" s="23">
        <v>-9999</v>
      </c>
    </row>
    <row r="121" spans="1:74" ht="11.25">
      <c r="A121" s="23" t="s">
        <v>227</v>
      </c>
      <c r="B121" s="23" t="s">
        <v>228</v>
      </c>
      <c r="C121" s="23" t="s">
        <v>229</v>
      </c>
      <c r="D121" s="23">
        <v>-31.17</v>
      </c>
      <c r="E121" s="23">
        <v>30</v>
      </c>
      <c r="F121" s="23">
        <v>300</v>
      </c>
      <c r="G121" s="23" t="s">
        <v>480</v>
      </c>
      <c r="H121" s="23" t="s">
        <v>232</v>
      </c>
      <c r="I121" s="23" t="s">
        <v>405</v>
      </c>
      <c r="J121" s="23" t="s">
        <v>505</v>
      </c>
      <c r="K121" s="23">
        <v>-9999</v>
      </c>
      <c r="L121" s="23" t="s">
        <v>65</v>
      </c>
      <c r="M121" s="23">
        <v>23</v>
      </c>
      <c r="N121" s="23">
        <v>44</v>
      </c>
      <c r="O121" s="23" t="s">
        <v>233</v>
      </c>
      <c r="P121" s="23">
        <v>-9999</v>
      </c>
      <c r="Q121" s="23">
        <v>-9999</v>
      </c>
      <c r="R121" s="23">
        <v>-9999</v>
      </c>
      <c r="S121" s="23">
        <v>-9999</v>
      </c>
      <c r="T121" s="23">
        <v>-9999</v>
      </c>
      <c r="U121" s="23">
        <v>-9999</v>
      </c>
      <c r="V121" s="23" t="s">
        <v>504</v>
      </c>
      <c r="W121" s="23">
        <v>-9999</v>
      </c>
      <c r="X121" s="23">
        <v>-9999</v>
      </c>
      <c r="Y121" s="23">
        <v>-9999</v>
      </c>
      <c r="Z121" s="23">
        <v>-9999</v>
      </c>
      <c r="AA121" s="23">
        <v>1200</v>
      </c>
      <c r="AB121" s="23">
        <v>732</v>
      </c>
      <c r="AC121" s="23" t="s">
        <v>85</v>
      </c>
      <c r="AD121" s="23">
        <v>17</v>
      </c>
      <c r="AE121" s="23">
        <v>20</v>
      </c>
      <c r="AF121" s="23">
        <v>14</v>
      </c>
      <c r="AG121" s="23">
        <v>1154</v>
      </c>
      <c r="AH121" s="23">
        <v>17</v>
      </c>
      <c r="AI121" s="23">
        <v>20</v>
      </c>
      <c r="AJ121" s="23">
        <v>14</v>
      </c>
      <c r="AK121" s="23">
        <v>1200</v>
      </c>
      <c r="AL121" s="23" t="s">
        <v>65</v>
      </c>
      <c r="AM121" s="23">
        <v>-9999</v>
      </c>
      <c r="AN121" s="23">
        <v>-9999</v>
      </c>
      <c r="AO121" s="23">
        <v>-9999</v>
      </c>
      <c r="AP121" s="23">
        <v>-9999</v>
      </c>
      <c r="AQ121" s="23">
        <v>-9999</v>
      </c>
      <c r="AR121" s="23">
        <v>-9999</v>
      </c>
      <c r="AS121" s="23">
        <v>-9999</v>
      </c>
      <c r="AT121" s="23">
        <v>-9999</v>
      </c>
      <c r="AU121" s="23">
        <v>-9999</v>
      </c>
      <c r="AV121" s="23">
        <v>-9999</v>
      </c>
      <c r="AW121" s="23">
        <v>-9999</v>
      </c>
      <c r="AX121" s="23">
        <v>-9999</v>
      </c>
      <c r="AY121" s="23">
        <v>-9999</v>
      </c>
      <c r="AZ121" s="23">
        <v>-9999</v>
      </c>
      <c r="BA121" s="23">
        <v>-9999</v>
      </c>
      <c r="BB121" s="23">
        <v>-9999</v>
      </c>
      <c r="BC121" s="23">
        <v>3372</v>
      </c>
      <c r="BD121" s="23" t="s">
        <v>67</v>
      </c>
      <c r="BE121" s="23">
        <v>-9999</v>
      </c>
      <c r="BF121" s="23">
        <v>-9999</v>
      </c>
      <c r="BG121" s="23" t="s">
        <v>65</v>
      </c>
      <c r="BH121" s="23">
        <v>-9999</v>
      </c>
      <c r="BI121" s="23">
        <v>-9999</v>
      </c>
      <c r="BJ121" s="23">
        <v>-9999</v>
      </c>
      <c r="BK121" s="23">
        <v>-9999</v>
      </c>
      <c r="BL121" s="23">
        <v>1686</v>
      </c>
      <c r="BM121" s="23" t="s">
        <v>68</v>
      </c>
      <c r="BN121" s="23">
        <v>-9999</v>
      </c>
      <c r="BO121" s="23">
        <v>-9999</v>
      </c>
      <c r="BP121" s="23">
        <v>-9999</v>
      </c>
      <c r="BQ121" s="23">
        <v>-9999</v>
      </c>
      <c r="BR121" s="24">
        <v>0.5</v>
      </c>
      <c r="BS121" s="23" t="s">
        <v>142</v>
      </c>
      <c r="BT121" s="23">
        <v>-9999</v>
      </c>
      <c r="BU121" s="24">
        <v>0.5</v>
      </c>
      <c r="BV121" s="23">
        <v>-9999</v>
      </c>
    </row>
    <row r="122" spans="1:74" ht="11.25">
      <c r="A122" s="23" t="s">
        <v>227</v>
      </c>
      <c r="B122" s="23" t="s">
        <v>228</v>
      </c>
      <c r="C122" s="23" t="s">
        <v>229</v>
      </c>
      <c r="D122" s="23">
        <v>-31.17</v>
      </c>
      <c r="E122" s="23">
        <v>30</v>
      </c>
      <c r="F122" s="23">
        <v>300</v>
      </c>
      <c r="G122" s="23" t="s">
        <v>480</v>
      </c>
      <c r="H122" s="23" t="s">
        <v>232</v>
      </c>
      <c r="I122" s="23" t="s">
        <v>405</v>
      </c>
      <c r="J122" s="23" t="s">
        <v>503</v>
      </c>
      <c r="K122" s="23">
        <v>-9999</v>
      </c>
      <c r="L122" s="23" t="s">
        <v>65</v>
      </c>
      <c r="M122" s="23">
        <v>23</v>
      </c>
      <c r="N122" s="23">
        <v>44</v>
      </c>
      <c r="O122" s="23" t="s">
        <v>233</v>
      </c>
      <c r="P122" s="23">
        <v>-9999</v>
      </c>
      <c r="Q122" s="23">
        <v>-9999</v>
      </c>
      <c r="R122" s="23">
        <v>-9999</v>
      </c>
      <c r="S122" s="23">
        <v>-9999</v>
      </c>
      <c r="T122" s="23">
        <v>-9999</v>
      </c>
      <c r="U122" s="23">
        <v>-9999</v>
      </c>
      <c r="V122" s="23" t="s">
        <v>504</v>
      </c>
      <c r="W122" s="23">
        <v>-9999</v>
      </c>
      <c r="X122" s="23">
        <v>-9999</v>
      </c>
      <c r="Y122" s="23">
        <v>-9999</v>
      </c>
      <c r="Z122" s="23">
        <v>-9999</v>
      </c>
      <c r="AA122" s="23">
        <v>1200</v>
      </c>
      <c r="AB122" s="23">
        <v>732</v>
      </c>
      <c r="AC122" s="23" t="s">
        <v>85</v>
      </c>
      <c r="AD122" s="23">
        <v>17</v>
      </c>
      <c r="AE122" s="23">
        <v>20</v>
      </c>
      <c r="AF122" s="23">
        <v>14</v>
      </c>
      <c r="AG122" s="23">
        <v>1154</v>
      </c>
      <c r="AH122" s="23">
        <v>17</v>
      </c>
      <c r="AI122" s="23">
        <v>20</v>
      </c>
      <c r="AJ122" s="23">
        <v>14</v>
      </c>
      <c r="AK122" s="23">
        <v>1200</v>
      </c>
      <c r="AL122" s="23" t="s">
        <v>65</v>
      </c>
      <c r="AM122" s="23">
        <v>-9999</v>
      </c>
      <c r="AN122" s="23">
        <v>-9999</v>
      </c>
      <c r="AO122" s="23">
        <v>-9999</v>
      </c>
      <c r="AP122" s="23">
        <v>-9999</v>
      </c>
      <c r="AQ122" s="23">
        <v>-9999</v>
      </c>
      <c r="AR122" s="23">
        <v>-9999</v>
      </c>
      <c r="AS122" s="23">
        <v>-9999</v>
      </c>
      <c r="AT122" s="23">
        <v>-9999</v>
      </c>
      <c r="AU122" s="23">
        <v>-9999</v>
      </c>
      <c r="AV122" s="23">
        <v>-9999</v>
      </c>
      <c r="AW122" s="23">
        <v>-9999</v>
      </c>
      <c r="AX122" s="23">
        <v>-9999</v>
      </c>
      <c r="AY122" s="23">
        <v>-9999</v>
      </c>
      <c r="AZ122" s="23">
        <v>-9999</v>
      </c>
      <c r="BA122" s="23">
        <v>-9999</v>
      </c>
      <c r="BB122" s="23">
        <v>-9999</v>
      </c>
      <c r="BC122" s="23">
        <v>3599</v>
      </c>
      <c r="BD122" s="23" t="s">
        <v>67</v>
      </c>
      <c r="BE122" s="23">
        <v>-9999</v>
      </c>
      <c r="BF122" s="23">
        <v>-9999</v>
      </c>
      <c r="BG122" s="23" t="s">
        <v>65</v>
      </c>
      <c r="BH122" s="23">
        <v>-9999</v>
      </c>
      <c r="BI122" s="23">
        <v>-9999</v>
      </c>
      <c r="BJ122" s="23">
        <v>-9999</v>
      </c>
      <c r="BK122" s="23">
        <v>-9999</v>
      </c>
      <c r="BL122" s="23">
        <v>1259.65</v>
      </c>
      <c r="BM122" s="23" t="s">
        <v>68</v>
      </c>
      <c r="BN122" s="23">
        <v>-9999</v>
      </c>
      <c r="BO122" s="23">
        <v>-9999</v>
      </c>
      <c r="BP122" s="23">
        <v>-9999</v>
      </c>
      <c r="BQ122" s="23">
        <v>-9999</v>
      </c>
      <c r="BR122" s="24">
        <v>0.35</v>
      </c>
      <c r="BS122" s="23" t="s">
        <v>142</v>
      </c>
      <c r="BT122" s="23">
        <v>-9999</v>
      </c>
      <c r="BU122" s="24">
        <v>0.35</v>
      </c>
      <c r="BV122" s="23">
        <v>-9999</v>
      </c>
    </row>
    <row r="123" spans="1:74" ht="11.25">
      <c r="A123" s="23" t="s">
        <v>234</v>
      </c>
      <c r="B123" s="23" t="s">
        <v>235</v>
      </c>
      <c r="C123" s="23" t="s">
        <v>236</v>
      </c>
      <c r="D123" s="23">
        <v>26.03</v>
      </c>
      <c r="E123" s="23">
        <v>91.5</v>
      </c>
      <c r="F123" s="23">
        <v>100</v>
      </c>
      <c r="G123" s="23" t="s">
        <v>702</v>
      </c>
      <c r="H123" s="23">
        <v>-9999</v>
      </c>
      <c r="I123" s="23" t="s">
        <v>405</v>
      </c>
      <c r="J123" s="23">
        <v>-9999</v>
      </c>
      <c r="K123" s="23">
        <v>-9999</v>
      </c>
      <c r="L123" s="23" t="s">
        <v>65</v>
      </c>
      <c r="M123" s="23">
        <v>64.4</v>
      </c>
      <c r="N123" s="23">
        <v>18.3</v>
      </c>
      <c r="O123" s="23">
        <v>-9999</v>
      </c>
      <c r="P123" s="23">
        <v>-9999</v>
      </c>
      <c r="Q123" s="23">
        <v>-9999</v>
      </c>
      <c r="R123" s="23">
        <v>-9999</v>
      </c>
      <c r="S123" s="23">
        <v>-9999</v>
      </c>
      <c r="T123" s="23">
        <v>-9999</v>
      </c>
      <c r="U123" s="23">
        <v>-9999</v>
      </c>
      <c r="V123" s="23" t="s">
        <v>109</v>
      </c>
      <c r="W123" s="23">
        <v>-9999</v>
      </c>
      <c r="X123" s="23">
        <v>-9999</v>
      </c>
      <c r="Y123" s="23">
        <v>-9999</v>
      </c>
      <c r="Z123" s="23">
        <v>-9999</v>
      </c>
      <c r="AA123" s="23">
        <v>2871</v>
      </c>
      <c r="AB123" s="23">
        <v>2296.8</v>
      </c>
      <c r="AC123" s="23" t="s">
        <v>97</v>
      </c>
      <c r="AD123" s="23">
        <v>18.1</v>
      </c>
      <c r="AE123" s="23">
        <v>22</v>
      </c>
      <c r="AF123" s="23">
        <v>11</v>
      </c>
      <c r="AG123" s="23">
        <v>1026</v>
      </c>
      <c r="AH123" s="23">
        <v>18.1</v>
      </c>
      <c r="AI123" s="23">
        <v>22</v>
      </c>
      <c r="AJ123" s="23">
        <v>11</v>
      </c>
      <c r="AK123" s="23">
        <v>2871</v>
      </c>
      <c r="AL123" s="23">
        <v>-9999</v>
      </c>
      <c r="AM123" s="23" t="s">
        <v>65</v>
      </c>
      <c r="AN123" s="23">
        <v>-9999</v>
      </c>
      <c r="AO123" s="23">
        <v>-9999</v>
      </c>
      <c r="AP123" s="23">
        <v>-9999</v>
      </c>
      <c r="AQ123" s="23">
        <v>-9999</v>
      </c>
      <c r="AR123" s="23">
        <v>-9999</v>
      </c>
      <c r="AS123" s="23">
        <v>-9999</v>
      </c>
      <c r="AT123" s="23">
        <v>-9999</v>
      </c>
      <c r="AU123" s="23">
        <v>-9999</v>
      </c>
      <c r="AV123" s="23">
        <v>-9999</v>
      </c>
      <c r="AW123" s="23">
        <v>-9999</v>
      </c>
      <c r="AX123" s="23">
        <v>-9999</v>
      </c>
      <c r="AY123" s="23">
        <v>-9999</v>
      </c>
      <c r="AZ123" s="23">
        <v>-9999</v>
      </c>
      <c r="BA123" s="23">
        <v>-9999</v>
      </c>
      <c r="BB123" s="23">
        <v>-9999</v>
      </c>
      <c r="BC123" s="23">
        <v>714</v>
      </c>
      <c r="BD123" s="23" t="s">
        <v>67</v>
      </c>
      <c r="BE123" s="23">
        <v>-9999</v>
      </c>
      <c r="BF123" s="23" t="s">
        <v>65</v>
      </c>
      <c r="BG123" s="23">
        <v>-9999</v>
      </c>
      <c r="BH123" s="23">
        <v>-9999</v>
      </c>
      <c r="BI123" s="23">
        <v>-9999</v>
      </c>
      <c r="BJ123" s="23">
        <v>-9999</v>
      </c>
      <c r="BK123" s="23">
        <v>-9999</v>
      </c>
      <c r="BL123" s="23">
        <v>988</v>
      </c>
      <c r="BM123" s="23" t="s">
        <v>68</v>
      </c>
      <c r="BN123" s="23">
        <v>-9999</v>
      </c>
      <c r="BO123" s="23">
        <v>-9999</v>
      </c>
      <c r="BP123" s="23">
        <v>-9999</v>
      </c>
      <c r="BQ123" s="23">
        <v>-9999</v>
      </c>
      <c r="BR123" s="24">
        <v>1.3837535014005602</v>
      </c>
      <c r="BS123" s="23" t="s">
        <v>142</v>
      </c>
      <c r="BT123" s="23">
        <v>-9999</v>
      </c>
      <c r="BU123" s="24">
        <v>0.8527533229760056</v>
      </c>
      <c r="BV123" s="23">
        <v>-9999</v>
      </c>
    </row>
    <row r="124" spans="1:74" ht="11.25">
      <c r="A124" s="23" t="s">
        <v>234</v>
      </c>
      <c r="B124" s="23" t="s">
        <v>235</v>
      </c>
      <c r="C124" s="23" t="s">
        <v>237</v>
      </c>
      <c r="D124" s="23">
        <v>25.34</v>
      </c>
      <c r="E124" s="23">
        <v>91.5</v>
      </c>
      <c r="F124" s="23">
        <v>1900</v>
      </c>
      <c r="G124" s="23" t="s">
        <v>702</v>
      </c>
      <c r="H124" s="23">
        <v>-9999</v>
      </c>
      <c r="I124" s="23" t="s">
        <v>405</v>
      </c>
      <c r="J124" s="23">
        <v>-9999</v>
      </c>
      <c r="K124" s="23">
        <v>-9999</v>
      </c>
      <c r="L124" s="23" t="s">
        <v>65</v>
      </c>
      <c r="M124" s="23">
        <v>60.5</v>
      </c>
      <c r="N124" s="23">
        <v>19</v>
      </c>
      <c r="O124" s="23">
        <v>-9999</v>
      </c>
      <c r="P124" s="23">
        <v>-9999</v>
      </c>
      <c r="Q124" s="23">
        <v>-9999</v>
      </c>
      <c r="R124" s="23">
        <v>-9999</v>
      </c>
      <c r="S124" s="23">
        <v>-9999</v>
      </c>
      <c r="T124" s="23">
        <v>-9999</v>
      </c>
      <c r="U124" s="23">
        <v>-9999</v>
      </c>
      <c r="V124" s="23" t="s">
        <v>109</v>
      </c>
      <c r="W124" s="23">
        <v>-9999</v>
      </c>
      <c r="X124" s="23">
        <v>-9999</v>
      </c>
      <c r="Y124" s="23">
        <v>-9999</v>
      </c>
      <c r="Z124" s="23">
        <v>-9999</v>
      </c>
      <c r="AA124" s="23">
        <v>3268</v>
      </c>
      <c r="AB124" s="23">
        <v>2614.4</v>
      </c>
      <c r="AC124" s="23" t="s">
        <v>97</v>
      </c>
      <c r="AD124" s="23">
        <v>21.75</v>
      </c>
      <c r="AE124" s="23">
        <v>15</v>
      </c>
      <c r="AF124" s="23">
        <v>16</v>
      </c>
      <c r="AG124" s="23">
        <v>1117</v>
      </c>
      <c r="AH124" s="23">
        <v>21.75</v>
      </c>
      <c r="AI124" s="23">
        <v>15</v>
      </c>
      <c r="AJ124" s="23">
        <v>16</v>
      </c>
      <c r="AK124" s="23">
        <v>3268</v>
      </c>
      <c r="AL124" s="23">
        <v>-9999</v>
      </c>
      <c r="AM124" s="23" t="s">
        <v>65</v>
      </c>
      <c r="AN124" s="23">
        <v>-9999</v>
      </c>
      <c r="AO124" s="23">
        <v>-9999</v>
      </c>
      <c r="AP124" s="23">
        <v>-9999</v>
      </c>
      <c r="AQ124" s="23">
        <v>-9999</v>
      </c>
      <c r="AR124" s="23">
        <v>-9999</v>
      </c>
      <c r="AS124" s="23">
        <v>-9999</v>
      </c>
      <c r="AT124" s="23">
        <v>-9999</v>
      </c>
      <c r="AU124" s="23">
        <v>-9999</v>
      </c>
      <c r="AV124" s="23">
        <v>-9999</v>
      </c>
      <c r="AW124" s="23">
        <v>-9999</v>
      </c>
      <c r="AX124" s="23">
        <v>-9999</v>
      </c>
      <c r="AY124" s="23">
        <v>-9999</v>
      </c>
      <c r="AZ124" s="23">
        <v>-9999</v>
      </c>
      <c r="BA124" s="23">
        <v>-9999</v>
      </c>
      <c r="BB124" s="23">
        <v>-9999</v>
      </c>
      <c r="BC124" s="23">
        <v>897</v>
      </c>
      <c r="BD124" s="23" t="s">
        <v>67</v>
      </c>
      <c r="BE124" s="23">
        <v>-9999</v>
      </c>
      <c r="BF124" s="23" t="s">
        <v>65</v>
      </c>
      <c r="BG124" s="23">
        <v>-9999</v>
      </c>
      <c r="BH124" s="23">
        <v>-9999</v>
      </c>
      <c r="BI124" s="23">
        <v>-9999</v>
      </c>
      <c r="BJ124" s="23">
        <v>-9999</v>
      </c>
      <c r="BK124" s="23">
        <v>-9999</v>
      </c>
      <c r="BL124" s="23">
        <v>822</v>
      </c>
      <c r="BM124" s="23" t="s">
        <v>68</v>
      </c>
      <c r="BN124" s="23">
        <v>-9999</v>
      </c>
      <c r="BO124" s="23">
        <v>-9999</v>
      </c>
      <c r="BP124" s="23">
        <v>-9999</v>
      </c>
      <c r="BQ124" s="23">
        <v>-9999</v>
      </c>
      <c r="BR124" s="24">
        <v>0.9163879598662207</v>
      </c>
      <c r="BS124" s="23" t="s">
        <v>142</v>
      </c>
      <c r="BT124" s="23">
        <v>-9999</v>
      </c>
      <c r="BU124" s="24">
        <v>0.6488278475017759</v>
      </c>
      <c r="BV124" s="23">
        <v>-9999</v>
      </c>
    </row>
    <row r="125" spans="1:74" ht="11.25">
      <c r="A125" s="23" t="s">
        <v>234</v>
      </c>
      <c r="B125" s="23" t="s">
        <v>235</v>
      </c>
      <c r="C125" s="23" t="s">
        <v>238</v>
      </c>
      <c r="D125" s="23">
        <v>25.04</v>
      </c>
      <c r="E125" s="23">
        <v>91.42</v>
      </c>
      <c r="F125" s="23">
        <v>1300</v>
      </c>
      <c r="G125" s="23" t="s">
        <v>702</v>
      </c>
      <c r="H125" s="23">
        <v>-9999</v>
      </c>
      <c r="I125" s="23" t="s">
        <v>405</v>
      </c>
      <c r="J125" s="23">
        <v>-9999</v>
      </c>
      <c r="K125" s="23">
        <v>-9999</v>
      </c>
      <c r="L125" s="23" t="s">
        <v>65</v>
      </c>
      <c r="M125" s="23">
        <v>80.7</v>
      </c>
      <c r="N125" s="23">
        <v>9</v>
      </c>
      <c r="O125" s="23">
        <v>-9999</v>
      </c>
      <c r="P125" s="23">
        <v>-9999</v>
      </c>
      <c r="Q125" s="23">
        <v>-9999</v>
      </c>
      <c r="R125" s="23">
        <v>-9999</v>
      </c>
      <c r="S125" s="23">
        <v>-9999</v>
      </c>
      <c r="T125" s="23">
        <v>-9999</v>
      </c>
      <c r="U125" s="23">
        <v>-9999</v>
      </c>
      <c r="V125" s="23" t="s">
        <v>109</v>
      </c>
      <c r="W125" s="23">
        <v>-9999</v>
      </c>
      <c r="X125" s="23">
        <v>-9999</v>
      </c>
      <c r="Y125" s="23">
        <v>-9999</v>
      </c>
      <c r="Z125" s="23">
        <v>-9999</v>
      </c>
      <c r="AA125" s="23">
        <v>16247</v>
      </c>
      <c r="AB125" s="23">
        <v>12997.6</v>
      </c>
      <c r="AC125" s="23" t="s">
        <v>97</v>
      </c>
      <c r="AD125" s="23">
        <v>24.67</v>
      </c>
      <c r="AE125" s="23">
        <v>29</v>
      </c>
      <c r="AF125" s="23">
        <v>18</v>
      </c>
      <c r="AG125" s="23">
        <v>969</v>
      </c>
      <c r="AH125" s="23">
        <v>24.67</v>
      </c>
      <c r="AI125" s="23">
        <v>29</v>
      </c>
      <c r="AJ125" s="23">
        <v>18</v>
      </c>
      <c r="AK125" s="23">
        <v>16247</v>
      </c>
      <c r="AL125" s="23">
        <v>-9999</v>
      </c>
      <c r="AM125" s="23" t="s">
        <v>65</v>
      </c>
      <c r="AN125" s="23">
        <v>-9999</v>
      </c>
      <c r="AO125" s="23">
        <v>-9999</v>
      </c>
      <c r="AP125" s="23">
        <v>-9999</v>
      </c>
      <c r="AQ125" s="23">
        <v>-9999</v>
      </c>
      <c r="AR125" s="23">
        <v>-9999</v>
      </c>
      <c r="AS125" s="23">
        <v>-9999</v>
      </c>
      <c r="AT125" s="23">
        <v>-9999</v>
      </c>
      <c r="AU125" s="23">
        <v>-9999</v>
      </c>
      <c r="AV125" s="23">
        <v>-9999</v>
      </c>
      <c r="AW125" s="23">
        <v>-9999</v>
      </c>
      <c r="AX125" s="23">
        <v>-9999</v>
      </c>
      <c r="AY125" s="23">
        <v>-9999</v>
      </c>
      <c r="AZ125" s="23">
        <v>-9999</v>
      </c>
      <c r="BA125" s="23">
        <v>-9999</v>
      </c>
      <c r="BB125" s="23">
        <v>-9999</v>
      </c>
      <c r="BC125" s="23">
        <v>1216</v>
      </c>
      <c r="BD125" s="23" t="s">
        <v>67</v>
      </c>
      <c r="BE125" s="23">
        <v>-9999</v>
      </c>
      <c r="BF125" s="23" t="s">
        <v>65</v>
      </c>
      <c r="BG125" s="23">
        <v>-9999</v>
      </c>
      <c r="BH125" s="23">
        <v>-9999</v>
      </c>
      <c r="BI125" s="23">
        <v>-9999</v>
      </c>
      <c r="BJ125" s="23">
        <v>-9999</v>
      </c>
      <c r="BK125" s="23">
        <v>-9999</v>
      </c>
      <c r="BL125" s="23">
        <v>1466</v>
      </c>
      <c r="BM125" s="23" t="s">
        <v>68</v>
      </c>
      <c r="BN125" s="23">
        <v>-9999</v>
      </c>
      <c r="BO125" s="23">
        <v>-9999</v>
      </c>
      <c r="BP125" s="23">
        <v>-9999</v>
      </c>
      <c r="BQ125" s="23">
        <v>-9999</v>
      </c>
      <c r="BR125" s="24">
        <v>1.205592105263158</v>
      </c>
      <c r="BS125" s="23" t="s">
        <v>142</v>
      </c>
      <c r="BT125" s="23">
        <v>-9999</v>
      </c>
      <c r="BU125" s="24">
        <v>0.7815748787119475</v>
      </c>
      <c r="BV125" s="23">
        <v>-9999</v>
      </c>
    </row>
    <row r="126" spans="1:74" ht="11.25">
      <c r="A126" s="23" t="s">
        <v>239</v>
      </c>
      <c r="B126" s="23" t="s">
        <v>240</v>
      </c>
      <c r="C126" s="23" t="s">
        <v>241</v>
      </c>
      <c r="D126" s="23">
        <v>24.36</v>
      </c>
      <c r="E126" s="23">
        <v>83.03</v>
      </c>
      <c r="F126" s="23">
        <v>299</v>
      </c>
      <c r="G126" s="23" t="s">
        <v>680</v>
      </c>
      <c r="H126" s="23" t="s">
        <v>242</v>
      </c>
      <c r="I126" s="23" t="s">
        <v>405</v>
      </c>
      <c r="J126" s="23" t="s">
        <v>402</v>
      </c>
      <c r="K126" s="23">
        <v>-9999</v>
      </c>
      <c r="L126" s="23" t="s">
        <v>65</v>
      </c>
      <c r="M126" s="23">
        <v>65</v>
      </c>
      <c r="N126" s="23">
        <v>10</v>
      </c>
      <c r="O126" s="23" t="s">
        <v>494</v>
      </c>
      <c r="P126" s="23">
        <v>-9999</v>
      </c>
      <c r="Q126" s="23">
        <v>-9999</v>
      </c>
      <c r="R126" s="23">
        <v>-9999</v>
      </c>
      <c r="S126" s="23">
        <v>-9999</v>
      </c>
      <c r="T126" s="23">
        <v>-9999</v>
      </c>
      <c r="U126" s="23">
        <v>-9999</v>
      </c>
      <c r="V126" s="23" t="s">
        <v>456</v>
      </c>
      <c r="W126" s="23">
        <v>-9999</v>
      </c>
      <c r="X126" s="23" t="s">
        <v>141</v>
      </c>
      <c r="Y126" s="23">
        <v>-9999</v>
      </c>
      <c r="Z126" s="23">
        <v>-9999</v>
      </c>
      <c r="AA126" s="23">
        <v>1033</v>
      </c>
      <c r="AB126" s="23">
        <v>878.05</v>
      </c>
      <c r="AC126" s="23" t="s">
        <v>85</v>
      </c>
      <c r="AD126" s="23">
        <v>24.33</v>
      </c>
      <c r="AE126" s="23">
        <v>32</v>
      </c>
      <c r="AF126" s="23">
        <v>15</v>
      </c>
      <c r="AG126" s="23">
        <v>636</v>
      </c>
      <c r="AH126" s="23">
        <v>24.33</v>
      </c>
      <c r="AI126" s="23">
        <v>32</v>
      </c>
      <c r="AJ126" s="23">
        <v>15</v>
      </c>
      <c r="AK126" s="23">
        <v>1033</v>
      </c>
      <c r="AL126" s="23">
        <v>-9999</v>
      </c>
      <c r="AM126" s="23" t="s">
        <v>65</v>
      </c>
      <c r="AN126" s="23">
        <v>-9999</v>
      </c>
      <c r="AO126" s="23">
        <v>-9999</v>
      </c>
      <c r="AP126" s="23">
        <v>-9999</v>
      </c>
      <c r="AQ126" s="23">
        <v>-9999</v>
      </c>
      <c r="AR126" s="23">
        <v>-9999</v>
      </c>
      <c r="AS126" s="23">
        <v>-9999</v>
      </c>
      <c r="AT126" s="23">
        <v>-9999</v>
      </c>
      <c r="AU126" s="23">
        <v>-9999</v>
      </c>
      <c r="AV126" s="23">
        <v>-9999</v>
      </c>
      <c r="AW126" s="23">
        <v>-9999</v>
      </c>
      <c r="AX126" s="23">
        <v>-9999</v>
      </c>
      <c r="AY126" s="23">
        <v>-9999</v>
      </c>
      <c r="AZ126" s="23">
        <v>-9999</v>
      </c>
      <c r="BA126" s="23">
        <v>-9999</v>
      </c>
      <c r="BB126" s="23">
        <v>-9999</v>
      </c>
      <c r="BC126" s="23">
        <v>779</v>
      </c>
      <c r="BD126" s="23" t="s">
        <v>67</v>
      </c>
      <c r="BE126" s="23">
        <v>-9999</v>
      </c>
      <c r="BF126" s="23">
        <v>-9999</v>
      </c>
      <c r="BG126" s="23" t="s">
        <v>65</v>
      </c>
      <c r="BH126" s="23">
        <v>-9999</v>
      </c>
      <c r="BI126" s="23">
        <v>-9999</v>
      </c>
      <c r="BJ126" s="23">
        <v>-9999</v>
      </c>
      <c r="BK126" s="23">
        <v>-9999</v>
      </c>
      <c r="BL126" s="23">
        <v>629</v>
      </c>
      <c r="BM126" s="23" t="s">
        <v>68</v>
      </c>
      <c r="BN126" s="23">
        <v>-9999</v>
      </c>
      <c r="BO126" s="23">
        <v>-9999</v>
      </c>
      <c r="BP126" s="23">
        <v>467.5</v>
      </c>
      <c r="BQ126" s="23" t="s">
        <v>68</v>
      </c>
      <c r="BR126" s="24">
        <v>0.8074454428754814</v>
      </c>
      <c r="BS126" s="23" t="s">
        <v>142</v>
      </c>
      <c r="BT126" s="23">
        <v>-9999</v>
      </c>
      <c r="BU126" s="24">
        <v>0.8074454428754814</v>
      </c>
      <c r="BV126" s="23">
        <v>-9999</v>
      </c>
    </row>
    <row r="127" spans="1:74" ht="11.25">
      <c r="A127" s="23" t="s">
        <v>239</v>
      </c>
      <c r="B127" s="23" t="s">
        <v>240</v>
      </c>
      <c r="C127" s="23" t="s">
        <v>241</v>
      </c>
      <c r="D127" s="23">
        <v>24.36</v>
      </c>
      <c r="E127" s="23">
        <v>83.03</v>
      </c>
      <c r="F127" s="23">
        <v>299</v>
      </c>
      <c r="G127" s="23" t="s">
        <v>680</v>
      </c>
      <c r="H127" s="23" t="s">
        <v>242</v>
      </c>
      <c r="I127" s="23" t="s">
        <v>405</v>
      </c>
      <c r="J127" s="23" t="s">
        <v>714</v>
      </c>
      <c r="K127" s="23">
        <v>-9999</v>
      </c>
      <c r="L127" s="23" t="s">
        <v>65</v>
      </c>
      <c r="M127" s="23">
        <v>65</v>
      </c>
      <c r="N127" s="23">
        <v>10</v>
      </c>
      <c r="O127" s="23" t="s">
        <v>494</v>
      </c>
      <c r="P127" s="23">
        <v>-9999</v>
      </c>
      <c r="Q127" s="23">
        <v>-9999</v>
      </c>
      <c r="R127" s="23">
        <v>-9999</v>
      </c>
      <c r="S127" s="23">
        <v>-9999</v>
      </c>
      <c r="T127" s="23">
        <v>-9999</v>
      </c>
      <c r="U127" s="23">
        <v>-9999</v>
      </c>
      <c r="V127" s="23" t="s">
        <v>456</v>
      </c>
      <c r="W127" s="23">
        <v>-9999</v>
      </c>
      <c r="X127" s="23" t="s">
        <v>141</v>
      </c>
      <c r="Y127" s="23">
        <v>-9999</v>
      </c>
      <c r="Z127" s="23">
        <v>-9999</v>
      </c>
      <c r="AA127" s="23">
        <v>1033</v>
      </c>
      <c r="AB127" s="23">
        <v>878.05</v>
      </c>
      <c r="AC127" s="23" t="s">
        <v>85</v>
      </c>
      <c r="AD127" s="23">
        <v>24.33</v>
      </c>
      <c r="AE127" s="23">
        <v>32</v>
      </c>
      <c r="AF127" s="23">
        <v>15</v>
      </c>
      <c r="AG127" s="23">
        <v>636</v>
      </c>
      <c r="AH127" s="23">
        <v>24.33</v>
      </c>
      <c r="AI127" s="23">
        <v>32</v>
      </c>
      <c r="AJ127" s="23">
        <v>15</v>
      </c>
      <c r="AK127" s="23">
        <v>1033</v>
      </c>
      <c r="AL127" s="23">
        <v>-9999</v>
      </c>
      <c r="AM127" s="23" t="s">
        <v>65</v>
      </c>
      <c r="AN127" s="23">
        <v>-9999</v>
      </c>
      <c r="AO127" s="23">
        <v>-9999</v>
      </c>
      <c r="AP127" s="23">
        <v>-9999</v>
      </c>
      <c r="AQ127" s="23">
        <v>-9999</v>
      </c>
      <c r="AR127" s="23">
        <v>-9999</v>
      </c>
      <c r="AS127" s="23">
        <v>-9999</v>
      </c>
      <c r="AT127" s="23">
        <v>-9999</v>
      </c>
      <c r="AU127" s="23">
        <v>-9999</v>
      </c>
      <c r="AV127" s="23">
        <v>-9999</v>
      </c>
      <c r="AW127" s="23">
        <v>-9999</v>
      </c>
      <c r="AX127" s="23">
        <v>-9999</v>
      </c>
      <c r="AY127" s="23">
        <v>-9999</v>
      </c>
      <c r="AZ127" s="23">
        <v>-9999</v>
      </c>
      <c r="BA127" s="23">
        <v>-9999</v>
      </c>
      <c r="BB127" s="23">
        <v>-9999</v>
      </c>
      <c r="BC127" s="23">
        <v>840</v>
      </c>
      <c r="BD127" s="23" t="s">
        <v>67</v>
      </c>
      <c r="BE127" s="23">
        <v>-9999</v>
      </c>
      <c r="BF127" s="23">
        <v>-9999</v>
      </c>
      <c r="BG127" s="23" t="s">
        <v>65</v>
      </c>
      <c r="BH127" s="23">
        <v>-9999</v>
      </c>
      <c r="BI127" s="23">
        <v>-9999</v>
      </c>
      <c r="BJ127" s="23">
        <v>-9999</v>
      </c>
      <c r="BK127" s="23">
        <v>-9999</v>
      </c>
      <c r="BL127" s="23">
        <v>688.5</v>
      </c>
      <c r="BM127" s="23" t="s">
        <v>68</v>
      </c>
      <c r="BN127" s="23">
        <v>-9999</v>
      </c>
      <c r="BO127" s="23">
        <v>-9999</v>
      </c>
      <c r="BP127" s="23">
        <v>585</v>
      </c>
      <c r="BQ127" s="23" t="s">
        <v>68</v>
      </c>
      <c r="BR127" s="24">
        <v>0.8196428571428571</v>
      </c>
      <c r="BS127" s="23" t="s">
        <v>142</v>
      </c>
      <c r="BT127" s="23">
        <v>-9999</v>
      </c>
      <c r="BU127" s="24">
        <v>0.8196428571428571</v>
      </c>
      <c r="BV127" s="23">
        <v>-9999</v>
      </c>
    </row>
    <row r="128" spans="1:74" ht="11.25">
      <c r="A128" s="23" t="s">
        <v>243</v>
      </c>
      <c r="B128" s="23" t="s">
        <v>244</v>
      </c>
      <c r="C128" s="23" t="s">
        <v>245</v>
      </c>
      <c r="D128" s="23">
        <v>29.58</v>
      </c>
      <c r="E128" s="23">
        <v>76.51</v>
      </c>
      <c r="F128" s="23">
        <v>250</v>
      </c>
      <c r="G128" s="23" t="s">
        <v>480</v>
      </c>
      <c r="H128" s="23" t="s">
        <v>246</v>
      </c>
      <c r="I128" s="23" t="s">
        <v>405</v>
      </c>
      <c r="J128" s="23">
        <v>-9999</v>
      </c>
      <c r="K128" s="23">
        <v>-9999</v>
      </c>
      <c r="L128" s="23" t="s">
        <v>65</v>
      </c>
      <c r="M128" s="23">
        <v>42</v>
      </c>
      <c r="N128" s="23">
        <v>18</v>
      </c>
      <c r="O128" s="23" t="s">
        <v>247</v>
      </c>
      <c r="P128" s="23">
        <v>-9999</v>
      </c>
      <c r="Q128" s="23">
        <v>-9999</v>
      </c>
      <c r="R128" s="23">
        <v>-9999</v>
      </c>
      <c r="S128" s="23">
        <v>-9999</v>
      </c>
      <c r="T128" s="23">
        <v>8.5</v>
      </c>
      <c r="U128" s="23">
        <v>-9999</v>
      </c>
      <c r="V128" s="23" t="s">
        <v>109</v>
      </c>
      <c r="W128" s="23">
        <v>-9999</v>
      </c>
      <c r="X128" s="23">
        <v>-9999</v>
      </c>
      <c r="Y128" s="23">
        <v>32.8</v>
      </c>
      <c r="Z128" s="23">
        <v>19.7</v>
      </c>
      <c r="AA128" s="23">
        <v>713</v>
      </c>
      <c r="AB128" s="23">
        <v>651</v>
      </c>
      <c r="AC128" s="23" t="s">
        <v>97</v>
      </c>
      <c r="AD128" s="23">
        <v>24.083</v>
      </c>
      <c r="AE128" s="23">
        <v>33</v>
      </c>
      <c r="AF128" s="23">
        <v>14</v>
      </c>
      <c r="AG128" s="23">
        <v>729</v>
      </c>
      <c r="AH128" s="23">
        <v>24.083</v>
      </c>
      <c r="AI128" s="23">
        <v>32.8</v>
      </c>
      <c r="AJ128" s="23">
        <v>19.7</v>
      </c>
      <c r="AK128" s="23">
        <v>713</v>
      </c>
      <c r="AL128" s="23">
        <v>-9999</v>
      </c>
      <c r="AM128" s="23" t="s">
        <v>65</v>
      </c>
      <c r="AN128" s="23">
        <v>-9999</v>
      </c>
      <c r="AO128" s="23">
        <v>-9999</v>
      </c>
      <c r="AP128" s="23">
        <v>-9999</v>
      </c>
      <c r="AQ128" s="23">
        <v>-9999</v>
      </c>
      <c r="AR128" s="23">
        <v>-9999</v>
      </c>
      <c r="AS128" s="23">
        <v>-9999</v>
      </c>
      <c r="AT128" s="23">
        <v>-9999</v>
      </c>
      <c r="AU128" s="23">
        <v>-9999</v>
      </c>
      <c r="AV128" s="23">
        <v>-9999</v>
      </c>
      <c r="AW128" s="23">
        <v>-9999</v>
      </c>
      <c r="AX128" s="23">
        <v>-9999</v>
      </c>
      <c r="AY128" s="23">
        <v>-9999</v>
      </c>
      <c r="AZ128" s="23">
        <v>-9999</v>
      </c>
      <c r="BA128" s="23">
        <v>-9999</v>
      </c>
      <c r="BB128" s="23">
        <v>-9999</v>
      </c>
      <c r="BC128" s="23">
        <v>1167</v>
      </c>
      <c r="BD128" s="23" t="s">
        <v>67</v>
      </c>
      <c r="BE128" s="23">
        <v>-9999</v>
      </c>
      <c r="BF128" s="23">
        <v>-9999</v>
      </c>
      <c r="BG128" s="23" t="s">
        <v>65</v>
      </c>
      <c r="BH128" s="23">
        <v>-9999</v>
      </c>
      <c r="BI128" s="23">
        <v>-9999</v>
      </c>
      <c r="BJ128" s="23">
        <v>-9999</v>
      </c>
      <c r="BK128" s="23">
        <v>-9999</v>
      </c>
      <c r="BL128" s="23">
        <v>1131</v>
      </c>
      <c r="BM128" s="23" t="s">
        <v>68</v>
      </c>
      <c r="BN128" s="23">
        <v>-9999</v>
      </c>
      <c r="BO128" s="23">
        <v>-9999</v>
      </c>
      <c r="BP128" s="23">
        <v>-9999</v>
      </c>
      <c r="BQ128" s="23">
        <v>-9999</v>
      </c>
      <c r="BR128" s="24">
        <v>0.9691516709511568</v>
      </c>
      <c r="BS128" s="23" t="s">
        <v>142</v>
      </c>
      <c r="BT128" s="23">
        <v>-9999</v>
      </c>
      <c r="BU128" s="24">
        <v>0.9691516709511568</v>
      </c>
      <c r="BV128" s="23">
        <v>-9999</v>
      </c>
    </row>
    <row r="129" spans="1:74" ht="11.25">
      <c r="A129" s="23" t="s">
        <v>677</v>
      </c>
      <c r="B129" s="23" t="s">
        <v>678</v>
      </c>
      <c r="C129" s="23" t="s">
        <v>679</v>
      </c>
      <c r="D129" s="23">
        <v>24.65</v>
      </c>
      <c r="E129" s="23">
        <v>82.8</v>
      </c>
      <c r="F129" s="23">
        <v>-9999</v>
      </c>
      <c r="G129" s="23" t="s">
        <v>680</v>
      </c>
      <c r="H129" s="23">
        <v>-9999</v>
      </c>
      <c r="I129" s="23" t="s">
        <v>493</v>
      </c>
      <c r="J129" s="23" t="s">
        <v>136</v>
      </c>
      <c r="K129" s="23">
        <v>-9999</v>
      </c>
      <c r="L129" s="23" t="s">
        <v>65</v>
      </c>
      <c r="M129" s="23">
        <v>65</v>
      </c>
      <c r="N129" s="23">
        <v>10</v>
      </c>
      <c r="O129" s="23" t="s">
        <v>494</v>
      </c>
      <c r="P129" s="23">
        <v>-9999</v>
      </c>
      <c r="Q129" s="23">
        <v>-9999</v>
      </c>
      <c r="R129" s="23">
        <v>-9999</v>
      </c>
      <c r="S129" s="23">
        <v>0.22</v>
      </c>
      <c r="T129" s="23">
        <v>-9999</v>
      </c>
      <c r="U129" s="23">
        <v>-9999</v>
      </c>
      <c r="V129" s="23" t="s">
        <v>495</v>
      </c>
      <c r="W129" s="23">
        <v>-9999</v>
      </c>
      <c r="X129" s="23" t="s">
        <v>141</v>
      </c>
      <c r="Y129" s="23">
        <v>-9999</v>
      </c>
      <c r="Z129" s="23">
        <v>-9999</v>
      </c>
      <c r="AA129" s="23">
        <v>1000</v>
      </c>
      <c r="AB129" s="23">
        <v>850</v>
      </c>
      <c r="AC129" s="23" t="s">
        <v>85</v>
      </c>
      <c r="AD129" s="23">
        <v>24.33</v>
      </c>
      <c r="AE129" s="23">
        <v>32</v>
      </c>
      <c r="AF129" s="23">
        <v>15</v>
      </c>
      <c r="AG129" s="23">
        <v>636</v>
      </c>
      <c r="AH129" s="23">
        <v>24.33</v>
      </c>
      <c r="AI129" s="23">
        <v>32</v>
      </c>
      <c r="AJ129" s="23">
        <v>15</v>
      </c>
      <c r="AK129" s="23">
        <v>1000</v>
      </c>
      <c r="AL129" s="23">
        <v>-9999</v>
      </c>
      <c r="AM129" s="23" t="s">
        <v>65</v>
      </c>
      <c r="AN129" s="23">
        <v>-9999</v>
      </c>
      <c r="AO129" s="23">
        <v>-9999</v>
      </c>
      <c r="AP129" s="23">
        <v>-9999</v>
      </c>
      <c r="AQ129" s="23">
        <v>-9999</v>
      </c>
      <c r="AR129" s="23">
        <v>-9999</v>
      </c>
      <c r="AS129" s="23">
        <v>-9999</v>
      </c>
      <c r="AT129" s="23">
        <v>-9999</v>
      </c>
      <c r="AU129" s="23">
        <v>-9999</v>
      </c>
      <c r="AV129" s="23">
        <v>-9999</v>
      </c>
      <c r="AW129" s="23">
        <v>-9999</v>
      </c>
      <c r="AX129" s="23">
        <v>-9999</v>
      </c>
      <c r="AY129" s="23">
        <v>-9999</v>
      </c>
      <c r="AZ129" s="23">
        <v>-9999</v>
      </c>
      <c r="BA129" s="23">
        <v>-9999</v>
      </c>
      <c r="BB129" s="23">
        <v>-9999</v>
      </c>
      <c r="BC129" s="23">
        <v>3.41</v>
      </c>
      <c r="BD129" s="23" t="s">
        <v>496</v>
      </c>
      <c r="BE129" s="23">
        <v>-9999</v>
      </c>
      <c r="BF129" s="23">
        <v>-9999</v>
      </c>
      <c r="BG129" s="23" t="s">
        <v>65</v>
      </c>
      <c r="BH129" s="23">
        <v>-9999</v>
      </c>
      <c r="BI129" s="23">
        <v>-9999</v>
      </c>
      <c r="BJ129" s="23">
        <v>-9999</v>
      </c>
      <c r="BK129" s="23">
        <v>-9999</v>
      </c>
      <c r="BL129" s="23">
        <v>0.23</v>
      </c>
      <c r="BM129" s="23" t="s">
        <v>497</v>
      </c>
      <c r="BN129" s="23">
        <v>-9999</v>
      </c>
      <c r="BO129" s="23">
        <v>-9999</v>
      </c>
      <c r="BP129" s="23">
        <v>4.29</v>
      </c>
      <c r="BQ129" s="23" t="s">
        <v>497</v>
      </c>
      <c r="BR129" s="24">
        <v>0.06744868035190615</v>
      </c>
      <c r="BS129" s="23" t="s">
        <v>69</v>
      </c>
      <c r="BT129" s="23">
        <v>-9999</v>
      </c>
      <c r="BU129" s="24">
        <v>0.06744868035190615</v>
      </c>
      <c r="BV129" s="23">
        <v>-9999</v>
      </c>
    </row>
    <row r="130" spans="1:74" ht="11.25">
      <c r="A130" s="23" t="s">
        <v>677</v>
      </c>
      <c r="B130" s="23" t="s">
        <v>678</v>
      </c>
      <c r="C130" s="23" t="s">
        <v>679</v>
      </c>
      <c r="D130" s="23">
        <v>24.65</v>
      </c>
      <c r="E130" s="23">
        <v>82.8</v>
      </c>
      <c r="F130" s="23">
        <v>-9999</v>
      </c>
      <c r="G130" s="23" t="s">
        <v>680</v>
      </c>
      <c r="H130" s="23">
        <v>-9999</v>
      </c>
      <c r="I130" s="23" t="s">
        <v>405</v>
      </c>
      <c r="J130" s="23" t="s">
        <v>136</v>
      </c>
      <c r="K130" s="23">
        <v>-9999</v>
      </c>
      <c r="L130" s="23" t="s">
        <v>65</v>
      </c>
      <c r="M130" s="23">
        <v>65</v>
      </c>
      <c r="N130" s="23">
        <v>10</v>
      </c>
      <c r="O130" s="23" t="s">
        <v>494</v>
      </c>
      <c r="P130" s="23">
        <v>-9999</v>
      </c>
      <c r="Q130" s="23">
        <v>-9999</v>
      </c>
      <c r="R130" s="23">
        <v>-9999</v>
      </c>
      <c r="S130" s="23">
        <v>0.22</v>
      </c>
      <c r="T130" s="23">
        <v>-9999</v>
      </c>
      <c r="U130" s="23">
        <v>-9999</v>
      </c>
      <c r="V130" s="23" t="s">
        <v>495</v>
      </c>
      <c r="W130" s="23">
        <v>-9999</v>
      </c>
      <c r="X130" s="23" t="s">
        <v>141</v>
      </c>
      <c r="Y130" s="23">
        <v>-9999</v>
      </c>
      <c r="Z130" s="23">
        <v>-9999</v>
      </c>
      <c r="AA130" s="23">
        <v>1000</v>
      </c>
      <c r="AB130" s="23">
        <v>850</v>
      </c>
      <c r="AC130" s="23" t="s">
        <v>85</v>
      </c>
      <c r="AD130" s="23">
        <v>24.33</v>
      </c>
      <c r="AE130" s="23">
        <v>32</v>
      </c>
      <c r="AF130" s="23">
        <v>15</v>
      </c>
      <c r="AG130" s="23">
        <v>636</v>
      </c>
      <c r="AH130" s="23">
        <v>24.33</v>
      </c>
      <c r="AI130" s="23">
        <v>32</v>
      </c>
      <c r="AJ130" s="23">
        <v>15</v>
      </c>
      <c r="AK130" s="23">
        <v>1000</v>
      </c>
      <c r="AL130" s="23">
        <v>-9999</v>
      </c>
      <c r="AM130" s="23" t="s">
        <v>65</v>
      </c>
      <c r="AN130" s="23">
        <v>-9999</v>
      </c>
      <c r="AO130" s="23">
        <v>-9999</v>
      </c>
      <c r="AP130" s="23">
        <v>-9999</v>
      </c>
      <c r="AQ130" s="23">
        <v>-9999</v>
      </c>
      <c r="AR130" s="23">
        <v>-9999</v>
      </c>
      <c r="AS130" s="23">
        <v>-9999</v>
      </c>
      <c r="AT130" s="23">
        <v>-9999</v>
      </c>
      <c r="AU130" s="23">
        <v>0.93</v>
      </c>
      <c r="AV130" s="23">
        <v>-9999</v>
      </c>
      <c r="AW130" s="23" t="s">
        <v>496</v>
      </c>
      <c r="AX130" s="23">
        <v>-9999</v>
      </c>
      <c r="AY130" s="23">
        <v>-9999</v>
      </c>
      <c r="AZ130" s="23">
        <v>-9999</v>
      </c>
      <c r="BA130" s="23">
        <v>-9999</v>
      </c>
      <c r="BB130" s="23">
        <v>-9999</v>
      </c>
      <c r="BC130" s="23">
        <v>-9999</v>
      </c>
      <c r="BD130" s="23">
        <v>-9999</v>
      </c>
      <c r="BE130" s="23">
        <v>-9999</v>
      </c>
      <c r="BF130" s="23">
        <v>-9999</v>
      </c>
      <c r="BG130" s="23" t="s">
        <v>65</v>
      </c>
      <c r="BH130" s="23">
        <v>-9999</v>
      </c>
      <c r="BI130" s="23">
        <v>-9999</v>
      </c>
      <c r="BJ130" s="23">
        <v>-9999</v>
      </c>
      <c r="BK130" s="23">
        <v>-9999</v>
      </c>
      <c r="BL130" s="23">
        <v>1.41</v>
      </c>
      <c r="BM130" s="23" t="s">
        <v>497</v>
      </c>
      <c r="BN130" s="23">
        <v>-9999</v>
      </c>
      <c r="BO130" s="23">
        <v>-9999</v>
      </c>
      <c r="BP130" s="23">
        <v>0.34</v>
      </c>
      <c r="BQ130" s="23" t="s">
        <v>497</v>
      </c>
      <c r="BR130" s="24">
        <v>1.5161290322580643</v>
      </c>
      <c r="BS130" s="23" t="s">
        <v>142</v>
      </c>
      <c r="BT130" s="23">
        <v>-9999</v>
      </c>
      <c r="BU130" s="24">
        <v>1.5161290322580643</v>
      </c>
      <c r="BV130" s="23">
        <v>-9999</v>
      </c>
    </row>
    <row r="131" spans="1:74" ht="11.25">
      <c r="A131" s="23" t="s">
        <v>677</v>
      </c>
      <c r="B131" s="23" t="s">
        <v>678</v>
      </c>
      <c r="C131" s="23" t="s">
        <v>679</v>
      </c>
      <c r="D131" s="23">
        <v>24.65</v>
      </c>
      <c r="E131" s="23">
        <v>82.8</v>
      </c>
      <c r="F131" s="23">
        <v>-9999</v>
      </c>
      <c r="G131" s="23" t="s">
        <v>680</v>
      </c>
      <c r="H131" s="23">
        <v>-9999</v>
      </c>
      <c r="I131" s="23" t="s">
        <v>493</v>
      </c>
      <c r="J131" s="23" t="s">
        <v>498</v>
      </c>
      <c r="K131" s="23">
        <v>-9999</v>
      </c>
      <c r="L131" s="23" t="s">
        <v>65</v>
      </c>
      <c r="M131" s="23">
        <v>65</v>
      </c>
      <c r="N131" s="23">
        <v>10</v>
      </c>
      <c r="O131" s="23" t="s">
        <v>494</v>
      </c>
      <c r="P131" s="23">
        <v>-9999</v>
      </c>
      <c r="Q131" s="23">
        <v>-9999</v>
      </c>
      <c r="R131" s="23">
        <v>-9999</v>
      </c>
      <c r="S131" s="23">
        <v>0.08</v>
      </c>
      <c r="T131" s="23">
        <v>-9999</v>
      </c>
      <c r="U131" s="23">
        <v>-9999</v>
      </c>
      <c r="V131" s="23" t="s">
        <v>495</v>
      </c>
      <c r="W131" s="23">
        <v>-9999</v>
      </c>
      <c r="X131" s="23" t="s">
        <v>141</v>
      </c>
      <c r="Y131" s="23">
        <v>-9999</v>
      </c>
      <c r="Z131" s="23">
        <v>-9999</v>
      </c>
      <c r="AA131" s="23">
        <v>1000</v>
      </c>
      <c r="AB131" s="23">
        <v>850</v>
      </c>
      <c r="AC131" s="23" t="s">
        <v>85</v>
      </c>
      <c r="AD131" s="23">
        <v>24.33</v>
      </c>
      <c r="AE131" s="23">
        <v>32</v>
      </c>
      <c r="AF131" s="23">
        <v>15</v>
      </c>
      <c r="AG131" s="23">
        <v>636</v>
      </c>
      <c r="AH131" s="23">
        <v>24.33</v>
      </c>
      <c r="AI131" s="23">
        <v>32</v>
      </c>
      <c r="AJ131" s="23">
        <v>15</v>
      </c>
      <c r="AK131" s="23">
        <v>1000</v>
      </c>
      <c r="AL131" s="23">
        <v>-9999</v>
      </c>
      <c r="AM131" s="23" t="s">
        <v>65</v>
      </c>
      <c r="AN131" s="23">
        <v>-9999</v>
      </c>
      <c r="AO131" s="23">
        <v>-9999</v>
      </c>
      <c r="AP131" s="23">
        <v>-9999</v>
      </c>
      <c r="AQ131" s="23">
        <v>-9999</v>
      </c>
      <c r="AR131" s="23">
        <v>-9999</v>
      </c>
      <c r="AS131" s="23">
        <v>-9999</v>
      </c>
      <c r="AT131" s="23">
        <v>-9999</v>
      </c>
      <c r="AU131" s="23">
        <v>-9999</v>
      </c>
      <c r="AV131" s="23">
        <v>-9999</v>
      </c>
      <c r="AW131" s="23">
        <v>-9999</v>
      </c>
      <c r="AX131" s="23">
        <v>-9999</v>
      </c>
      <c r="AY131" s="23">
        <v>-9999</v>
      </c>
      <c r="AZ131" s="23">
        <v>-9999</v>
      </c>
      <c r="BA131" s="23">
        <v>-9999</v>
      </c>
      <c r="BB131" s="23">
        <v>-9999</v>
      </c>
      <c r="BC131" s="23">
        <v>0.81</v>
      </c>
      <c r="BD131" s="23" t="s">
        <v>496</v>
      </c>
      <c r="BE131" s="23">
        <v>-9999</v>
      </c>
      <c r="BF131" s="23">
        <v>-9999</v>
      </c>
      <c r="BG131" s="23" t="s">
        <v>65</v>
      </c>
      <c r="BH131" s="23">
        <v>-9999</v>
      </c>
      <c r="BI131" s="23">
        <v>-9999</v>
      </c>
      <c r="BJ131" s="23">
        <v>-9999</v>
      </c>
      <c r="BK131" s="23">
        <v>-9999</v>
      </c>
      <c r="BL131" s="23">
        <v>0.08</v>
      </c>
      <c r="BM131" s="23" t="s">
        <v>497</v>
      </c>
      <c r="BN131" s="23">
        <v>-9999</v>
      </c>
      <c r="BO131" s="23">
        <v>-9999</v>
      </c>
      <c r="BP131" s="23">
        <v>0.86</v>
      </c>
      <c r="BQ131" s="23" t="s">
        <v>497</v>
      </c>
      <c r="BR131" s="24">
        <v>0.09876543209876543</v>
      </c>
      <c r="BS131" s="23" t="s">
        <v>69</v>
      </c>
      <c r="BT131" s="23">
        <v>-9999</v>
      </c>
      <c r="BU131" s="24">
        <v>0.09876543209876543</v>
      </c>
      <c r="BV131" s="23">
        <v>-9999</v>
      </c>
    </row>
    <row r="132" spans="1:74" ht="11.25">
      <c r="A132" s="23" t="s">
        <v>677</v>
      </c>
      <c r="B132" s="23" t="s">
        <v>678</v>
      </c>
      <c r="C132" s="23" t="s">
        <v>679</v>
      </c>
      <c r="D132" s="23">
        <v>24.65</v>
      </c>
      <c r="E132" s="23">
        <v>82.8</v>
      </c>
      <c r="F132" s="23">
        <v>-9999</v>
      </c>
      <c r="G132" s="23" t="s">
        <v>680</v>
      </c>
      <c r="H132" s="23">
        <v>-9999</v>
      </c>
      <c r="I132" s="23" t="s">
        <v>405</v>
      </c>
      <c r="J132" s="23" t="s">
        <v>498</v>
      </c>
      <c r="K132" s="23">
        <v>-9999</v>
      </c>
      <c r="L132" s="23" t="s">
        <v>65</v>
      </c>
      <c r="M132" s="23">
        <v>65</v>
      </c>
      <c r="N132" s="23">
        <v>10</v>
      </c>
      <c r="O132" s="23" t="s">
        <v>494</v>
      </c>
      <c r="P132" s="23">
        <v>-9999</v>
      </c>
      <c r="Q132" s="23">
        <v>-9999</v>
      </c>
      <c r="R132" s="23">
        <v>-9999</v>
      </c>
      <c r="S132" s="23">
        <v>0.08</v>
      </c>
      <c r="T132" s="23">
        <v>-9999</v>
      </c>
      <c r="U132" s="23">
        <v>-9999</v>
      </c>
      <c r="V132" s="23" t="s">
        <v>495</v>
      </c>
      <c r="W132" s="23">
        <v>-9999</v>
      </c>
      <c r="X132" s="23" t="s">
        <v>141</v>
      </c>
      <c r="Y132" s="23">
        <v>-9999</v>
      </c>
      <c r="Z132" s="23">
        <v>-9999</v>
      </c>
      <c r="AA132" s="23">
        <v>1000</v>
      </c>
      <c r="AB132" s="23">
        <v>850</v>
      </c>
      <c r="AC132" s="23" t="s">
        <v>85</v>
      </c>
      <c r="AD132" s="23">
        <v>24.33</v>
      </c>
      <c r="AE132" s="23">
        <v>32</v>
      </c>
      <c r="AF132" s="23">
        <v>15</v>
      </c>
      <c r="AG132" s="23">
        <v>636</v>
      </c>
      <c r="AH132" s="23">
        <v>24.33</v>
      </c>
      <c r="AI132" s="23">
        <v>32</v>
      </c>
      <c r="AJ132" s="23">
        <v>15</v>
      </c>
      <c r="AK132" s="23">
        <v>1000</v>
      </c>
      <c r="AL132" s="23">
        <v>-9999</v>
      </c>
      <c r="AM132" s="23" t="s">
        <v>65</v>
      </c>
      <c r="AN132" s="23">
        <v>-9999</v>
      </c>
      <c r="AO132" s="23">
        <v>-9999</v>
      </c>
      <c r="AP132" s="23">
        <v>-9999</v>
      </c>
      <c r="AQ132" s="23">
        <v>-9999</v>
      </c>
      <c r="AR132" s="23">
        <v>-9999</v>
      </c>
      <c r="AS132" s="23">
        <v>-9999</v>
      </c>
      <c r="AT132" s="23">
        <v>-9999</v>
      </c>
      <c r="AU132" s="23">
        <v>3.96</v>
      </c>
      <c r="AV132" s="23">
        <v>-9999</v>
      </c>
      <c r="AW132" s="23" t="s">
        <v>496</v>
      </c>
      <c r="AX132" s="23">
        <v>-9999</v>
      </c>
      <c r="AY132" s="23">
        <v>-9999</v>
      </c>
      <c r="AZ132" s="23">
        <v>-9999</v>
      </c>
      <c r="BA132" s="23">
        <v>-9999</v>
      </c>
      <c r="BB132" s="23">
        <v>-9999</v>
      </c>
      <c r="BC132" s="23">
        <v>-9999</v>
      </c>
      <c r="BD132" s="23">
        <v>-9999</v>
      </c>
      <c r="BE132" s="23">
        <v>-9999</v>
      </c>
      <c r="BF132" s="23">
        <v>-9999</v>
      </c>
      <c r="BG132" s="23" t="s">
        <v>65</v>
      </c>
      <c r="BH132" s="23">
        <v>-9999</v>
      </c>
      <c r="BI132" s="23">
        <v>-9999</v>
      </c>
      <c r="BJ132" s="23">
        <v>-9999</v>
      </c>
      <c r="BK132" s="23">
        <v>-9999</v>
      </c>
      <c r="BL132" s="23">
        <v>2.05</v>
      </c>
      <c r="BM132" s="23" t="s">
        <v>497</v>
      </c>
      <c r="BN132" s="23">
        <v>-9999</v>
      </c>
      <c r="BO132" s="23">
        <v>-9999</v>
      </c>
      <c r="BP132" s="23">
        <v>2.96</v>
      </c>
      <c r="BQ132" s="23" t="s">
        <v>497</v>
      </c>
      <c r="BR132" s="24">
        <v>0.5176767676767676</v>
      </c>
      <c r="BS132" s="23" t="s">
        <v>142</v>
      </c>
      <c r="BT132" s="23">
        <v>-9999</v>
      </c>
      <c r="BU132" s="24">
        <v>0.5176767676767676</v>
      </c>
      <c r="BV132" s="23">
        <v>-9999</v>
      </c>
    </row>
    <row r="133" spans="1:74" ht="11.25">
      <c r="A133" s="23" t="s">
        <v>248</v>
      </c>
      <c r="B133" s="23" t="s">
        <v>249</v>
      </c>
      <c r="C133" s="23" t="s">
        <v>250</v>
      </c>
      <c r="D133" s="23">
        <v>-0.11</v>
      </c>
      <c r="E133" s="23">
        <v>29.53</v>
      </c>
      <c r="F133" s="23">
        <v>960</v>
      </c>
      <c r="G133" s="23" t="s">
        <v>480</v>
      </c>
      <c r="H133" s="23" t="s">
        <v>251</v>
      </c>
      <c r="I133" s="23" t="s">
        <v>405</v>
      </c>
      <c r="J133" s="23" t="s">
        <v>503</v>
      </c>
      <c r="K133" s="23">
        <v>-9999</v>
      </c>
      <c r="L133" s="23" t="s">
        <v>141</v>
      </c>
      <c r="M133" s="23">
        <v>-9999</v>
      </c>
      <c r="N133" s="23">
        <v>-9999</v>
      </c>
      <c r="O133" s="23">
        <v>-9999</v>
      </c>
      <c r="P133" s="23">
        <v>-9999</v>
      </c>
      <c r="Q133" s="23">
        <v>-9999</v>
      </c>
      <c r="R133" s="23">
        <v>-9999</v>
      </c>
      <c r="S133" s="23">
        <v>-9999</v>
      </c>
      <c r="T133" s="23">
        <v>-9999</v>
      </c>
      <c r="U133" s="23">
        <v>-9999</v>
      </c>
      <c r="V133" s="23" t="s">
        <v>190</v>
      </c>
      <c r="W133" s="23">
        <v>-9999</v>
      </c>
      <c r="X133" s="23">
        <v>23</v>
      </c>
      <c r="Y133" s="23">
        <v>-9999</v>
      </c>
      <c r="Z133" s="23">
        <v>-9999</v>
      </c>
      <c r="AA133" s="23">
        <v>600</v>
      </c>
      <c r="AB133" s="23">
        <v>-9999</v>
      </c>
      <c r="AC133" s="23" t="s">
        <v>85</v>
      </c>
      <c r="AD133" s="23">
        <v>20.83</v>
      </c>
      <c r="AE133" s="23">
        <v>21</v>
      </c>
      <c r="AF133" s="23">
        <v>20</v>
      </c>
      <c r="AG133" s="23">
        <v>1034</v>
      </c>
      <c r="AH133" s="23">
        <v>23</v>
      </c>
      <c r="AI133" s="23">
        <v>21</v>
      </c>
      <c r="AJ133" s="23">
        <v>20</v>
      </c>
      <c r="AK133" s="23">
        <v>600</v>
      </c>
      <c r="AL133" s="23" t="s">
        <v>65</v>
      </c>
      <c r="AM133" s="23">
        <v>-9999</v>
      </c>
      <c r="AN133" s="23">
        <v>-9999</v>
      </c>
      <c r="AO133" s="23">
        <v>-9999</v>
      </c>
      <c r="AP133" s="23">
        <v>-9999</v>
      </c>
      <c r="AQ133" s="23">
        <v>-9999</v>
      </c>
      <c r="AR133" s="23">
        <v>-9999</v>
      </c>
      <c r="AS133" s="23">
        <v>-9999</v>
      </c>
      <c r="AT133" s="23">
        <v>-9999</v>
      </c>
      <c r="AU133" s="23">
        <v>-9999</v>
      </c>
      <c r="AV133" s="23">
        <v>-9999</v>
      </c>
      <c r="AW133" s="23">
        <v>-9999</v>
      </c>
      <c r="AX133" s="23">
        <v>-9999</v>
      </c>
      <c r="AY133" s="23">
        <v>-9999</v>
      </c>
      <c r="AZ133" s="23">
        <v>-9999</v>
      </c>
      <c r="BA133" s="23">
        <v>-9999</v>
      </c>
      <c r="BB133" s="23">
        <v>-9999</v>
      </c>
      <c r="BC133" s="23">
        <v>2007</v>
      </c>
      <c r="BD133" s="23" t="s">
        <v>67</v>
      </c>
      <c r="BE133" s="23">
        <v>-9999</v>
      </c>
      <c r="BF133" s="23">
        <v>-9999</v>
      </c>
      <c r="BG133" s="23" t="s">
        <v>65</v>
      </c>
      <c r="BH133" s="23">
        <v>-9999</v>
      </c>
      <c r="BI133" s="23">
        <v>-9999</v>
      </c>
      <c r="BJ133" s="23">
        <v>-9999</v>
      </c>
      <c r="BK133" s="23">
        <v>-9999</v>
      </c>
      <c r="BL133" s="23">
        <v>1500</v>
      </c>
      <c r="BM133" s="23" t="s">
        <v>68</v>
      </c>
      <c r="BN133" s="23">
        <v>-9999</v>
      </c>
      <c r="BO133" s="23">
        <v>-9999</v>
      </c>
      <c r="BP133" s="23">
        <v>-9999</v>
      </c>
      <c r="BQ133" s="23">
        <v>-9999</v>
      </c>
      <c r="BR133" s="24">
        <v>0.7473841554559043</v>
      </c>
      <c r="BS133" s="23" t="s">
        <v>142</v>
      </c>
      <c r="BT133" s="23">
        <v>-9999</v>
      </c>
      <c r="BU133" s="24">
        <v>0.7473841554559043</v>
      </c>
      <c r="BV133" s="23">
        <v>-9999</v>
      </c>
    </row>
    <row r="134" spans="1:74" ht="11.25">
      <c r="A134" s="23" t="s">
        <v>248</v>
      </c>
      <c r="B134" s="23" t="s">
        <v>249</v>
      </c>
      <c r="C134" s="23" t="s">
        <v>250</v>
      </c>
      <c r="D134" s="23">
        <v>-0.11</v>
      </c>
      <c r="E134" s="23">
        <v>29.53</v>
      </c>
      <c r="F134" s="23">
        <v>960</v>
      </c>
      <c r="G134" s="23" t="s">
        <v>480</v>
      </c>
      <c r="H134" s="23" t="s">
        <v>251</v>
      </c>
      <c r="I134" s="23" t="s">
        <v>405</v>
      </c>
      <c r="J134" s="23" t="s">
        <v>505</v>
      </c>
      <c r="K134" s="23">
        <v>-9999</v>
      </c>
      <c r="L134" s="23" t="s">
        <v>141</v>
      </c>
      <c r="M134" s="23">
        <v>-9999</v>
      </c>
      <c r="N134" s="23">
        <v>-9999</v>
      </c>
      <c r="O134" s="23">
        <v>-9999</v>
      </c>
      <c r="P134" s="23">
        <v>-9999</v>
      </c>
      <c r="Q134" s="23">
        <v>-9999</v>
      </c>
      <c r="R134" s="23">
        <v>-9999</v>
      </c>
      <c r="S134" s="23">
        <v>-9999</v>
      </c>
      <c r="T134" s="23">
        <v>-9999</v>
      </c>
      <c r="U134" s="23">
        <v>-9999</v>
      </c>
      <c r="V134" s="23" t="s">
        <v>190</v>
      </c>
      <c r="W134" s="23">
        <v>-9999</v>
      </c>
      <c r="X134" s="23">
        <v>23</v>
      </c>
      <c r="Y134" s="23">
        <v>-9999</v>
      </c>
      <c r="Z134" s="23">
        <v>-9999</v>
      </c>
      <c r="AA134" s="23">
        <v>600</v>
      </c>
      <c r="AB134" s="23">
        <v>-9999</v>
      </c>
      <c r="AC134" s="23" t="s">
        <v>85</v>
      </c>
      <c r="AD134" s="23">
        <v>20.83</v>
      </c>
      <c r="AE134" s="23">
        <v>21</v>
      </c>
      <c r="AF134" s="23">
        <v>20</v>
      </c>
      <c r="AG134" s="23">
        <v>1034</v>
      </c>
      <c r="AH134" s="23">
        <v>23</v>
      </c>
      <c r="AI134" s="23">
        <v>21</v>
      </c>
      <c r="AJ134" s="23">
        <v>20</v>
      </c>
      <c r="AK134" s="23">
        <v>600</v>
      </c>
      <c r="AL134" s="23" t="s">
        <v>65</v>
      </c>
      <c r="AM134" s="23">
        <v>-9999</v>
      </c>
      <c r="AN134" s="23">
        <v>-9999</v>
      </c>
      <c r="AO134" s="23">
        <v>-9999</v>
      </c>
      <c r="AP134" s="23">
        <v>-9999</v>
      </c>
      <c r="AQ134" s="23">
        <v>-9999</v>
      </c>
      <c r="AR134" s="23">
        <v>-9999</v>
      </c>
      <c r="AS134" s="23">
        <v>-9999</v>
      </c>
      <c r="AT134" s="23">
        <v>-9999</v>
      </c>
      <c r="AU134" s="23">
        <v>-9999</v>
      </c>
      <c r="AV134" s="23">
        <v>-9999</v>
      </c>
      <c r="AW134" s="23">
        <v>-9999</v>
      </c>
      <c r="AX134" s="23">
        <v>-9999</v>
      </c>
      <c r="AY134" s="23">
        <v>-9999</v>
      </c>
      <c r="AZ134" s="23">
        <v>-9999</v>
      </c>
      <c r="BA134" s="23">
        <v>-9999</v>
      </c>
      <c r="BB134" s="23">
        <v>-9999</v>
      </c>
      <c r="BC134" s="23">
        <v>1875</v>
      </c>
      <c r="BD134" s="23" t="s">
        <v>67</v>
      </c>
      <c r="BE134" s="23">
        <v>-9999</v>
      </c>
      <c r="BF134" s="23">
        <v>-9999</v>
      </c>
      <c r="BG134" s="23" t="s">
        <v>65</v>
      </c>
      <c r="BH134" s="23">
        <v>-9999</v>
      </c>
      <c r="BI134" s="23">
        <v>-9999</v>
      </c>
      <c r="BJ134" s="23">
        <v>-9999</v>
      </c>
      <c r="BK134" s="23">
        <v>-9999</v>
      </c>
      <c r="BL134" s="23">
        <v>1489</v>
      </c>
      <c r="BM134" s="23" t="s">
        <v>68</v>
      </c>
      <c r="BN134" s="23">
        <v>-9999</v>
      </c>
      <c r="BO134" s="23">
        <v>-9999</v>
      </c>
      <c r="BP134" s="23">
        <v>-9999</v>
      </c>
      <c r="BQ134" s="23">
        <v>-9999</v>
      </c>
      <c r="BR134" s="24">
        <v>0.7941333333333334</v>
      </c>
      <c r="BS134" s="23" t="s">
        <v>142</v>
      </c>
      <c r="BT134" s="23">
        <v>-9999</v>
      </c>
      <c r="BU134" s="24">
        <v>0.7941333333333334</v>
      </c>
      <c r="BV134" s="23">
        <v>-9999</v>
      </c>
    </row>
    <row r="135" spans="1:74" ht="11.25">
      <c r="A135" s="23" t="s">
        <v>252</v>
      </c>
      <c r="B135" s="23" t="s">
        <v>253</v>
      </c>
      <c r="C135" s="23" t="s">
        <v>254</v>
      </c>
      <c r="D135" s="23">
        <v>30.3</v>
      </c>
      <c r="E135" s="23">
        <v>79.15</v>
      </c>
      <c r="F135" s="23">
        <v>3500</v>
      </c>
      <c r="G135" s="23" t="s">
        <v>564</v>
      </c>
      <c r="H135" s="23">
        <v>-9999</v>
      </c>
      <c r="I135" s="23" t="s">
        <v>405</v>
      </c>
      <c r="J135" s="23" t="s">
        <v>255</v>
      </c>
      <c r="K135" s="23">
        <v>-9999</v>
      </c>
      <c r="L135" s="23" t="s">
        <v>65</v>
      </c>
      <c r="M135" s="23">
        <v>-9999</v>
      </c>
      <c r="N135" s="23">
        <v>-9999</v>
      </c>
      <c r="O135" s="23">
        <v>-9999</v>
      </c>
      <c r="P135" s="23" t="s">
        <v>256</v>
      </c>
      <c r="Q135" s="23">
        <v>-9999</v>
      </c>
      <c r="R135" s="23">
        <v>0.9175</v>
      </c>
      <c r="S135" s="23">
        <v>0.12875</v>
      </c>
      <c r="T135" s="23">
        <v>4.7</v>
      </c>
      <c r="U135" s="23">
        <v>-9999</v>
      </c>
      <c r="V135" s="23" t="s">
        <v>109</v>
      </c>
      <c r="W135" s="23">
        <v>-9999</v>
      </c>
      <c r="X135" s="23">
        <v>-9999</v>
      </c>
      <c r="Y135" s="23">
        <v>19</v>
      </c>
      <c r="Z135" s="23">
        <v>-9999</v>
      </c>
      <c r="AA135" s="23">
        <v>-9999</v>
      </c>
      <c r="AB135" s="23">
        <v>2170</v>
      </c>
      <c r="AC135" s="23">
        <v>-9999</v>
      </c>
      <c r="AD135" s="23">
        <v>15.08</v>
      </c>
      <c r="AE135" s="23">
        <v>21</v>
      </c>
      <c r="AF135" s="23">
        <v>8</v>
      </c>
      <c r="AG135" s="23">
        <v>765</v>
      </c>
      <c r="AH135" s="23">
        <v>15.08</v>
      </c>
      <c r="AI135" s="23">
        <v>19</v>
      </c>
      <c r="AJ135" s="23">
        <v>8</v>
      </c>
      <c r="AK135" s="23">
        <v>765</v>
      </c>
      <c r="AL135" s="23">
        <v>-9999</v>
      </c>
      <c r="AM135" s="23" t="s">
        <v>65</v>
      </c>
      <c r="AN135" s="23">
        <v>-9999</v>
      </c>
      <c r="AO135" s="23">
        <v>-9999</v>
      </c>
      <c r="AP135" s="23">
        <v>-9999</v>
      </c>
      <c r="AQ135" s="23">
        <v>-9999</v>
      </c>
      <c r="AR135" s="23">
        <v>-9999</v>
      </c>
      <c r="AS135" s="23">
        <v>-9999</v>
      </c>
      <c r="AT135" s="23">
        <v>-9999</v>
      </c>
      <c r="AU135" s="23">
        <v>-9999</v>
      </c>
      <c r="AV135" s="23">
        <v>-9999</v>
      </c>
      <c r="AW135" s="23">
        <v>-9999</v>
      </c>
      <c r="AX135" s="23">
        <v>-9999</v>
      </c>
      <c r="AY135" s="23">
        <v>-9999</v>
      </c>
      <c r="AZ135" s="23">
        <v>-9999</v>
      </c>
      <c r="BA135" s="23">
        <v>-9999</v>
      </c>
      <c r="BB135" s="23">
        <v>-9999</v>
      </c>
      <c r="BC135" s="23">
        <v>505</v>
      </c>
      <c r="BD135" s="23" t="s">
        <v>67</v>
      </c>
      <c r="BE135" s="23">
        <v>-9999</v>
      </c>
      <c r="BF135" s="23">
        <v>-9999</v>
      </c>
      <c r="BG135" s="23" t="s">
        <v>65</v>
      </c>
      <c r="BH135" s="23">
        <v>-9999</v>
      </c>
      <c r="BI135" s="23">
        <v>-9999</v>
      </c>
      <c r="BJ135" s="23">
        <v>-9999</v>
      </c>
      <c r="BK135" s="23">
        <v>-9999</v>
      </c>
      <c r="BL135" s="23">
        <v>188</v>
      </c>
      <c r="BM135" s="23" t="s">
        <v>68</v>
      </c>
      <c r="BN135" s="23">
        <v>-9999</v>
      </c>
      <c r="BO135" s="23">
        <v>-9999</v>
      </c>
      <c r="BP135" s="23">
        <v>210</v>
      </c>
      <c r="BQ135" s="23" t="s">
        <v>68</v>
      </c>
      <c r="BR135" s="24">
        <v>0.3722772277227723</v>
      </c>
      <c r="BS135" s="23" t="s">
        <v>142</v>
      </c>
      <c r="BT135" s="23">
        <v>-9999</v>
      </c>
      <c r="BU135" s="24">
        <v>0.3722772277227723</v>
      </c>
      <c r="BV135" s="23">
        <v>-9999</v>
      </c>
    </row>
    <row r="136" spans="1:74" ht="11.25">
      <c r="A136" s="23" t="s">
        <v>252</v>
      </c>
      <c r="B136" s="23" t="s">
        <v>253</v>
      </c>
      <c r="C136" s="23" t="s">
        <v>254</v>
      </c>
      <c r="D136" s="23">
        <v>30.3</v>
      </c>
      <c r="E136" s="23">
        <v>79.15</v>
      </c>
      <c r="F136" s="23">
        <v>3500</v>
      </c>
      <c r="G136" s="23" t="s">
        <v>564</v>
      </c>
      <c r="H136" s="23">
        <v>-9999</v>
      </c>
      <c r="I136" s="23" t="s">
        <v>405</v>
      </c>
      <c r="J136" s="23" t="s">
        <v>257</v>
      </c>
      <c r="K136" s="23">
        <v>-9999</v>
      </c>
      <c r="L136" s="23" t="s">
        <v>65</v>
      </c>
      <c r="M136" s="23">
        <v>-9999</v>
      </c>
      <c r="N136" s="23">
        <v>-9999</v>
      </c>
      <c r="O136" s="23">
        <v>-9999</v>
      </c>
      <c r="P136" s="23" t="s">
        <v>256</v>
      </c>
      <c r="Q136" s="23">
        <v>-9999</v>
      </c>
      <c r="R136" s="23">
        <v>0.7525</v>
      </c>
      <c r="S136" s="23">
        <v>0.12375</v>
      </c>
      <c r="T136" s="23">
        <v>5</v>
      </c>
      <c r="U136" s="23">
        <v>-9999</v>
      </c>
      <c r="V136" s="23" t="s">
        <v>258</v>
      </c>
      <c r="W136" s="23">
        <v>-9999</v>
      </c>
      <c r="X136" s="23">
        <v>-9999</v>
      </c>
      <c r="Y136" s="23">
        <v>19</v>
      </c>
      <c r="Z136" s="23">
        <v>-9999</v>
      </c>
      <c r="AA136" s="23">
        <v>-9999</v>
      </c>
      <c r="AB136" s="23">
        <v>2170</v>
      </c>
      <c r="AC136" s="23">
        <v>-9999</v>
      </c>
      <c r="AD136" s="23">
        <v>15.08</v>
      </c>
      <c r="AE136" s="23">
        <v>21</v>
      </c>
      <c r="AF136" s="23">
        <v>8</v>
      </c>
      <c r="AG136" s="23">
        <v>765</v>
      </c>
      <c r="AH136" s="23">
        <v>15.08</v>
      </c>
      <c r="AI136" s="23">
        <v>19</v>
      </c>
      <c r="AJ136" s="23">
        <v>8</v>
      </c>
      <c r="AK136" s="23">
        <v>765</v>
      </c>
      <c r="AL136" s="23">
        <v>-9999</v>
      </c>
      <c r="AM136" s="23" t="s">
        <v>65</v>
      </c>
      <c r="AN136" s="23">
        <v>-9999</v>
      </c>
      <c r="AO136" s="23">
        <v>-9999</v>
      </c>
      <c r="AP136" s="23">
        <v>-9999</v>
      </c>
      <c r="AQ136" s="23">
        <v>-9999</v>
      </c>
      <c r="AR136" s="23">
        <v>-9999</v>
      </c>
      <c r="AS136" s="23">
        <v>-9999</v>
      </c>
      <c r="AT136" s="23">
        <v>-9999</v>
      </c>
      <c r="AU136" s="23">
        <v>-9999</v>
      </c>
      <c r="AV136" s="23">
        <v>-9999</v>
      </c>
      <c r="AW136" s="23">
        <v>-9999</v>
      </c>
      <c r="AX136" s="23">
        <v>-9999</v>
      </c>
      <c r="AY136" s="23">
        <v>-9999</v>
      </c>
      <c r="AZ136" s="23">
        <v>-9999</v>
      </c>
      <c r="BA136" s="23">
        <v>-9999</v>
      </c>
      <c r="BB136" s="23">
        <v>-9999</v>
      </c>
      <c r="BC136" s="23">
        <v>374</v>
      </c>
      <c r="BD136" s="23" t="s">
        <v>67</v>
      </c>
      <c r="BE136" s="23">
        <v>-9999</v>
      </c>
      <c r="BF136" s="23">
        <v>-9999</v>
      </c>
      <c r="BG136" s="23" t="s">
        <v>65</v>
      </c>
      <c r="BH136" s="23">
        <v>-9999</v>
      </c>
      <c r="BI136" s="23">
        <v>-9999</v>
      </c>
      <c r="BJ136" s="23">
        <v>-9999</v>
      </c>
      <c r="BK136" s="23">
        <v>-9999</v>
      </c>
      <c r="BL136" s="23">
        <v>280</v>
      </c>
      <c r="BM136" s="23" t="s">
        <v>68</v>
      </c>
      <c r="BN136" s="23">
        <v>-9999</v>
      </c>
      <c r="BO136" s="23">
        <v>-9999</v>
      </c>
      <c r="BP136" s="23">
        <v>100</v>
      </c>
      <c r="BQ136" s="23" t="s">
        <v>68</v>
      </c>
      <c r="BR136" s="24">
        <v>0.7486631016042781</v>
      </c>
      <c r="BS136" s="23" t="s">
        <v>142</v>
      </c>
      <c r="BT136" s="23">
        <v>-9999</v>
      </c>
      <c r="BU136" s="24">
        <v>0.7486631016042781</v>
      </c>
      <c r="BV136" s="23">
        <v>-9999</v>
      </c>
    </row>
    <row r="137" spans="1:74" ht="11.25">
      <c r="A137" s="23" t="s">
        <v>252</v>
      </c>
      <c r="B137" s="23" t="s">
        <v>253</v>
      </c>
      <c r="C137" s="23" t="s">
        <v>254</v>
      </c>
      <c r="D137" s="23">
        <v>30.3</v>
      </c>
      <c r="E137" s="23">
        <v>79.15</v>
      </c>
      <c r="F137" s="23">
        <v>3500</v>
      </c>
      <c r="G137" s="23" t="s">
        <v>564</v>
      </c>
      <c r="H137" s="23">
        <v>-9999</v>
      </c>
      <c r="I137" s="23" t="s">
        <v>405</v>
      </c>
      <c r="J137" s="23" t="s">
        <v>259</v>
      </c>
      <c r="K137" s="23">
        <v>-9999</v>
      </c>
      <c r="L137" s="23" t="s">
        <v>65</v>
      </c>
      <c r="M137" s="23">
        <v>-9999</v>
      </c>
      <c r="N137" s="23">
        <v>-9999</v>
      </c>
      <c r="O137" s="23">
        <v>-9999</v>
      </c>
      <c r="P137" s="23" t="s">
        <v>256</v>
      </c>
      <c r="Q137" s="23">
        <v>-9999</v>
      </c>
      <c r="R137" s="23">
        <v>0.965</v>
      </c>
      <c r="S137" s="23">
        <v>0.136025</v>
      </c>
      <c r="T137" s="23">
        <v>5</v>
      </c>
      <c r="U137" s="23">
        <v>-9999</v>
      </c>
      <c r="V137" s="23" t="s">
        <v>260</v>
      </c>
      <c r="W137" s="23">
        <v>-9999</v>
      </c>
      <c r="X137" s="23">
        <v>-9999</v>
      </c>
      <c r="Y137" s="23">
        <v>19</v>
      </c>
      <c r="Z137" s="23">
        <v>-9999</v>
      </c>
      <c r="AA137" s="23">
        <v>-9999</v>
      </c>
      <c r="AB137" s="23">
        <v>2170</v>
      </c>
      <c r="AC137" s="23">
        <v>-9999</v>
      </c>
      <c r="AD137" s="23">
        <v>15.08</v>
      </c>
      <c r="AE137" s="23">
        <v>21</v>
      </c>
      <c r="AF137" s="23">
        <v>8</v>
      </c>
      <c r="AG137" s="23">
        <v>765</v>
      </c>
      <c r="AH137" s="23">
        <v>15.08</v>
      </c>
      <c r="AI137" s="23">
        <v>19</v>
      </c>
      <c r="AJ137" s="23">
        <v>8</v>
      </c>
      <c r="AK137" s="23">
        <v>765</v>
      </c>
      <c r="AL137" s="23">
        <v>-9999</v>
      </c>
      <c r="AM137" s="23" t="s">
        <v>65</v>
      </c>
      <c r="AN137" s="23">
        <v>-9999</v>
      </c>
      <c r="AO137" s="23">
        <v>-9999</v>
      </c>
      <c r="AP137" s="23">
        <v>-9999</v>
      </c>
      <c r="AQ137" s="23">
        <v>-9999</v>
      </c>
      <c r="AR137" s="23">
        <v>-9999</v>
      </c>
      <c r="AS137" s="23">
        <v>-9999</v>
      </c>
      <c r="AT137" s="23">
        <v>-9999</v>
      </c>
      <c r="AU137" s="23">
        <v>-9999</v>
      </c>
      <c r="AV137" s="23">
        <v>-9999</v>
      </c>
      <c r="AW137" s="23">
        <v>-9999</v>
      </c>
      <c r="AX137" s="23">
        <v>-9999</v>
      </c>
      <c r="AY137" s="23">
        <v>-9999</v>
      </c>
      <c r="AZ137" s="23">
        <v>-9999</v>
      </c>
      <c r="BA137" s="23">
        <v>-9999</v>
      </c>
      <c r="BB137" s="23">
        <v>-9999</v>
      </c>
      <c r="BC137" s="23">
        <v>653</v>
      </c>
      <c r="BD137" s="23" t="s">
        <v>67</v>
      </c>
      <c r="BE137" s="23">
        <v>-9999</v>
      </c>
      <c r="BF137" s="23">
        <v>-9999</v>
      </c>
      <c r="BG137" s="23" t="s">
        <v>65</v>
      </c>
      <c r="BH137" s="23">
        <v>-9999</v>
      </c>
      <c r="BI137" s="23">
        <v>-9999</v>
      </c>
      <c r="BJ137" s="23">
        <v>-9999</v>
      </c>
      <c r="BK137" s="23">
        <v>-9999</v>
      </c>
      <c r="BL137" s="23">
        <v>205</v>
      </c>
      <c r="BM137" s="23" t="s">
        <v>68</v>
      </c>
      <c r="BN137" s="23">
        <v>-9999</v>
      </c>
      <c r="BO137" s="23">
        <v>-9999</v>
      </c>
      <c r="BP137" s="23">
        <v>259</v>
      </c>
      <c r="BQ137" s="23" t="s">
        <v>68</v>
      </c>
      <c r="BR137" s="24">
        <v>0.31393568147013784</v>
      </c>
      <c r="BS137" s="23" t="s">
        <v>142</v>
      </c>
      <c r="BT137" s="23">
        <v>-9999</v>
      </c>
      <c r="BU137" s="24">
        <v>0.31393568147013784</v>
      </c>
      <c r="BV137" s="23">
        <v>-9999</v>
      </c>
    </row>
    <row r="138" spans="1:74" ht="11.25">
      <c r="A138" s="23" t="s">
        <v>252</v>
      </c>
      <c r="B138" s="23" t="s">
        <v>253</v>
      </c>
      <c r="C138" s="23" t="s">
        <v>254</v>
      </c>
      <c r="D138" s="23">
        <v>30.3</v>
      </c>
      <c r="E138" s="23">
        <v>79.15</v>
      </c>
      <c r="F138" s="23">
        <v>3500</v>
      </c>
      <c r="G138" s="23" t="s">
        <v>564</v>
      </c>
      <c r="H138" s="23">
        <v>-9999</v>
      </c>
      <c r="I138" s="23" t="s">
        <v>405</v>
      </c>
      <c r="J138" s="23" t="s">
        <v>261</v>
      </c>
      <c r="K138" s="23">
        <v>-9999</v>
      </c>
      <c r="L138" s="23" t="s">
        <v>65</v>
      </c>
      <c r="M138" s="23">
        <v>-9999</v>
      </c>
      <c r="N138" s="23">
        <v>-9999</v>
      </c>
      <c r="O138" s="23">
        <v>-9999</v>
      </c>
      <c r="P138" s="23" t="s">
        <v>256</v>
      </c>
      <c r="Q138" s="23">
        <v>-9999</v>
      </c>
      <c r="R138" s="23">
        <v>0.8225</v>
      </c>
      <c r="S138" s="23">
        <v>0.1268</v>
      </c>
      <c r="T138" s="23">
        <v>5.4</v>
      </c>
      <c r="U138" s="23">
        <v>-9999</v>
      </c>
      <c r="V138" s="23" t="s">
        <v>262</v>
      </c>
      <c r="W138" s="23">
        <v>-9999</v>
      </c>
      <c r="X138" s="23">
        <v>-9999</v>
      </c>
      <c r="Y138" s="23">
        <v>19</v>
      </c>
      <c r="Z138" s="23">
        <v>-9999</v>
      </c>
      <c r="AA138" s="23">
        <v>-9999</v>
      </c>
      <c r="AB138" s="23">
        <v>2170</v>
      </c>
      <c r="AC138" s="23">
        <v>-9999</v>
      </c>
      <c r="AD138" s="23">
        <v>15.08</v>
      </c>
      <c r="AE138" s="23">
        <v>21</v>
      </c>
      <c r="AF138" s="23">
        <v>8</v>
      </c>
      <c r="AG138" s="23">
        <v>765</v>
      </c>
      <c r="AH138" s="23">
        <v>15.08</v>
      </c>
      <c r="AI138" s="23">
        <v>19</v>
      </c>
      <c r="AJ138" s="23">
        <v>8</v>
      </c>
      <c r="AK138" s="23">
        <v>765</v>
      </c>
      <c r="AL138" s="23">
        <v>-9999</v>
      </c>
      <c r="AM138" s="23" t="s">
        <v>65</v>
      </c>
      <c r="AN138" s="23">
        <v>-9999</v>
      </c>
      <c r="AO138" s="23">
        <v>-9999</v>
      </c>
      <c r="AP138" s="23">
        <v>-9999</v>
      </c>
      <c r="AQ138" s="23">
        <v>-9999</v>
      </c>
      <c r="AR138" s="23">
        <v>-9999</v>
      </c>
      <c r="AS138" s="23">
        <v>-9999</v>
      </c>
      <c r="AT138" s="23">
        <v>-9999</v>
      </c>
      <c r="AU138" s="23">
        <v>-9999</v>
      </c>
      <c r="AV138" s="23">
        <v>-9999</v>
      </c>
      <c r="AW138" s="23">
        <v>-9999</v>
      </c>
      <c r="AX138" s="23">
        <v>-9999</v>
      </c>
      <c r="AY138" s="23">
        <v>-9999</v>
      </c>
      <c r="AZ138" s="23">
        <v>-9999</v>
      </c>
      <c r="BA138" s="23">
        <v>-9999</v>
      </c>
      <c r="BB138" s="23">
        <v>-9999</v>
      </c>
      <c r="BC138" s="23">
        <v>417</v>
      </c>
      <c r="BD138" s="23" t="s">
        <v>67</v>
      </c>
      <c r="BE138" s="23">
        <v>-9999</v>
      </c>
      <c r="BF138" s="23">
        <v>-9999</v>
      </c>
      <c r="BG138" s="23" t="s">
        <v>65</v>
      </c>
      <c r="BH138" s="23">
        <v>-9999</v>
      </c>
      <c r="BI138" s="23">
        <v>-9999</v>
      </c>
      <c r="BJ138" s="23">
        <v>-9999</v>
      </c>
      <c r="BK138" s="23">
        <v>-9999</v>
      </c>
      <c r="BL138" s="23">
        <v>380</v>
      </c>
      <c r="BM138" s="23" t="s">
        <v>68</v>
      </c>
      <c r="BN138" s="23">
        <v>-9999</v>
      </c>
      <c r="BO138" s="23">
        <v>-9999</v>
      </c>
      <c r="BP138" s="23">
        <v>167</v>
      </c>
      <c r="BQ138" s="23" t="s">
        <v>68</v>
      </c>
      <c r="BR138" s="24">
        <v>0.9112709832134293</v>
      </c>
      <c r="BS138" s="23" t="s">
        <v>142</v>
      </c>
      <c r="BT138" s="23">
        <v>-9999</v>
      </c>
      <c r="BU138" s="24">
        <v>0.9112709832134293</v>
      </c>
      <c r="BV138" s="23">
        <v>-9999</v>
      </c>
    </row>
    <row r="139" spans="1:74" ht="11.25">
      <c r="A139" s="23" t="s">
        <v>263</v>
      </c>
      <c r="B139" s="23" t="s">
        <v>264</v>
      </c>
      <c r="C139" s="23" t="s">
        <v>265</v>
      </c>
      <c r="D139" s="23">
        <v>30.1</v>
      </c>
      <c r="E139" s="23">
        <v>78.47</v>
      </c>
      <c r="F139" s="23">
        <v>1000</v>
      </c>
      <c r="G139" s="23" t="s">
        <v>564</v>
      </c>
      <c r="H139" s="23" t="s">
        <v>266</v>
      </c>
      <c r="I139" s="23" t="s">
        <v>405</v>
      </c>
      <c r="J139" s="23" t="s">
        <v>267</v>
      </c>
      <c r="K139" s="23">
        <v>-9999</v>
      </c>
      <c r="L139" s="23">
        <v>-9999</v>
      </c>
      <c r="M139" s="23">
        <v>-9999</v>
      </c>
      <c r="N139" s="23">
        <v>-9999</v>
      </c>
      <c r="O139" s="23">
        <v>-9999</v>
      </c>
      <c r="P139" s="23" t="s">
        <v>268</v>
      </c>
      <c r="Q139" s="23">
        <v>-9999</v>
      </c>
      <c r="R139" s="23">
        <v>-9999</v>
      </c>
      <c r="S139" s="23">
        <v>-9999</v>
      </c>
      <c r="T139" s="23">
        <v>-9999</v>
      </c>
      <c r="U139" s="23">
        <v>-9999</v>
      </c>
      <c r="V139" s="23">
        <v>-9999</v>
      </c>
      <c r="W139" s="23">
        <v>-9999</v>
      </c>
      <c r="X139" s="23" t="s">
        <v>141</v>
      </c>
      <c r="Y139" s="23">
        <v>27.3</v>
      </c>
      <c r="Z139" s="23">
        <v>17.4</v>
      </c>
      <c r="AA139" s="23">
        <v>1226</v>
      </c>
      <c r="AB139" s="23">
        <v>-9999</v>
      </c>
      <c r="AC139" s="23">
        <v>-9999</v>
      </c>
      <c r="AD139" s="23">
        <v>20.25</v>
      </c>
      <c r="AE139" s="23">
        <v>27</v>
      </c>
      <c r="AF139" s="23">
        <v>13</v>
      </c>
      <c r="AG139" s="23">
        <v>893</v>
      </c>
      <c r="AH139" s="23" t="s">
        <v>141</v>
      </c>
      <c r="AI139" s="23">
        <v>27.3</v>
      </c>
      <c r="AJ139" s="23">
        <v>17.4</v>
      </c>
      <c r="AK139" s="23">
        <v>1226</v>
      </c>
      <c r="AL139" s="23">
        <v>-9999</v>
      </c>
      <c r="AM139" s="23">
        <v>-9999</v>
      </c>
      <c r="AN139" s="23">
        <v>-9999</v>
      </c>
      <c r="AO139" s="23">
        <v>-9999</v>
      </c>
      <c r="AP139" s="23">
        <v>-9999</v>
      </c>
      <c r="AQ139" s="23">
        <v>-9999</v>
      </c>
      <c r="AR139" s="23">
        <v>-9999</v>
      </c>
      <c r="AS139" s="23">
        <v>-9999</v>
      </c>
      <c r="AT139" s="23">
        <v>-9999</v>
      </c>
      <c r="AU139" s="23">
        <v>-9999</v>
      </c>
      <c r="AV139" s="23">
        <v>-9999</v>
      </c>
      <c r="AW139" s="23">
        <v>-9999</v>
      </c>
      <c r="AX139" s="23">
        <v>-9999</v>
      </c>
      <c r="AY139" s="23">
        <v>-9999</v>
      </c>
      <c r="AZ139" s="23">
        <v>-9999</v>
      </c>
      <c r="BA139" s="23">
        <v>-9999</v>
      </c>
      <c r="BB139" s="23">
        <v>-9999</v>
      </c>
      <c r="BC139" s="23">
        <v>610.5</v>
      </c>
      <c r="BD139" s="23" t="s">
        <v>67</v>
      </c>
      <c r="BE139" s="23">
        <v>-9999</v>
      </c>
      <c r="BF139" s="23">
        <v>-9999</v>
      </c>
      <c r="BG139" s="23" t="s">
        <v>65</v>
      </c>
      <c r="BH139" s="23">
        <v>-9999</v>
      </c>
      <c r="BI139" s="23">
        <v>-9999</v>
      </c>
      <c r="BJ139" s="23">
        <v>-9999</v>
      </c>
      <c r="BK139" s="23">
        <v>-9999</v>
      </c>
      <c r="BL139" s="23">
        <v>733.5</v>
      </c>
      <c r="BM139" s="23" t="s">
        <v>68</v>
      </c>
      <c r="BN139" s="23">
        <v>-9999</v>
      </c>
      <c r="BO139" s="23">
        <v>-9999</v>
      </c>
      <c r="BP139" s="23">
        <v>-9999</v>
      </c>
      <c r="BQ139" s="23">
        <v>-9999</v>
      </c>
      <c r="BR139" s="24">
        <v>1.2014742014742015</v>
      </c>
      <c r="BS139" s="23" t="s">
        <v>142</v>
      </c>
      <c r="BT139" s="23">
        <v>-9999</v>
      </c>
      <c r="BU139" s="24">
        <v>1.2014742014742015</v>
      </c>
      <c r="BV139" s="23" t="s">
        <v>155</v>
      </c>
    </row>
    <row r="140" spans="1:74" ht="11.25">
      <c r="A140" s="23" t="s">
        <v>263</v>
      </c>
      <c r="B140" s="23" t="s">
        <v>264</v>
      </c>
      <c r="C140" s="23" t="s">
        <v>265</v>
      </c>
      <c r="D140" s="23">
        <v>30.1</v>
      </c>
      <c r="E140" s="23">
        <v>78.47</v>
      </c>
      <c r="F140" s="23">
        <v>1800</v>
      </c>
      <c r="G140" s="23" t="s">
        <v>564</v>
      </c>
      <c r="H140" s="23" t="s">
        <v>266</v>
      </c>
      <c r="I140" s="23" t="s">
        <v>405</v>
      </c>
      <c r="J140" s="23" t="s">
        <v>156</v>
      </c>
      <c r="K140" s="23">
        <v>-9999</v>
      </c>
      <c r="L140" s="23">
        <v>-9999</v>
      </c>
      <c r="M140" s="23">
        <v>-9999</v>
      </c>
      <c r="N140" s="23">
        <v>-9999</v>
      </c>
      <c r="O140" s="23">
        <v>-9999</v>
      </c>
      <c r="P140" s="23" t="s">
        <v>268</v>
      </c>
      <c r="Q140" s="23">
        <v>-9999</v>
      </c>
      <c r="R140" s="23">
        <v>-9999</v>
      </c>
      <c r="S140" s="23">
        <v>-9999</v>
      </c>
      <c r="T140" s="23">
        <v>-9999</v>
      </c>
      <c r="U140" s="23">
        <v>-9999</v>
      </c>
      <c r="V140" s="23">
        <v>-9999</v>
      </c>
      <c r="W140" s="23">
        <v>-9999</v>
      </c>
      <c r="X140" s="23" t="s">
        <v>141</v>
      </c>
      <c r="Y140" s="23">
        <v>19.4</v>
      </c>
      <c r="Z140" s="23">
        <v>6.2</v>
      </c>
      <c r="AA140" s="23">
        <v>1363</v>
      </c>
      <c r="AB140" s="23">
        <v>-9999</v>
      </c>
      <c r="AC140" s="23">
        <v>-9999</v>
      </c>
      <c r="AD140" s="23">
        <v>20.25</v>
      </c>
      <c r="AE140" s="23">
        <v>27</v>
      </c>
      <c r="AF140" s="23">
        <v>13</v>
      </c>
      <c r="AG140" s="23">
        <v>893</v>
      </c>
      <c r="AH140" s="23" t="s">
        <v>141</v>
      </c>
      <c r="AI140" s="23">
        <v>19.4</v>
      </c>
      <c r="AJ140" s="23">
        <v>6.2</v>
      </c>
      <c r="AK140" s="23">
        <v>1363</v>
      </c>
      <c r="AL140" s="23">
        <v>-9999</v>
      </c>
      <c r="AM140" s="23">
        <v>-9999</v>
      </c>
      <c r="AN140" s="23">
        <v>-9999</v>
      </c>
      <c r="AO140" s="23">
        <v>-9999</v>
      </c>
      <c r="AP140" s="23">
        <v>-9999</v>
      </c>
      <c r="AQ140" s="23">
        <v>-9999</v>
      </c>
      <c r="AR140" s="23">
        <v>-9999</v>
      </c>
      <c r="AS140" s="23">
        <v>-9999</v>
      </c>
      <c r="AT140" s="23">
        <v>-9999</v>
      </c>
      <c r="AU140" s="23">
        <v>-9999</v>
      </c>
      <c r="AV140" s="23">
        <v>-9999</v>
      </c>
      <c r="AW140" s="23">
        <v>-9999</v>
      </c>
      <c r="AX140" s="23">
        <v>-9999</v>
      </c>
      <c r="AY140" s="23">
        <v>-9999</v>
      </c>
      <c r="AZ140" s="23">
        <v>-9999</v>
      </c>
      <c r="BA140" s="23">
        <v>-9999</v>
      </c>
      <c r="BB140" s="23">
        <v>-9999</v>
      </c>
      <c r="BC140" s="23">
        <v>637.5</v>
      </c>
      <c r="BD140" s="23" t="s">
        <v>67</v>
      </c>
      <c r="BE140" s="23">
        <v>-9999</v>
      </c>
      <c r="BF140" s="23">
        <v>-9999</v>
      </c>
      <c r="BG140" s="23" t="s">
        <v>65</v>
      </c>
      <c r="BH140" s="23">
        <v>-9999</v>
      </c>
      <c r="BI140" s="23">
        <v>-9999</v>
      </c>
      <c r="BJ140" s="23">
        <v>-9999</v>
      </c>
      <c r="BK140" s="23">
        <v>-9999</v>
      </c>
      <c r="BL140" s="23">
        <v>811</v>
      </c>
      <c r="BM140" s="23" t="s">
        <v>68</v>
      </c>
      <c r="BN140" s="23">
        <v>-9999</v>
      </c>
      <c r="BO140" s="23">
        <v>-9999</v>
      </c>
      <c r="BP140" s="23">
        <v>-9999</v>
      </c>
      <c r="BQ140" s="23">
        <v>-9999</v>
      </c>
      <c r="BR140" s="24">
        <v>1.272156862745098</v>
      </c>
      <c r="BS140" s="23" t="s">
        <v>142</v>
      </c>
      <c r="BT140" s="23">
        <v>-9999</v>
      </c>
      <c r="BU140" s="24">
        <v>1.272156862745098</v>
      </c>
      <c r="BV140" s="23" t="s">
        <v>155</v>
      </c>
    </row>
    <row r="141" spans="1:74" ht="11.25">
      <c r="A141" s="23" t="s">
        <v>157</v>
      </c>
      <c r="B141" s="23" t="s">
        <v>158</v>
      </c>
      <c r="C141" s="23" t="s">
        <v>159</v>
      </c>
      <c r="D141" s="23">
        <v>40.48</v>
      </c>
      <c r="E141" s="23">
        <v>96.42</v>
      </c>
      <c r="F141" s="23">
        <v>-9999</v>
      </c>
      <c r="G141" s="23" t="s">
        <v>403</v>
      </c>
      <c r="H141" s="23" t="s">
        <v>160</v>
      </c>
      <c r="I141" s="23" t="s">
        <v>405</v>
      </c>
      <c r="J141" s="23">
        <v>-9999</v>
      </c>
      <c r="K141" s="23">
        <v>-9999</v>
      </c>
      <c r="L141" s="23" t="s">
        <v>65</v>
      </c>
      <c r="M141" s="23">
        <v>25</v>
      </c>
      <c r="N141" s="23">
        <v>15</v>
      </c>
      <c r="O141" s="23">
        <v>-9999</v>
      </c>
      <c r="P141" s="23">
        <v>-9999</v>
      </c>
      <c r="Q141" s="23">
        <v>-9999</v>
      </c>
      <c r="R141" s="23">
        <v>-9999</v>
      </c>
      <c r="S141" s="23">
        <v>-9999</v>
      </c>
      <c r="T141" s="23">
        <v>-9999</v>
      </c>
      <c r="U141" s="23" t="s">
        <v>65</v>
      </c>
      <c r="V141" s="23" t="s">
        <v>161</v>
      </c>
      <c r="W141" s="23">
        <v>-9999</v>
      </c>
      <c r="X141" s="23">
        <v>-9999</v>
      </c>
      <c r="Y141" s="23">
        <v>-9999</v>
      </c>
      <c r="Z141" s="23">
        <v>-9999</v>
      </c>
      <c r="AA141" s="23">
        <v>-9999</v>
      </c>
      <c r="AB141" s="23">
        <v>-9999</v>
      </c>
      <c r="AC141" s="23">
        <v>-9999</v>
      </c>
      <c r="AD141" s="23">
        <v>4.75</v>
      </c>
      <c r="AE141" s="23">
        <v>19</v>
      </c>
      <c r="AF141" s="23">
        <v>-13</v>
      </c>
      <c r="AG141" s="23">
        <v>560</v>
      </c>
      <c r="AH141" s="23">
        <v>4.75</v>
      </c>
      <c r="AI141" s="23">
        <v>19</v>
      </c>
      <c r="AJ141" s="23">
        <v>-13</v>
      </c>
      <c r="AK141" s="23">
        <v>560</v>
      </c>
      <c r="AL141" s="23">
        <v>-9999</v>
      </c>
      <c r="AM141" s="23" t="s">
        <v>65</v>
      </c>
      <c r="AN141" s="23">
        <v>-9999</v>
      </c>
      <c r="AO141" s="23">
        <v>-9999</v>
      </c>
      <c r="AP141" s="23">
        <v>-9999</v>
      </c>
      <c r="AQ141" s="23">
        <v>-9999</v>
      </c>
      <c r="AR141" s="23">
        <v>-9999</v>
      </c>
      <c r="AS141" s="23">
        <v>-9999</v>
      </c>
      <c r="AT141" s="23">
        <v>-9999</v>
      </c>
      <c r="AU141" s="23">
        <v>-9999</v>
      </c>
      <c r="AV141" s="23">
        <v>-9999</v>
      </c>
      <c r="AW141" s="23">
        <v>-9999</v>
      </c>
      <c r="AX141" s="23">
        <v>-9999</v>
      </c>
      <c r="AY141" s="23">
        <v>-9999</v>
      </c>
      <c r="AZ141" s="23">
        <v>-9999</v>
      </c>
      <c r="BA141" s="23">
        <v>-9999</v>
      </c>
      <c r="BB141" s="23">
        <v>-9999</v>
      </c>
      <c r="BC141" s="23">
        <v>1186</v>
      </c>
      <c r="BD141" s="23" t="s">
        <v>67</v>
      </c>
      <c r="BE141" s="23">
        <v>-9999</v>
      </c>
      <c r="BF141" s="23">
        <v>-9999</v>
      </c>
      <c r="BG141" s="23" t="s">
        <v>141</v>
      </c>
      <c r="BH141" s="23">
        <v>-9999</v>
      </c>
      <c r="BI141" s="23">
        <v>-9999</v>
      </c>
      <c r="BJ141" s="23">
        <v>-9999</v>
      </c>
      <c r="BK141" s="23">
        <v>-9999</v>
      </c>
      <c r="BL141" s="23">
        <v>1226</v>
      </c>
      <c r="BM141" s="23" t="s">
        <v>68</v>
      </c>
      <c r="BN141" s="23">
        <v>-9999</v>
      </c>
      <c r="BO141" s="23">
        <v>-9999</v>
      </c>
      <c r="BP141" s="23">
        <v>-9999</v>
      </c>
      <c r="BQ141" s="23">
        <v>-9999</v>
      </c>
      <c r="BR141" s="24">
        <v>1.033726812816189</v>
      </c>
      <c r="BS141" s="23" t="s">
        <v>142</v>
      </c>
      <c r="BT141" s="23">
        <v>-9999</v>
      </c>
      <c r="BU141" s="24">
        <v>1.033726812816189</v>
      </c>
      <c r="BV141" s="23">
        <v>-9999</v>
      </c>
    </row>
    <row r="142" spans="1:74" ht="11.25">
      <c r="A142" s="23" t="s">
        <v>157</v>
      </c>
      <c r="B142" s="23" t="s">
        <v>158</v>
      </c>
      <c r="C142" s="23" t="s">
        <v>159</v>
      </c>
      <c r="D142" s="23">
        <v>40.48</v>
      </c>
      <c r="E142" s="23">
        <v>96.42</v>
      </c>
      <c r="F142" s="23">
        <v>-9999</v>
      </c>
      <c r="G142" s="23" t="s">
        <v>403</v>
      </c>
      <c r="H142" s="23" t="s">
        <v>315</v>
      </c>
      <c r="I142" s="23" t="s">
        <v>405</v>
      </c>
      <c r="J142" s="23">
        <v>-9999</v>
      </c>
      <c r="K142" s="23">
        <v>-9999</v>
      </c>
      <c r="L142" s="23" t="s">
        <v>65</v>
      </c>
      <c r="M142" s="23">
        <v>25</v>
      </c>
      <c r="N142" s="23">
        <v>15</v>
      </c>
      <c r="O142" s="23">
        <v>-9999</v>
      </c>
      <c r="P142" s="23">
        <v>-9999</v>
      </c>
      <c r="Q142" s="23">
        <v>-9999</v>
      </c>
      <c r="R142" s="23">
        <v>-9999</v>
      </c>
      <c r="S142" s="23">
        <v>-9999</v>
      </c>
      <c r="T142" s="23">
        <v>-9999</v>
      </c>
      <c r="U142" s="23" t="s">
        <v>65</v>
      </c>
      <c r="V142" s="23" t="s">
        <v>161</v>
      </c>
      <c r="W142" s="23">
        <v>-9999</v>
      </c>
      <c r="X142" s="23">
        <v>-9999</v>
      </c>
      <c r="Y142" s="23">
        <v>-9999</v>
      </c>
      <c r="Z142" s="23">
        <v>-9999</v>
      </c>
      <c r="AA142" s="23">
        <v>-9999</v>
      </c>
      <c r="AB142" s="23">
        <v>-9999</v>
      </c>
      <c r="AC142" s="23">
        <v>-9999</v>
      </c>
      <c r="AD142" s="23">
        <v>4.75</v>
      </c>
      <c r="AE142" s="23">
        <v>19</v>
      </c>
      <c r="AF142" s="23">
        <v>-13</v>
      </c>
      <c r="AG142" s="23">
        <v>560</v>
      </c>
      <c r="AH142" s="23">
        <v>4.75</v>
      </c>
      <c r="AI142" s="23">
        <v>19</v>
      </c>
      <c r="AJ142" s="23">
        <v>-13</v>
      </c>
      <c r="AK142" s="23">
        <v>560</v>
      </c>
      <c r="AL142" s="23">
        <v>-9999</v>
      </c>
      <c r="AM142" s="23" t="s">
        <v>65</v>
      </c>
      <c r="AN142" s="23">
        <v>-9999</v>
      </c>
      <c r="AO142" s="23">
        <v>-9999</v>
      </c>
      <c r="AP142" s="23">
        <v>-9999</v>
      </c>
      <c r="AQ142" s="23">
        <v>-9999</v>
      </c>
      <c r="AR142" s="23">
        <v>-9999</v>
      </c>
      <c r="AS142" s="23">
        <v>-9999</v>
      </c>
      <c r="AT142" s="23">
        <v>-9999</v>
      </c>
      <c r="AU142" s="23">
        <v>-9999</v>
      </c>
      <c r="AV142" s="23">
        <v>-9999</v>
      </c>
      <c r="AW142" s="23">
        <v>-9999</v>
      </c>
      <c r="AX142" s="23">
        <v>-9999</v>
      </c>
      <c r="AY142" s="23">
        <v>-9999</v>
      </c>
      <c r="AZ142" s="23">
        <v>-9999</v>
      </c>
      <c r="BA142" s="23">
        <v>-9999</v>
      </c>
      <c r="BB142" s="23">
        <v>-9999</v>
      </c>
      <c r="BC142" s="23">
        <v>939</v>
      </c>
      <c r="BD142" s="23" t="s">
        <v>67</v>
      </c>
      <c r="BE142" s="23">
        <v>-9999</v>
      </c>
      <c r="BF142" s="23">
        <v>-9999</v>
      </c>
      <c r="BG142" s="23" t="s">
        <v>141</v>
      </c>
      <c r="BH142" s="23">
        <v>-9999</v>
      </c>
      <c r="BI142" s="23">
        <v>-9999</v>
      </c>
      <c r="BJ142" s="23">
        <v>-9999</v>
      </c>
      <c r="BK142" s="23">
        <v>-9999</v>
      </c>
      <c r="BL142" s="23">
        <v>1002</v>
      </c>
      <c r="BM142" s="23" t="s">
        <v>68</v>
      </c>
      <c r="BN142" s="23">
        <v>-9999</v>
      </c>
      <c r="BO142" s="23">
        <v>-9999</v>
      </c>
      <c r="BP142" s="23">
        <v>-9999</v>
      </c>
      <c r="BQ142" s="23">
        <v>-9999</v>
      </c>
      <c r="BR142" s="24">
        <v>1.0670926517571886</v>
      </c>
      <c r="BS142" s="23" t="s">
        <v>142</v>
      </c>
      <c r="BT142" s="23">
        <v>-9999</v>
      </c>
      <c r="BU142" s="24">
        <v>1.0670926517571886</v>
      </c>
      <c r="BV142" s="23">
        <v>-9999</v>
      </c>
    </row>
    <row r="143" spans="1:74" ht="11.25">
      <c r="A143" s="23" t="s">
        <v>157</v>
      </c>
      <c r="B143" s="23" t="s">
        <v>158</v>
      </c>
      <c r="C143" s="23" t="s">
        <v>159</v>
      </c>
      <c r="D143" s="23">
        <v>40.48</v>
      </c>
      <c r="E143" s="23">
        <v>96.42</v>
      </c>
      <c r="F143" s="23">
        <v>-9999</v>
      </c>
      <c r="G143" s="23" t="s">
        <v>403</v>
      </c>
      <c r="H143" s="23" t="s">
        <v>362</v>
      </c>
      <c r="I143" s="23" t="s">
        <v>405</v>
      </c>
      <c r="J143" s="23">
        <v>-9999</v>
      </c>
      <c r="K143" s="23">
        <v>-9999</v>
      </c>
      <c r="L143" s="23" t="s">
        <v>65</v>
      </c>
      <c r="M143" s="23">
        <v>25</v>
      </c>
      <c r="N143" s="23">
        <v>15</v>
      </c>
      <c r="O143" s="23">
        <v>-9999</v>
      </c>
      <c r="P143" s="23">
        <v>-9999</v>
      </c>
      <c r="Q143" s="23">
        <v>-9999</v>
      </c>
      <c r="R143" s="23">
        <v>-9999</v>
      </c>
      <c r="S143" s="23">
        <v>-9999</v>
      </c>
      <c r="T143" s="23">
        <v>-9999</v>
      </c>
      <c r="U143" s="23" t="s">
        <v>65</v>
      </c>
      <c r="V143" s="23" t="s">
        <v>161</v>
      </c>
      <c r="W143" s="23">
        <v>-9999</v>
      </c>
      <c r="X143" s="23">
        <v>-9999</v>
      </c>
      <c r="Y143" s="23">
        <v>-9999</v>
      </c>
      <c r="Z143" s="23">
        <v>-9999</v>
      </c>
      <c r="AA143" s="23">
        <v>-9999</v>
      </c>
      <c r="AB143" s="23">
        <v>-9999</v>
      </c>
      <c r="AC143" s="23">
        <v>-9999</v>
      </c>
      <c r="AD143" s="23">
        <v>4.75</v>
      </c>
      <c r="AE143" s="23">
        <v>19</v>
      </c>
      <c r="AF143" s="23">
        <v>-13</v>
      </c>
      <c r="AG143" s="23">
        <v>560</v>
      </c>
      <c r="AH143" s="23">
        <v>4.75</v>
      </c>
      <c r="AI143" s="23">
        <v>19</v>
      </c>
      <c r="AJ143" s="23">
        <v>-13</v>
      </c>
      <c r="AK143" s="23">
        <v>560</v>
      </c>
      <c r="AL143" s="23">
        <v>-9999</v>
      </c>
      <c r="AM143" s="23" t="s">
        <v>65</v>
      </c>
      <c r="AN143" s="23">
        <v>-9999</v>
      </c>
      <c r="AO143" s="23">
        <v>-9999</v>
      </c>
      <c r="AP143" s="23">
        <v>-9999</v>
      </c>
      <c r="AQ143" s="23">
        <v>-9999</v>
      </c>
      <c r="AR143" s="23">
        <v>-9999</v>
      </c>
      <c r="AS143" s="23">
        <v>-9999</v>
      </c>
      <c r="AT143" s="23">
        <v>-9999</v>
      </c>
      <c r="AU143" s="23">
        <v>-9999</v>
      </c>
      <c r="AV143" s="23">
        <v>-9999</v>
      </c>
      <c r="AW143" s="23">
        <v>-9999</v>
      </c>
      <c r="AX143" s="23">
        <v>-9999</v>
      </c>
      <c r="AY143" s="23">
        <v>-9999</v>
      </c>
      <c r="AZ143" s="23">
        <v>-9999</v>
      </c>
      <c r="BA143" s="23">
        <v>-9999</v>
      </c>
      <c r="BB143" s="23">
        <v>-9999</v>
      </c>
      <c r="BC143" s="23">
        <v>528</v>
      </c>
      <c r="BD143" s="23" t="s">
        <v>67</v>
      </c>
      <c r="BE143" s="23">
        <v>-9999</v>
      </c>
      <c r="BF143" s="23">
        <v>-9999</v>
      </c>
      <c r="BG143" s="23" t="s">
        <v>141</v>
      </c>
      <c r="BH143" s="23">
        <v>-9999</v>
      </c>
      <c r="BI143" s="23">
        <v>-9999</v>
      </c>
      <c r="BJ143" s="23">
        <v>-9999</v>
      </c>
      <c r="BK143" s="23">
        <v>-9999</v>
      </c>
      <c r="BL143" s="23">
        <v>748</v>
      </c>
      <c r="BM143" s="23" t="s">
        <v>68</v>
      </c>
      <c r="BN143" s="23">
        <v>-9999</v>
      </c>
      <c r="BO143" s="23">
        <v>-9999</v>
      </c>
      <c r="BP143" s="23">
        <v>-9999</v>
      </c>
      <c r="BQ143" s="23">
        <v>-9999</v>
      </c>
      <c r="BR143" s="24">
        <v>1.4166666666666667</v>
      </c>
      <c r="BS143" s="23" t="s">
        <v>142</v>
      </c>
      <c r="BT143" s="23">
        <v>-9999</v>
      </c>
      <c r="BU143" s="24">
        <v>1.4166666666666667</v>
      </c>
      <c r="BV143" s="23">
        <v>-9999</v>
      </c>
    </row>
    <row r="144" spans="1:74" ht="11.25">
      <c r="A144" s="23" t="s">
        <v>74</v>
      </c>
      <c r="B144" s="23" t="s">
        <v>75</v>
      </c>
      <c r="C144" s="23" t="s">
        <v>76</v>
      </c>
      <c r="D144" s="23">
        <v>75.33</v>
      </c>
      <c r="E144" s="23">
        <v>-84.4</v>
      </c>
      <c r="F144" s="23">
        <v>-9999</v>
      </c>
      <c r="G144" s="23" t="s">
        <v>162</v>
      </c>
      <c r="H144" s="23" t="s">
        <v>163</v>
      </c>
      <c r="I144" s="23" t="s">
        <v>164</v>
      </c>
      <c r="J144" s="23" t="s">
        <v>165</v>
      </c>
      <c r="K144" s="23">
        <v>-9999</v>
      </c>
      <c r="L144" s="23" t="s">
        <v>65</v>
      </c>
      <c r="M144" s="23">
        <v>-9999</v>
      </c>
      <c r="N144" s="23">
        <v>-9999</v>
      </c>
      <c r="O144" s="23" t="s">
        <v>166</v>
      </c>
      <c r="P144" s="23">
        <v>-9999</v>
      </c>
      <c r="Q144" s="23">
        <v>-9999</v>
      </c>
      <c r="R144" s="23">
        <v>40</v>
      </c>
      <c r="S144" s="23">
        <v>2.87</v>
      </c>
      <c r="T144" s="23">
        <v>6.35</v>
      </c>
      <c r="U144" s="23">
        <v>-9999</v>
      </c>
      <c r="V144" s="23">
        <v>-9999</v>
      </c>
      <c r="W144" s="23">
        <v>-9999</v>
      </c>
      <c r="X144" s="23">
        <v>-17.6</v>
      </c>
      <c r="Y144" s="23">
        <v>5.6</v>
      </c>
      <c r="Z144" s="23">
        <v>-48.3</v>
      </c>
      <c r="AA144" s="23">
        <v>267.1</v>
      </c>
      <c r="AB144" s="23">
        <v>73.2</v>
      </c>
      <c r="AC144" s="23" t="s">
        <v>80</v>
      </c>
      <c r="AD144" s="23">
        <v>-20.92</v>
      </c>
      <c r="AE144" s="23">
        <v>-1</v>
      </c>
      <c r="AF144" s="23">
        <v>-39</v>
      </c>
      <c r="AG144" s="23">
        <v>130</v>
      </c>
      <c r="AH144" s="23">
        <v>-17.6</v>
      </c>
      <c r="AI144" s="23">
        <v>5.6</v>
      </c>
      <c r="AJ144" s="23">
        <v>-48.3</v>
      </c>
      <c r="AK144" s="23">
        <v>267.1</v>
      </c>
      <c r="AL144" s="23">
        <v>-9999</v>
      </c>
      <c r="AM144" s="23">
        <v>-9999</v>
      </c>
      <c r="AN144" s="23">
        <v>-9999</v>
      </c>
      <c r="AO144" s="23">
        <v>-9999</v>
      </c>
      <c r="AP144" s="23">
        <v>-9999</v>
      </c>
      <c r="AQ144" s="23">
        <v>-9999</v>
      </c>
      <c r="AR144" s="23">
        <v>-9999</v>
      </c>
      <c r="AS144" s="23">
        <v>-9999</v>
      </c>
      <c r="AT144" s="23">
        <v>-9999</v>
      </c>
      <c r="AU144" s="23">
        <v>-9999</v>
      </c>
      <c r="AV144" s="23">
        <v>-9999</v>
      </c>
      <c r="AW144" s="23">
        <v>-9999</v>
      </c>
      <c r="AX144" s="23">
        <v>-9999</v>
      </c>
      <c r="AY144" s="23">
        <v>-9999</v>
      </c>
      <c r="AZ144" s="23">
        <v>-9999</v>
      </c>
      <c r="BA144" s="23">
        <v>-9999</v>
      </c>
      <c r="BB144" s="23">
        <v>-9999</v>
      </c>
      <c r="BC144" s="23">
        <v>1085</v>
      </c>
      <c r="BD144" s="23" t="s">
        <v>67</v>
      </c>
      <c r="BE144" s="23">
        <v>-9999</v>
      </c>
      <c r="BF144" s="23">
        <v>-9999</v>
      </c>
      <c r="BG144" s="23" t="s">
        <v>65</v>
      </c>
      <c r="BH144" s="23">
        <v>-9999</v>
      </c>
      <c r="BI144" s="23">
        <v>-9999</v>
      </c>
      <c r="BJ144" s="23">
        <v>-9999</v>
      </c>
      <c r="BK144" s="23">
        <v>-9999</v>
      </c>
      <c r="BL144" s="23">
        <v>103.6</v>
      </c>
      <c r="BM144" s="23" t="s">
        <v>68</v>
      </c>
      <c r="BN144" s="23">
        <v>-9999</v>
      </c>
      <c r="BO144" s="23">
        <v>-9999</v>
      </c>
      <c r="BP144" s="23">
        <v>-9999</v>
      </c>
      <c r="BQ144" s="23">
        <v>-9999</v>
      </c>
      <c r="BR144" s="24">
        <v>0.09548387096774193</v>
      </c>
      <c r="BS144" s="23" t="s">
        <v>142</v>
      </c>
      <c r="BT144" s="23">
        <v>-9999</v>
      </c>
      <c r="BU144" s="24">
        <v>0.09548387096774193</v>
      </c>
      <c r="BV144" s="23">
        <v>-9999</v>
      </c>
    </row>
    <row r="145" spans="1:74" ht="11.25">
      <c r="A145" s="23" t="s">
        <v>74</v>
      </c>
      <c r="B145" s="23" t="s">
        <v>75</v>
      </c>
      <c r="C145" s="23" t="s">
        <v>76</v>
      </c>
      <c r="D145" s="23">
        <v>75.33</v>
      </c>
      <c r="E145" s="23">
        <v>-84.4</v>
      </c>
      <c r="F145" s="23">
        <v>-9999</v>
      </c>
      <c r="G145" s="23" t="s">
        <v>162</v>
      </c>
      <c r="H145" s="23" t="s">
        <v>163</v>
      </c>
      <c r="I145" s="23" t="s">
        <v>164</v>
      </c>
      <c r="J145" s="23" t="s">
        <v>167</v>
      </c>
      <c r="K145" s="23">
        <v>-9999</v>
      </c>
      <c r="L145" s="23" t="s">
        <v>65</v>
      </c>
      <c r="M145" s="23">
        <v>-9999</v>
      </c>
      <c r="N145" s="23">
        <v>-9999</v>
      </c>
      <c r="O145" s="23" t="s">
        <v>166</v>
      </c>
      <c r="P145" s="23">
        <v>-9999</v>
      </c>
      <c r="Q145" s="23">
        <v>-9999</v>
      </c>
      <c r="R145" s="23">
        <v>40</v>
      </c>
      <c r="S145" s="23">
        <v>2.87</v>
      </c>
      <c r="T145" s="23">
        <v>6.35</v>
      </c>
      <c r="U145" s="23">
        <v>-9999</v>
      </c>
      <c r="V145" s="23">
        <v>-9999</v>
      </c>
      <c r="W145" s="23">
        <v>-9999</v>
      </c>
      <c r="X145" s="23">
        <v>-17.6</v>
      </c>
      <c r="Y145" s="23">
        <v>5.6</v>
      </c>
      <c r="Z145" s="23">
        <v>-48.3</v>
      </c>
      <c r="AA145" s="23">
        <v>267.1</v>
      </c>
      <c r="AB145" s="23">
        <v>73.2</v>
      </c>
      <c r="AC145" s="23" t="s">
        <v>80</v>
      </c>
      <c r="AD145" s="23">
        <v>-20.92</v>
      </c>
      <c r="AE145" s="23">
        <v>-1</v>
      </c>
      <c r="AF145" s="23">
        <v>-39</v>
      </c>
      <c r="AG145" s="23">
        <v>130</v>
      </c>
      <c r="AH145" s="23">
        <v>-17.6</v>
      </c>
      <c r="AI145" s="23">
        <v>5.6</v>
      </c>
      <c r="AJ145" s="23">
        <v>-48.3</v>
      </c>
      <c r="AK145" s="23">
        <v>267.1</v>
      </c>
      <c r="AL145" s="23">
        <v>-9999</v>
      </c>
      <c r="AM145" s="23">
        <v>-9999</v>
      </c>
      <c r="AN145" s="23">
        <v>-9999</v>
      </c>
      <c r="AO145" s="23">
        <v>-9999</v>
      </c>
      <c r="AP145" s="23">
        <v>-9999</v>
      </c>
      <c r="AQ145" s="23">
        <v>-9999</v>
      </c>
      <c r="AR145" s="23">
        <v>-9999</v>
      </c>
      <c r="AS145" s="23">
        <v>-9999</v>
      </c>
      <c r="AT145" s="23">
        <v>-9999</v>
      </c>
      <c r="AU145" s="23">
        <v>-9999</v>
      </c>
      <c r="AV145" s="23">
        <v>-9999</v>
      </c>
      <c r="AW145" s="23">
        <v>-9999</v>
      </c>
      <c r="AX145" s="23">
        <v>-9999</v>
      </c>
      <c r="AY145" s="23">
        <v>-9999</v>
      </c>
      <c r="AZ145" s="23">
        <v>-9999</v>
      </c>
      <c r="BA145" s="23">
        <v>-9999</v>
      </c>
      <c r="BB145" s="23">
        <v>-9999</v>
      </c>
      <c r="BC145" s="23">
        <v>691</v>
      </c>
      <c r="BD145" s="23" t="s">
        <v>67</v>
      </c>
      <c r="BE145" s="23">
        <v>-9999</v>
      </c>
      <c r="BF145" s="23">
        <v>-9999</v>
      </c>
      <c r="BG145" s="23" t="s">
        <v>65</v>
      </c>
      <c r="BH145" s="23">
        <v>-9999</v>
      </c>
      <c r="BI145" s="23">
        <v>-9999</v>
      </c>
      <c r="BJ145" s="23">
        <v>-9999</v>
      </c>
      <c r="BK145" s="23">
        <v>-9999</v>
      </c>
      <c r="BL145" s="23">
        <v>129.7</v>
      </c>
      <c r="BM145" s="23" t="s">
        <v>68</v>
      </c>
      <c r="BN145" s="23">
        <v>-9999</v>
      </c>
      <c r="BO145" s="23">
        <v>-9999</v>
      </c>
      <c r="BP145" s="23">
        <v>-9999</v>
      </c>
      <c r="BQ145" s="23">
        <v>-9999</v>
      </c>
      <c r="BR145" s="24">
        <v>0.18769898697539797</v>
      </c>
      <c r="BS145" s="23" t="s">
        <v>142</v>
      </c>
      <c r="BT145" s="23">
        <v>-9999</v>
      </c>
      <c r="BU145" s="24">
        <v>0.18769898697539797</v>
      </c>
      <c r="BV145" s="23">
        <v>-9999</v>
      </c>
    </row>
    <row r="146" spans="1:74" ht="11.25">
      <c r="A146" s="23" t="s">
        <v>74</v>
      </c>
      <c r="B146" s="23" t="s">
        <v>75</v>
      </c>
      <c r="C146" s="23" t="s">
        <v>76</v>
      </c>
      <c r="D146" s="23">
        <v>75.33</v>
      </c>
      <c r="E146" s="23">
        <v>-84.4</v>
      </c>
      <c r="F146" s="23">
        <v>-9999</v>
      </c>
      <c r="G146" s="23" t="s">
        <v>162</v>
      </c>
      <c r="H146" s="23" t="s">
        <v>281</v>
      </c>
      <c r="I146" s="23" t="s">
        <v>164</v>
      </c>
      <c r="J146" s="23" t="s">
        <v>282</v>
      </c>
      <c r="K146" s="23">
        <v>-9999</v>
      </c>
      <c r="L146" s="23" t="s">
        <v>65</v>
      </c>
      <c r="M146" s="23">
        <v>-9999</v>
      </c>
      <c r="N146" s="23">
        <v>-9999</v>
      </c>
      <c r="O146" s="23" t="s">
        <v>166</v>
      </c>
      <c r="P146" s="23">
        <v>-9999</v>
      </c>
      <c r="Q146" s="23">
        <v>-9999</v>
      </c>
      <c r="R146" s="23">
        <v>40</v>
      </c>
      <c r="S146" s="23">
        <v>2.87</v>
      </c>
      <c r="T146" s="23">
        <v>6.35</v>
      </c>
      <c r="U146" s="23">
        <v>-9999</v>
      </c>
      <c r="V146" s="23">
        <v>-9999</v>
      </c>
      <c r="W146" s="23">
        <v>-9999</v>
      </c>
      <c r="X146" s="23">
        <v>-17.6</v>
      </c>
      <c r="Y146" s="23">
        <v>5.6</v>
      </c>
      <c r="Z146" s="23">
        <v>-48.3</v>
      </c>
      <c r="AA146" s="23">
        <v>267.1</v>
      </c>
      <c r="AB146" s="23">
        <v>73.2</v>
      </c>
      <c r="AC146" s="23" t="s">
        <v>80</v>
      </c>
      <c r="AD146" s="23">
        <v>-20.92</v>
      </c>
      <c r="AE146" s="23">
        <v>-1</v>
      </c>
      <c r="AF146" s="23">
        <v>-39</v>
      </c>
      <c r="AG146" s="23">
        <v>130</v>
      </c>
      <c r="AH146" s="23">
        <v>-17.6</v>
      </c>
      <c r="AI146" s="23">
        <v>5.6</v>
      </c>
      <c r="AJ146" s="23">
        <v>-48.3</v>
      </c>
      <c r="AK146" s="23">
        <v>267.1</v>
      </c>
      <c r="AL146" s="23">
        <v>-9999</v>
      </c>
      <c r="AM146" s="23">
        <v>-9999</v>
      </c>
      <c r="AN146" s="23">
        <v>-9999</v>
      </c>
      <c r="AO146" s="23">
        <v>-9999</v>
      </c>
      <c r="AP146" s="23">
        <v>-9999</v>
      </c>
      <c r="AQ146" s="23">
        <v>-9999</v>
      </c>
      <c r="AR146" s="23">
        <v>-9999</v>
      </c>
      <c r="AS146" s="23">
        <v>-9999</v>
      </c>
      <c r="AT146" s="23">
        <v>-9999</v>
      </c>
      <c r="AU146" s="23">
        <v>-9999</v>
      </c>
      <c r="AV146" s="23">
        <v>-9999</v>
      </c>
      <c r="AW146" s="23">
        <v>-9999</v>
      </c>
      <c r="AX146" s="23">
        <v>-9999</v>
      </c>
      <c r="AY146" s="23">
        <v>-9999</v>
      </c>
      <c r="AZ146" s="23">
        <v>-9999</v>
      </c>
      <c r="BA146" s="23">
        <v>-9999</v>
      </c>
      <c r="BB146" s="23">
        <v>-9999</v>
      </c>
      <c r="BC146" s="23">
        <v>353</v>
      </c>
      <c r="BD146" s="23" t="s">
        <v>67</v>
      </c>
      <c r="BE146" s="23">
        <v>-9999</v>
      </c>
      <c r="BF146" s="23">
        <v>-9999</v>
      </c>
      <c r="BG146" s="23" t="s">
        <v>65</v>
      </c>
      <c r="BH146" s="23">
        <v>-9999</v>
      </c>
      <c r="BI146" s="23">
        <v>-9999</v>
      </c>
      <c r="BJ146" s="23">
        <v>-9999</v>
      </c>
      <c r="BK146" s="23">
        <v>-9999</v>
      </c>
      <c r="BL146" s="23">
        <v>59.3</v>
      </c>
      <c r="BM146" s="23" t="s">
        <v>68</v>
      </c>
      <c r="BN146" s="23">
        <v>-9999</v>
      </c>
      <c r="BO146" s="23">
        <v>-9999</v>
      </c>
      <c r="BP146" s="23">
        <v>-9999</v>
      </c>
      <c r="BQ146" s="23">
        <v>-9999</v>
      </c>
      <c r="BR146" s="24">
        <v>0.16798866855524078</v>
      </c>
      <c r="BS146" s="23" t="s">
        <v>142</v>
      </c>
      <c r="BT146" s="23">
        <v>-9999</v>
      </c>
      <c r="BU146" s="24">
        <v>0.16798866855524078</v>
      </c>
      <c r="BV146" s="23">
        <v>-9999</v>
      </c>
    </row>
    <row r="147" spans="1:74" ht="11.25">
      <c r="A147" s="23" t="s">
        <v>283</v>
      </c>
      <c r="B147" s="23" t="s">
        <v>284</v>
      </c>
      <c r="C147" s="23" t="s">
        <v>285</v>
      </c>
      <c r="D147" s="23">
        <v>40.03</v>
      </c>
      <c r="E147" s="23">
        <v>-105.35</v>
      </c>
      <c r="F147" s="23">
        <v>3500</v>
      </c>
      <c r="G147" s="23" t="s">
        <v>162</v>
      </c>
      <c r="H147" s="23" t="s">
        <v>286</v>
      </c>
      <c r="I147" s="23" t="s">
        <v>164</v>
      </c>
      <c r="J147" s="23" t="s">
        <v>287</v>
      </c>
      <c r="K147" s="23">
        <v>-9999</v>
      </c>
      <c r="L147" s="23" t="s">
        <v>65</v>
      </c>
      <c r="M147" s="23">
        <v>-9999</v>
      </c>
      <c r="N147" s="23">
        <v>-9999</v>
      </c>
      <c r="O147" s="23" t="s">
        <v>288</v>
      </c>
      <c r="P147" s="23">
        <v>-9999</v>
      </c>
      <c r="Q147" s="23">
        <v>-9999</v>
      </c>
      <c r="R147" s="23">
        <v>-9999</v>
      </c>
      <c r="S147" s="23">
        <v>-9999</v>
      </c>
      <c r="T147" s="23">
        <v>-9999</v>
      </c>
      <c r="U147" s="23">
        <v>-9999</v>
      </c>
      <c r="V147" s="23">
        <v>-9999</v>
      </c>
      <c r="W147" s="23">
        <v>-9999</v>
      </c>
      <c r="X147" s="23">
        <v>-3</v>
      </c>
      <c r="Y147" s="23">
        <v>-9999</v>
      </c>
      <c r="Z147" s="23">
        <v>-9999</v>
      </c>
      <c r="AA147" s="23">
        <v>900</v>
      </c>
      <c r="AB147" s="23">
        <v>-9999</v>
      </c>
      <c r="AC147" s="23" t="s">
        <v>85</v>
      </c>
      <c r="AD147" s="23">
        <v>6.58</v>
      </c>
      <c r="AE147" s="23">
        <v>18</v>
      </c>
      <c r="AF147" s="23">
        <v>-4</v>
      </c>
      <c r="AG147" s="23">
        <v>384</v>
      </c>
      <c r="AH147" s="23">
        <v>-3</v>
      </c>
      <c r="AI147" s="23">
        <v>18</v>
      </c>
      <c r="AJ147" s="23">
        <v>-4</v>
      </c>
      <c r="AK147" s="23">
        <v>900</v>
      </c>
      <c r="AL147" s="23">
        <v>-9999</v>
      </c>
      <c r="AM147" s="23">
        <v>-9999</v>
      </c>
      <c r="AN147" s="23">
        <v>-9999</v>
      </c>
      <c r="AO147" s="23">
        <v>-9999</v>
      </c>
      <c r="AP147" s="23">
        <v>-9999</v>
      </c>
      <c r="AQ147" s="23" t="s">
        <v>65</v>
      </c>
      <c r="AR147" s="23">
        <v>-9999</v>
      </c>
      <c r="AS147" s="23">
        <v>-9999</v>
      </c>
      <c r="AT147" s="23">
        <v>-9999</v>
      </c>
      <c r="AU147" s="23">
        <v>-9999</v>
      </c>
      <c r="AV147" s="23">
        <v>-9999</v>
      </c>
      <c r="AW147" s="23">
        <v>-9999</v>
      </c>
      <c r="AX147" s="23">
        <v>-9999</v>
      </c>
      <c r="AY147" s="23">
        <v>-9999</v>
      </c>
      <c r="AZ147" s="23">
        <v>-9999</v>
      </c>
      <c r="BA147" s="23">
        <v>-9999</v>
      </c>
      <c r="BB147" s="23">
        <v>-9999</v>
      </c>
      <c r="BC147" s="23">
        <v>550</v>
      </c>
      <c r="BD147" s="23" t="s">
        <v>67</v>
      </c>
      <c r="BE147" s="23">
        <v>-9999</v>
      </c>
      <c r="BF147" s="23">
        <v>-9999</v>
      </c>
      <c r="BG147" s="23" t="s">
        <v>65</v>
      </c>
      <c r="BH147" s="23">
        <v>-9999</v>
      </c>
      <c r="BI147" s="23">
        <v>-9999</v>
      </c>
      <c r="BJ147" s="23">
        <v>-9999</v>
      </c>
      <c r="BK147" s="23">
        <v>-9999</v>
      </c>
      <c r="BL147" s="23">
        <v>198</v>
      </c>
      <c r="BM147" s="23" t="s">
        <v>68</v>
      </c>
      <c r="BN147" s="23">
        <v>-9999</v>
      </c>
      <c r="BO147" s="23">
        <v>-9999</v>
      </c>
      <c r="BP147" s="23">
        <v>82</v>
      </c>
      <c r="BQ147" s="23" t="s">
        <v>68</v>
      </c>
      <c r="BR147" s="24">
        <v>0.36</v>
      </c>
      <c r="BS147" s="23" t="s">
        <v>142</v>
      </c>
      <c r="BT147" s="23">
        <v>-9999</v>
      </c>
      <c r="BU147" s="24">
        <v>0.36</v>
      </c>
      <c r="BV147" s="23">
        <v>-9999</v>
      </c>
    </row>
    <row r="148" spans="1:74" ht="11.25">
      <c r="A148" s="23" t="s">
        <v>283</v>
      </c>
      <c r="B148" s="23" t="s">
        <v>284</v>
      </c>
      <c r="C148" s="23" t="s">
        <v>285</v>
      </c>
      <c r="D148" s="23">
        <v>40.03</v>
      </c>
      <c r="E148" s="23">
        <v>-105.35</v>
      </c>
      <c r="F148" s="23">
        <v>3500</v>
      </c>
      <c r="G148" s="23" t="s">
        <v>162</v>
      </c>
      <c r="H148" s="23" t="s">
        <v>289</v>
      </c>
      <c r="I148" s="23" t="s">
        <v>384</v>
      </c>
      <c r="J148" s="23" t="s">
        <v>290</v>
      </c>
      <c r="K148" s="23">
        <v>-9999</v>
      </c>
      <c r="L148" s="23" t="s">
        <v>65</v>
      </c>
      <c r="M148" s="23">
        <v>-9999</v>
      </c>
      <c r="N148" s="23">
        <v>-9999</v>
      </c>
      <c r="O148" s="23" t="s">
        <v>288</v>
      </c>
      <c r="P148" s="23">
        <v>-9999</v>
      </c>
      <c r="Q148" s="23">
        <v>-9999</v>
      </c>
      <c r="R148" s="23">
        <v>-9999</v>
      </c>
      <c r="S148" s="23">
        <v>-9999</v>
      </c>
      <c r="T148" s="23">
        <v>-9999</v>
      </c>
      <c r="U148" s="23">
        <v>-9999</v>
      </c>
      <c r="V148" s="23">
        <v>-9999</v>
      </c>
      <c r="W148" s="23">
        <v>-9999</v>
      </c>
      <c r="X148" s="23">
        <v>-3</v>
      </c>
      <c r="Y148" s="23">
        <v>-9999</v>
      </c>
      <c r="Z148" s="23">
        <v>-9999</v>
      </c>
      <c r="AA148" s="23">
        <v>900</v>
      </c>
      <c r="AB148" s="23">
        <v>-9999</v>
      </c>
      <c r="AC148" s="23" t="s">
        <v>85</v>
      </c>
      <c r="AD148" s="23">
        <v>6.58</v>
      </c>
      <c r="AE148" s="23">
        <v>18</v>
      </c>
      <c r="AF148" s="23">
        <v>-4</v>
      </c>
      <c r="AG148" s="23">
        <v>384</v>
      </c>
      <c r="AH148" s="23">
        <v>-3</v>
      </c>
      <c r="AI148" s="23">
        <v>18</v>
      </c>
      <c r="AJ148" s="23">
        <v>-4</v>
      </c>
      <c r="AK148" s="23">
        <v>900</v>
      </c>
      <c r="AL148" s="23">
        <v>-9999</v>
      </c>
      <c r="AM148" s="23">
        <v>-9999</v>
      </c>
      <c r="AN148" s="23">
        <v>-9999</v>
      </c>
      <c r="AO148" s="23">
        <v>-9999</v>
      </c>
      <c r="AP148" s="23">
        <v>-9999</v>
      </c>
      <c r="AQ148" s="23" t="s">
        <v>65</v>
      </c>
      <c r="AR148" s="23">
        <v>-9999</v>
      </c>
      <c r="AS148" s="23">
        <v>-9999</v>
      </c>
      <c r="AT148" s="23">
        <v>-9999</v>
      </c>
      <c r="AU148" s="23">
        <v>-9999</v>
      </c>
      <c r="AV148" s="23">
        <v>-9999</v>
      </c>
      <c r="AW148" s="23">
        <v>-9999</v>
      </c>
      <c r="AX148" s="23">
        <v>-9999</v>
      </c>
      <c r="AY148" s="23">
        <v>-9999</v>
      </c>
      <c r="AZ148" s="23">
        <v>-9999</v>
      </c>
      <c r="BA148" s="23">
        <v>-9999</v>
      </c>
      <c r="BB148" s="23">
        <v>-9999</v>
      </c>
      <c r="BC148" s="23">
        <v>1150</v>
      </c>
      <c r="BD148" s="23" t="s">
        <v>67</v>
      </c>
      <c r="BE148" s="23">
        <v>-9999</v>
      </c>
      <c r="BF148" s="23">
        <v>-9999</v>
      </c>
      <c r="BG148" s="23" t="s">
        <v>65</v>
      </c>
      <c r="BH148" s="23">
        <v>-9999</v>
      </c>
      <c r="BI148" s="23">
        <v>-9999</v>
      </c>
      <c r="BJ148" s="23">
        <v>-9999</v>
      </c>
      <c r="BK148" s="23">
        <v>-9999</v>
      </c>
      <c r="BL148" s="23">
        <v>230</v>
      </c>
      <c r="BM148" s="23" t="s">
        <v>68</v>
      </c>
      <c r="BN148" s="23">
        <v>-9999</v>
      </c>
      <c r="BO148" s="23">
        <v>-9999</v>
      </c>
      <c r="BP148" s="23">
        <v>180</v>
      </c>
      <c r="BQ148" s="23" t="s">
        <v>68</v>
      </c>
      <c r="BR148" s="24">
        <v>0.2</v>
      </c>
      <c r="BS148" s="23" t="s">
        <v>142</v>
      </c>
      <c r="BT148" s="23">
        <v>-9999</v>
      </c>
      <c r="BU148" s="24">
        <v>0.2</v>
      </c>
      <c r="BV148" s="23">
        <v>-9999</v>
      </c>
    </row>
    <row r="149" spans="1:74" ht="11.25">
      <c r="A149" s="23" t="s">
        <v>283</v>
      </c>
      <c r="B149" s="23" t="s">
        <v>284</v>
      </c>
      <c r="C149" s="23" t="s">
        <v>285</v>
      </c>
      <c r="D149" s="23">
        <v>40.03</v>
      </c>
      <c r="E149" s="23">
        <v>-105.35</v>
      </c>
      <c r="F149" s="23">
        <v>3500</v>
      </c>
      <c r="G149" s="23" t="s">
        <v>162</v>
      </c>
      <c r="H149" s="23" t="s">
        <v>291</v>
      </c>
      <c r="I149" s="23" t="s">
        <v>164</v>
      </c>
      <c r="J149" s="23" t="s">
        <v>292</v>
      </c>
      <c r="K149" s="23">
        <v>-9999</v>
      </c>
      <c r="L149" s="23" t="s">
        <v>65</v>
      </c>
      <c r="M149" s="23">
        <v>-9999</v>
      </c>
      <c r="N149" s="23">
        <v>-9999</v>
      </c>
      <c r="O149" s="23" t="s">
        <v>293</v>
      </c>
      <c r="P149" s="23">
        <v>-9999</v>
      </c>
      <c r="Q149" s="23" t="s">
        <v>294</v>
      </c>
      <c r="R149" s="23">
        <v>-9999</v>
      </c>
      <c r="S149" s="23">
        <v>-9999</v>
      </c>
      <c r="T149" s="23">
        <v>-9999</v>
      </c>
      <c r="U149" s="23">
        <v>-9999</v>
      </c>
      <c r="V149" s="23">
        <v>-9999</v>
      </c>
      <c r="W149" s="23">
        <v>-9999</v>
      </c>
      <c r="X149" s="23">
        <v>-3</v>
      </c>
      <c r="Y149" s="23">
        <v>-9999</v>
      </c>
      <c r="Z149" s="23">
        <v>-9999</v>
      </c>
      <c r="AA149" s="23">
        <v>900</v>
      </c>
      <c r="AB149" s="23">
        <v>-9999</v>
      </c>
      <c r="AC149" s="23" t="s">
        <v>85</v>
      </c>
      <c r="AD149" s="23">
        <v>6.58</v>
      </c>
      <c r="AE149" s="23">
        <v>18</v>
      </c>
      <c r="AF149" s="23">
        <v>-4</v>
      </c>
      <c r="AG149" s="23">
        <v>384</v>
      </c>
      <c r="AH149" s="23">
        <v>-3</v>
      </c>
      <c r="AI149" s="23">
        <v>18</v>
      </c>
      <c r="AJ149" s="23">
        <v>-4</v>
      </c>
      <c r="AK149" s="23">
        <v>900</v>
      </c>
      <c r="AL149" s="23">
        <v>-9999</v>
      </c>
      <c r="AM149" s="23">
        <v>-9999</v>
      </c>
      <c r="AN149" s="23">
        <v>-9999</v>
      </c>
      <c r="AO149" s="23">
        <v>-9999</v>
      </c>
      <c r="AP149" s="23">
        <v>-9999</v>
      </c>
      <c r="AQ149" s="23" t="s">
        <v>65</v>
      </c>
      <c r="AR149" s="23">
        <v>-9999</v>
      </c>
      <c r="AS149" s="23">
        <v>-9999</v>
      </c>
      <c r="AT149" s="23">
        <v>-9999</v>
      </c>
      <c r="AU149" s="23">
        <v>-9999</v>
      </c>
      <c r="AV149" s="23">
        <v>-9999</v>
      </c>
      <c r="AW149" s="23">
        <v>-9999</v>
      </c>
      <c r="AX149" s="23">
        <v>-9999</v>
      </c>
      <c r="AY149" s="23">
        <v>-9999</v>
      </c>
      <c r="AZ149" s="23">
        <v>-9999</v>
      </c>
      <c r="BA149" s="23">
        <v>-9999</v>
      </c>
      <c r="BB149" s="23">
        <v>-9999</v>
      </c>
      <c r="BC149" s="23">
        <v>1100</v>
      </c>
      <c r="BD149" s="23" t="s">
        <v>67</v>
      </c>
      <c r="BE149" s="23">
        <v>-9999</v>
      </c>
      <c r="BF149" s="23">
        <v>-9999</v>
      </c>
      <c r="BG149" s="23" t="s">
        <v>65</v>
      </c>
      <c r="BH149" s="23">
        <v>-9999</v>
      </c>
      <c r="BI149" s="23">
        <v>-9999</v>
      </c>
      <c r="BJ149" s="23">
        <v>-9999</v>
      </c>
      <c r="BK149" s="23">
        <v>-9999</v>
      </c>
      <c r="BL149" s="23">
        <v>364</v>
      </c>
      <c r="BM149" s="23" t="s">
        <v>68</v>
      </c>
      <c r="BN149" s="23">
        <v>-9999</v>
      </c>
      <c r="BO149" s="23">
        <v>-9999</v>
      </c>
      <c r="BP149" s="23">
        <v>236</v>
      </c>
      <c r="BQ149" s="23" t="s">
        <v>68</v>
      </c>
      <c r="BR149" s="24">
        <v>0.33090909090909093</v>
      </c>
      <c r="BS149" s="23" t="s">
        <v>142</v>
      </c>
      <c r="BT149" s="23">
        <v>-9999</v>
      </c>
      <c r="BU149" s="24">
        <v>0.33090909090909093</v>
      </c>
      <c r="BV149" s="23">
        <v>-9999</v>
      </c>
    </row>
    <row r="150" spans="1:74" ht="11.25">
      <c r="A150" s="23" t="s">
        <v>295</v>
      </c>
      <c r="B150" s="23" t="s">
        <v>296</v>
      </c>
      <c r="C150" s="23" t="s">
        <v>297</v>
      </c>
      <c r="D150" s="23">
        <v>-54.3</v>
      </c>
      <c r="E150" s="23">
        <v>158.57</v>
      </c>
      <c r="F150" s="23">
        <v>300</v>
      </c>
      <c r="G150" s="23" t="s">
        <v>162</v>
      </c>
      <c r="H150" s="23">
        <v>-9999</v>
      </c>
      <c r="I150" s="23" t="s">
        <v>164</v>
      </c>
      <c r="J150" s="23" t="s">
        <v>298</v>
      </c>
      <c r="K150" s="23">
        <v>-9999</v>
      </c>
      <c r="L150" s="23" t="s">
        <v>65</v>
      </c>
      <c r="M150" s="23">
        <v>-9999</v>
      </c>
      <c r="N150" s="23">
        <v>-9999</v>
      </c>
      <c r="O150" s="23">
        <v>-9999</v>
      </c>
      <c r="P150" s="23">
        <v>-9999</v>
      </c>
      <c r="Q150" s="23">
        <v>-9999</v>
      </c>
      <c r="R150" s="23">
        <v>1</v>
      </c>
      <c r="S150" s="23">
        <v>0.14</v>
      </c>
      <c r="T150" s="23">
        <v>6.4</v>
      </c>
      <c r="U150" s="23">
        <v>-9999</v>
      </c>
      <c r="V150" s="23" t="s">
        <v>190</v>
      </c>
      <c r="W150" s="23">
        <v>-9999</v>
      </c>
      <c r="X150" s="23">
        <v>4.7</v>
      </c>
      <c r="Y150" s="23">
        <v>6.7</v>
      </c>
      <c r="Z150" s="23">
        <v>3.1</v>
      </c>
      <c r="AA150" s="23">
        <v>926</v>
      </c>
      <c r="AB150" s="23">
        <v>-9999</v>
      </c>
      <c r="AC150" s="23" t="s">
        <v>85</v>
      </c>
      <c r="AD150" s="23">
        <v>-9999</v>
      </c>
      <c r="AE150" s="23">
        <v>-9999</v>
      </c>
      <c r="AF150" s="23">
        <v>-9999</v>
      </c>
      <c r="AG150" s="23">
        <v>-9999</v>
      </c>
      <c r="AH150" s="23">
        <v>4.7</v>
      </c>
      <c r="AI150" s="23">
        <v>6.7</v>
      </c>
      <c r="AJ150" s="23">
        <v>3.1</v>
      </c>
      <c r="AK150" s="23">
        <v>926</v>
      </c>
      <c r="AL150" s="23" t="s">
        <v>65</v>
      </c>
      <c r="AM150" s="23">
        <v>-9999</v>
      </c>
      <c r="AN150" s="23">
        <v>-9999</v>
      </c>
      <c r="AO150" s="23">
        <v>-9999</v>
      </c>
      <c r="AP150" s="23">
        <v>-9999</v>
      </c>
      <c r="AQ150" s="23">
        <v>-9999</v>
      </c>
      <c r="AR150" s="23">
        <v>-9999</v>
      </c>
      <c r="AS150" s="23">
        <v>-9999</v>
      </c>
      <c r="AT150" s="23">
        <v>-9999</v>
      </c>
      <c r="AU150" s="23">
        <v>-9999</v>
      </c>
      <c r="AV150" s="23">
        <v>-9999</v>
      </c>
      <c r="AW150" s="23">
        <v>-9999</v>
      </c>
      <c r="AX150" s="23">
        <v>-9999</v>
      </c>
      <c r="AY150" s="23">
        <v>-9999</v>
      </c>
      <c r="AZ150" s="23">
        <v>-9999</v>
      </c>
      <c r="BA150" s="23">
        <v>-9999</v>
      </c>
      <c r="BB150" s="23">
        <v>-9999</v>
      </c>
      <c r="BC150" s="23">
        <v>4800</v>
      </c>
      <c r="BD150" s="23" t="s">
        <v>67</v>
      </c>
      <c r="BE150" s="23">
        <v>-9999</v>
      </c>
      <c r="BF150" s="23" t="s">
        <v>65</v>
      </c>
      <c r="BG150" s="23">
        <v>-9999</v>
      </c>
      <c r="BH150" s="23">
        <v>-9999</v>
      </c>
      <c r="BI150" s="23">
        <v>-9999</v>
      </c>
      <c r="BJ150" s="23">
        <v>-9999</v>
      </c>
      <c r="BK150" s="23">
        <v>-9999</v>
      </c>
      <c r="BL150" s="23">
        <v>3670</v>
      </c>
      <c r="BM150" s="23" t="s">
        <v>68</v>
      </c>
      <c r="BN150" s="23">
        <v>-9999</v>
      </c>
      <c r="BO150" s="23">
        <v>-9999</v>
      </c>
      <c r="BP150" s="23">
        <v>1911</v>
      </c>
      <c r="BQ150" s="23" t="s">
        <v>68</v>
      </c>
      <c r="BR150" s="24">
        <v>0.7645833333333333</v>
      </c>
      <c r="BS150" s="23" t="s">
        <v>142</v>
      </c>
      <c r="BT150" s="23">
        <v>-9999</v>
      </c>
      <c r="BU150" s="24">
        <v>0.5688599550492134</v>
      </c>
      <c r="BV150" s="23" t="s">
        <v>171</v>
      </c>
    </row>
    <row r="151" spans="1:74" ht="11.25">
      <c r="A151" s="23" t="s">
        <v>295</v>
      </c>
      <c r="B151" s="23" t="s">
        <v>296</v>
      </c>
      <c r="C151" s="23" t="s">
        <v>297</v>
      </c>
      <c r="D151" s="23">
        <v>-54.3</v>
      </c>
      <c r="E151" s="23">
        <v>158.57</v>
      </c>
      <c r="F151" s="23">
        <v>300</v>
      </c>
      <c r="G151" s="23" t="s">
        <v>162</v>
      </c>
      <c r="H151" s="23">
        <v>-9999</v>
      </c>
      <c r="I151" s="23" t="s">
        <v>384</v>
      </c>
      <c r="J151" s="23" t="s">
        <v>172</v>
      </c>
      <c r="K151" s="23">
        <v>-9999</v>
      </c>
      <c r="L151" s="23" t="s">
        <v>65</v>
      </c>
      <c r="M151" s="23">
        <v>-9999</v>
      </c>
      <c r="N151" s="23">
        <v>-9999</v>
      </c>
      <c r="O151" s="23">
        <v>-9999</v>
      </c>
      <c r="P151" s="23">
        <v>-9999</v>
      </c>
      <c r="Q151" s="23">
        <v>-9999</v>
      </c>
      <c r="R151" s="23">
        <v>21.3</v>
      </c>
      <c r="S151" s="23">
        <v>1.875</v>
      </c>
      <c r="T151" s="23">
        <v>4.3</v>
      </c>
      <c r="U151" s="23">
        <v>-9999</v>
      </c>
      <c r="V151" s="23" t="s">
        <v>190</v>
      </c>
      <c r="W151" s="23">
        <v>-9999</v>
      </c>
      <c r="X151" s="23">
        <v>4.7</v>
      </c>
      <c r="Y151" s="23">
        <v>6.7</v>
      </c>
      <c r="Z151" s="23">
        <v>3.1</v>
      </c>
      <c r="AA151" s="23">
        <v>926</v>
      </c>
      <c r="AB151" s="23">
        <v>-9999</v>
      </c>
      <c r="AC151" s="23" t="s">
        <v>85</v>
      </c>
      <c r="AD151" s="23">
        <v>-9999</v>
      </c>
      <c r="AE151" s="23">
        <v>-9999</v>
      </c>
      <c r="AF151" s="23">
        <v>-9999</v>
      </c>
      <c r="AG151" s="23">
        <v>-9999</v>
      </c>
      <c r="AH151" s="23">
        <v>4.7</v>
      </c>
      <c r="AI151" s="23">
        <v>6.7</v>
      </c>
      <c r="AJ151" s="23">
        <v>3.1</v>
      </c>
      <c r="AK151" s="23">
        <v>926</v>
      </c>
      <c r="AL151" s="23" t="s">
        <v>65</v>
      </c>
      <c r="AM151" s="23">
        <v>-9999</v>
      </c>
      <c r="AN151" s="23">
        <v>-9999</v>
      </c>
      <c r="AO151" s="23">
        <v>-9999</v>
      </c>
      <c r="AP151" s="23">
        <v>-9999</v>
      </c>
      <c r="AQ151" s="23">
        <v>-9999</v>
      </c>
      <c r="AR151" s="23">
        <v>-9999</v>
      </c>
      <c r="AS151" s="23">
        <v>-9999</v>
      </c>
      <c r="AT151" s="23">
        <v>-9999</v>
      </c>
      <c r="AU151" s="23">
        <v>-9999</v>
      </c>
      <c r="AV151" s="23">
        <v>-9999</v>
      </c>
      <c r="AW151" s="23">
        <v>-9999</v>
      </c>
      <c r="AX151" s="23">
        <v>-9999</v>
      </c>
      <c r="AY151" s="23">
        <v>-9999</v>
      </c>
      <c r="AZ151" s="23">
        <v>-9999</v>
      </c>
      <c r="BA151" s="23">
        <v>-9999</v>
      </c>
      <c r="BB151" s="23">
        <v>-9999</v>
      </c>
      <c r="BC151" s="23">
        <v>1920</v>
      </c>
      <c r="BD151" s="23" t="s">
        <v>67</v>
      </c>
      <c r="BE151" s="23">
        <v>-9999</v>
      </c>
      <c r="BF151" s="23" t="s">
        <v>65</v>
      </c>
      <c r="BG151" s="23">
        <v>-9999</v>
      </c>
      <c r="BH151" s="23">
        <v>-9999</v>
      </c>
      <c r="BI151" s="23">
        <v>-9999</v>
      </c>
      <c r="BJ151" s="23">
        <v>-9999</v>
      </c>
      <c r="BK151" s="23">
        <v>-9999</v>
      </c>
      <c r="BL151" s="23">
        <v>550</v>
      </c>
      <c r="BM151" s="23" t="s">
        <v>68</v>
      </c>
      <c r="BN151" s="23">
        <v>-9999</v>
      </c>
      <c r="BO151" s="23">
        <v>-9999</v>
      </c>
      <c r="BP151" s="23">
        <v>464</v>
      </c>
      <c r="BQ151" s="23" t="s">
        <v>68</v>
      </c>
      <c r="BR151" s="24">
        <v>0.2864583333333333</v>
      </c>
      <c r="BS151" s="23" t="s">
        <v>142</v>
      </c>
      <c r="BT151" s="23">
        <v>-9999</v>
      </c>
      <c r="BU151" s="24">
        <v>0.2537485582468281</v>
      </c>
      <c r="BV151" s="23" t="s">
        <v>171</v>
      </c>
    </row>
    <row r="152" spans="1:74" ht="11.25">
      <c r="A152" s="23" t="s">
        <v>81</v>
      </c>
      <c r="B152" s="23">
        <v>-9999</v>
      </c>
      <c r="C152" s="23">
        <v>-9999</v>
      </c>
      <c r="D152" s="23">
        <v>-9999</v>
      </c>
      <c r="E152" s="23">
        <v>-9999</v>
      </c>
      <c r="F152" s="23">
        <v>-9999</v>
      </c>
      <c r="G152" s="23" t="s">
        <v>162</v>
      </c>
      <c r="H152" s="23" t="s">
        <v>173</v>
      </c>
      <c r="I152" s="23" t="s">
        <v>164</v>
      </c>
      <c r="J152" s="23">
        <v>-9999</v>
      </c>
      <c r="K152" s="23">
        <v>-9999</v>
      </c>
      <c r="L152" s="23" t="s">
        <v>65</v>
      </c>
      <c r="M152" s="23">
        <v>28</v>
      </c>
      <c r="N152" s="23">
        <v>-9999</v>
      </c>
      <c r="O152" s="23">
        <v>-9999</v>
      </c>
      <c r="P152" s="23">
        <v>-9999</v>
      </c>
      <c r="Q152" s="23">
        <v>-9999</v>
      </c>
      <c r="R152" s="23">
        <v>-9999</v>
      </c>
      <c r="S152" s="23">
        <v>-9999</v>
      </c>
      <c r="T152" s="23">
        <v>4.2</v>
      </c>
      <c r="U152" s="23">
        <v>-9999</v>
      </c>
      <c r="V152" s="23">
        <v>-9999</v>
      </c>
      <c r="W152" s="23">
        <v>-9999</v>
      </c>
      <c r="X152" s="23">
        <v>-12.6</v>
      </c>
      <c r="Y152" s="23">
        <v>3.7</v>
      </c>
      <c r="Z152" s="23">
        <v>-28.1</v>
      </c>
      <c r="AA152" s="23">
        <v>170</v>
      </c>
      <c r="AB152" s="23">
        <v>-9999</v>
      </c>
      <c r="AC152" s="23" t="s">
        <v>85</v>
      </c>
      <c r="AD152" s="23">
        <v>-12.58</v>
      </c>
      <c r="AE152" s="23">
        <v>6</v>
      </c>
      <c r="AF152" s="23">
        <v>-28</v>
      </c>
      <c r="AG152" s="23">
        <v>115</v>
      </c>
      <c r="AH152" s="23">
        <v>-12.6</v>
      </c>
      <c r="AI152" s="23">
        <v>3.7</v>
      </c>
      <c r="AJ152" s="23">
        <v>-28.1</v>
      </c>
      <c r="AK152" s="23">
        <v>170</v>
      </c>
      <c r="AL152" s="23">
        <v>-9999</v>
      </c>
      <c r="AM152" s="23">
        <v>-9999</v>
      </c>
      <c r="AN152" s="23">
        <v>-9999</v>
      </c>
      <c r="AO152" s="23">
        <v>-9999</v>
      </c>
      <c r="AP152" s="23">
        <v>-9999</v>
      </c>
      <c r="AQ152" s="23">
        <v>-9999</v>
      </c>
      <c r="AR152" s="23">
        <v>-9999</v>
      </c>
      <c r="AS152" s="23" t="s">
        <v>65</v>
      </c>
      <c r="AT152" s="23">
        <v>-9999</v>
      </c>
      <c r="AU152" s="23">
        <v>-9999</v>
      </c>
      <c r="AV152" s="23">
        <v>-9999</v>
      </c>
      <c r="AW152" s="23">
        <v>-9999</v>
      </c>
      <c r="AX152" s="23">
        <v>-9999</v>
      </c>
      <c r="AY152" s="23">
        <v>-9999</v>
      </c>
      <c r="AZ152" s="23">
        <v>-9999</v>
      </c>
      <c r="BA152" s="23">
        <v>-9999</v>
      </c>
      <c r="BB152" s="23">
        <v>-9999</v>
      </c>
      <c r="BC152" s="23">
        <v>800</v>
      </c>
      <c r="BD152" s="23" t="s">
        <v>67</v>
      </c>
      <c r="BE152" s="23">
        <v>-9999</v>
      </c>
      <c r="BF152" s="23" t="s">
        <v>65</v>
      </c>
      <c r="BG152" s="23">
        <v>-9999</v>
      </c>
      <c r="BH152" s="23">
        <v>-9999</v>
      </c>
      <c r="BI152" s="23">
        <v>-9999</v>
      </c>
      <c r="BJ152" s="23">
        <v>-9999</v>
      </c>
      <c r="BK152" s="23">
        <v>-9999</v>
      </c>
      <c r="BL152" s="23">
        <v>114</v>
      </c>
      <c r="BM152" s="23" t="s">
        <v>68</v>
      </c>
      <c r="BN152" s="23">
        <v>-9999</v>
      </c>
      <c r="BO152" s="23">
        <v>-9999</v>
      </c>
      <c r="BP152" s="23">
        <v>39</v>
      </c>
      <c r="BQ152" s="23" t="s">
        <v>68</v>
      </c>
      <c r="BR152" s="24">
        <v>0.14</v>
      </c>
      <c r="BS152" s="23" t="s">
        <v>142</v>
      </c>
      <c r="BT152" s="23">
        <v>-9999</v>
      </c>
      <c r="BU152" s="24">
        <v>0.13391283918712557</v>
      </c>
      <c r="BV152" s="23" t="s">
        <v>86</v>
      </c>
    </row>
    <row r="153" spans="1:74" ht="11.25">
      <c r="A153" s="23" t="s">
        <v>81</v>
      </c>
      <c r="B153" s="23">
        <v>-9999</v>
      </c>
      <c r="C153" s="23">
        <v>-9999</v>
      </c>
      <c r="D153" s="23">
        <v>-9999</v>
      </c>
      <c r="E153" s="23">
        <v>-9999</v>
      </c>
      <c r="F153" s="23">
        <v>-9999</v>
      </c>
      <c r="G153" s="23" t="s">
        <v>162</v>
      </c>
      <c r="H153" s="23" t="s">
        <v>174</v>
      </c>
      <c r="I153" s="23" t="s">
        <v>164</v>
      </c>
      <c r="J153" s="23">
        <v>-9999</v>
      </c>
      <c r="K153" s="23">
        <v>-9999</v>
      </c>
      <c r="L153" s="23" t="s">
        <v>65</v>
      </c>
      <c r="M153" s="23">
        <v>14</v>
      </c>
      <c r="N153" s="23">
        <v>-9999</v>
      </c>
      <c r="O153" s="23">
        <v>-9999</v>
      </c>
      <c r="P153" s="23">
        <v>-9999</v>
      </c>
      <c r="Q153" s="23">
        <v>-9999</v>
      </c>
      <c r="R153" s="23">
        <v>-9999</v>
      </c>
      <c r="S153" s="23">
        <v>-9999</v>
      </c>
      <c r="T153" s="23">
        <v>4.1</v>
      </c>
      <c r="U153" s="23">
        <v>-9999</v>
      </c>
      <c r="V153" s="23">
        <v>-9999</v>
      </c>
      <c r="W153" s="23">
        <v>-9999</v>
      </c>
      <c r="X153" s="23">
        <v>-12.6</v>
      </c>
      <c r="Y153" s="23">
        <v>3.7</v>
      </c>
      <c r="Z153" s="23">
        <v>-28.1</v>
      </c>
      <c r="AA153" s="23">
        <v>170</v>
      </c>
      <c r="AB153" s="23">
        <v>-9999</v>
      </c>
      <c r="AC153" s="23" t="s">
        <v>85</v>
      </c>
      <c r="AD153" s="23">
        <v>-12.58</v>
      </c>
      <c r="AE153" s="23">
        <v>6</v>
      </c>
      <c r="AF153" s="23">
        <v>-28</v>
      </c>
      <c r="AG153" s="23">
        <v>115</v>
      </c>
      <c r="AH153" s="23">
        <v>-12.6</v>
      </c>
      <c r="AI153" s="23">
        <v>3.7</v>
      </c>
      <c r="AJ153" s="23">
        <v>-28.1</v>
      </c>
      <c r="AK153" s="23">
        <v>170</v>
      </c>
      <c r="AL153" s="23">
        <v>-9999</v>
      </c>
      <c r="AM153" s="23">
        <v>-9999</v>
      </c>
      <c r="AN153" s="23">
        <v>-9999</v>
      </c>
      <c r="AO153" s="23">
        <v>-9999</v>
      </c>
      <c r="AP153" s="23">
        <v>-9999</v>
      </c>
      <c r="AQ153" s="23">
        <v>-9999</v>
      </c>
      <c r="AR153" s="23">
        <v>-9999</v>
      </c>
      <c r="AS153" s="23" t="s">
        <v>65</v>
      </c>
      <c r="AT153" s="23">
        <v>-9999</v>
      </c>
      <c r="AU153" s="23">
        <v>-9999</v>
      </c>
      <c r="AV153" s="23">
        <v>-9999</v>
      </c>
      <c r="AW153" s="23">
        <v>-9999</v>
      </c>
      <c r="AX153" s="23">
        <v>-9999</v>
      </c>
      <c r="AY153" s="23">
        <v>-9999</v>
      </c>
      <c r="AZ153" s="23">
        <v>-9999</v>
      </c>
      <c r="BA153" s="23">
        <v>-9999</v>
      </c>
      <c r="BB153" s="23">
        <v>-9999</v>
      </c>
      <c r="BC153" s="23">
        <v>996</v>
      </c>
      <c r="BD153" s="23" t="s">
        <v>67</v>
      </c>
      <c r="BE153" s="23">
        <v>-9999</v>
      </c>
      <c r="BF153" s="23" t="s">
        <v>65</v>
      </c>
      <c r="BG153" s="23">
        <v>-9999</v>
      </c>
      <c r="BH153" s="23">
        <v>-9999</v>
      </c>
      <c r="BI153" s="23">
        <v>-9999</v>
      </c>
      <c r="BJ153" s="23">
        <v>-9999</v>
      </c>
      <c r="BK153" s="23">
        <v>-9999</v>
      </c>
      <c r="BL153" s="23">
        <v>142</v>
      </c>
      <c r="BM153" s="23" t="s">
        <v>68</v>
      </c>
      <c r="BN153" s="23">
        <v>-9999</v>
      </c>
      <c r="BO153" s="23">
        <v>-9999</v>
      </c>
      <c r="BP153" s="23">
        <v>45</v>
      </c>
      <c r="BQ153" s="23" t="s">
        <v>68</v>
      </c>
      <c r="BR153" s="24">
        <v>0.14</v>
      </c>
      <c r="BS153" s="23" t="s">
        <v>142</v>
      </c>
      <c r="BT153" s="23">
        <v>-9999</v>
      </c>
      <c r="BU153" s="24">
        <v>0.13397490329276346</v>
      </c>
      <c r="BV153" s="23" t="s">
        <v>86</v>
      </c>
    </row>
    <row r="154" spans="1:74" ht="11.25">
      <c r="A154" s="23" t="s">
        <v>81</v>
      </c>
      <c r="B154" s="23">
        <v>-9999</v>
      </c>
      <c r="C154" s="23">
        <v>-9999</v>
      </c>
      <c r="D154" s="23">
        <v>-9999</v>
      </c>
      <c r="E154" s="23">
        <v>-9999</v>
      </c>
      <c r="F154" s="23">
        <v>-9999</v>
      </c>
      <c r="G154" s="23" t="s">
        <v>162</v>
      </c>
      <c r="H154" s="23" t="s">
        <v>175</v>
      </c>
      <c r="I154" s="23" t="s">
        <v>164</v>
      </c>
      <c r="J154" s="23">
        <v>-9999</v>
      </c>
      <c r="K154" s="23">
        <v>-9999</v>
      </c>
      <c r="L154" s="23" t="s">
        <v>65</v>
      </c>
      <c r="M154" s="23">
        <v>9</v>
      </c>
      <c r="N154" s="23">
        <v>-9999</v>
      </c>
      <c r="O154" s="23">
        <v>-9999</v>
      </c>
      <c r="P154" s="23">
        <v>-9999</v>
      </c>
      <c r="Q154" s="23">
        <v>-9999</v>
      </c>
      <c r="R154" s="23">
        <v>-9999</v>
      </c>
      <c r="S154" s="23">
        <v>-9999</v>
      </c>
      <c r="T154" s="23">
        <v>4.4</v>
      </c>
      <c r="U154" s="23">
        <v>-9999</v>
      </c>
      <c r="V154" s="23">
        <v>-9999</v>
      </c>
      <c r="W154" s="23">
        <v>-9999</v>
      </c>
      <c r="X154" s="23">
        <v>-12.6</v>
      </c>
      <c r="Y154" s="23">
        <v>3.7</v>
      </c>
      <c r="Z154" s="23">
        <v>-28.1</v>
      </c>
      <c r="AA154" s="23">
        <v>170</v>
      </c>
      <c r="AB154" s="23">
        <v>-9999</v>
      </c>
      <c r="AC154" s="23" t="s">
        <v>85</v>
      </c>
      <c r="AD154" s="23">
        <v>-12.58</v>
      </c>
      <c r="AE154" s="23">
        <v>6</v>
      </c>
      <c r="AF154" s="23">
        <v>-28</v>
      </c>
      <c r="AG154" s="23">
        <v>115</v>
      </c>
      <c r="AH154" s="23">
        <v>-12.6</v>
      </c>
      <c r="AI154" s="23">
        <v>3.7</v>
      </c>
      <c r="AJ154" s="23">
        <v>-28.1</v>
      </c>
      <c r="AK154" s="23">
        <v>170</v>
      </c>
      <c r="AL154" s="23">
        <v>-9999</v>
      </c>
      <c r="AM154" s="23">
        <v>-9999</v>
      </c>
      <c r="AN154" s="23">
        <v>-9999</v>
      </c>
      <c r="AO154" s="23">
        <v>-9999</v>
      </c>
      <c r="AP154" s="23">
        <v>-9999</v>
      </c>
      <c r="AQ154" s="23">
        <v>-9999</v>
      </c>
      <c r="AR154" s="23">
        <v>-9999</v>
      </c>
      <c r="AS154" s="23" t="s">
        <v>65</v>
      </c>
      <c r="AT154" s="23">
        <v>-9999</v>
      </c>
      <c r="AU154" s="23">
        <v>-9999</v>
      </c>
      <c r="AV154" s="23">
        <v>-9999</v>
      </c>
      <c r="AW154" s="23">
        <v>-9999</v>
      </c>
      <c r="AX154" s="23">
        <v>-9999</v>
      </c>
      <c r="AY154" s="23">
        <v>-9999</v>
      </c>
      <c r="AZ154" s="23">
        <v>-9999</v>
      </c>
      <c r="BA154" s="23">
        <v>-9999</v>
      </c>
      <c r="BB154" s="23">
        <v>-9999</v>
      </c>
      <c r="BC154" s="23">
        <v>1305</v>
      </c>
      <c r="BD154" s="23" t="s">
        <v>67</v>
      </c>
      <c r="BE154" s="23">
        <v>-9999</v>
      </c>
      <c r="BF154" s="23" t="s">
        <v>65</v>
      </c>
      <c r="BG154" s="23">
        <v>-9999</v>
      </c>
      <c r="BH154" s="23">
        <v>-9999</v>
      </c>
      <c r="BI154" s="23">
        <v>-9999</v>
      </c>
      <c r="BJ154" s="23">
        <v>-9999</v>
      </c>
      <c r="BK154" s="23">
        <v>-9999</v>
      </c>
      <c r="BL154" s="23">
        <v>217</v>
      </c>
      <c r="BM154" s="23" t="s">
        <v>68</v>
      </c>
      <c r="BN154" s="23">
        <v>-9999</v>
      </c>
      <c r="BO154" s="23">
        <v>-9999</v>
      </c>
      <c r="BP154" s="23">
        <v>52</v>
      </c>
      <c r="BQ154" s="23" t="s">
        <v>68</v>
      </c>
      <c r="BR154" s="24">
        <v>0.17</v>
      </c>
      <c r="BS154" s="23" t="s">
        <v>142</v>
      </c>
      <c r="BT154" s="23">
        <v>-9999</v>
      </c>
      <c r="BU154" s="24">
        <v>0.1547071614444088</v>
      </c>
      <c r="BV154" s="23" t="s">
        <v>86</v>
      </c>
    </row>
    <row r="155" spans="1:74" ht="11.25">
      <c r="A155" s="23" t="s">
        <v>81</v>
      </c>
      <c r="B155" s="23">
        <v>-9999</v>
      </c>
      <c r="C155" s="23">
        <v>-9999</v>
      </c>
      <c r="D155" s="23">
        <v>-9999</v>
      </c>
      <c r="E155" s="23">
        <v>-9999</v>
      </c>
      <c r="F155" s="23">
        <v>-9999</v>
      </c>
      <c r="G155" s="23" t="s">
        <v>162</v>
      </c>
      <c r="H155" s="23" t="s">
        <v>176</v>
      </c>
      <c r="I155" s="23" t="s">
        <v>164</v>
      </c>
      <c r="J155" s="23">
        <v>-9999</v>
      </c>
      <c r="K155" s="23">
        <v>-9999</v>
      </c>
      <c r="L155" s="23" t="s">
        <v>65</v>
      </c>
      <c r="M155" s="23">
        <v>29</v>
      </c>
      <c r="N155" s="23">
        <v>-9999</v>
      </c>
      <c r="O155" s="23">
        <v>-9999</v>
      </c>
      <c r="P155" s="23">
        <v>-9999</v>
      </c>
      <c r="Q155" s="23">
        <v>-9999</v>
      </c>
      <c r="R155" s="23">
        <v>-9999</v>
      </c>
      <c r="S155" s="23">
        <v>-9999</v>
      </c>
      <c r="T155" s="23">
        <v>4.2</v>
      </c>
      <c r="U155" s="23">
        <v>-9999</v>
      </c>
      <c r="V155" s="23">
        <v>-9999</v>
      </c>
      <c r="W155" s="23">
        <v>-9999</v>
      </c>
      <c r="X155" s="23">
        <v>-12.6</v>
      </c>
      <c r="Y155" s="23">
        <v>3.7</v>
      </c>
      <c r="Z155" s="23">
        <v>-28.1</v>
      </c>
      <c r="AA155" s="23">
        <v>170</v>
      </c>
      <c r="AB155" s="23">
        <v>-9999</v>
      </c>
      <c r="AC155" s="23" t="s">
        <v>85</v>
      </c>
      <c r="AD155" s="23">
        <v>-12.58</v>
      </c>
      <c r="AE155" s="23">
        <v>6</v>
      </c>
      <c r="AF155" s="23">
        <v>-28</v>
      </c>
      <c r="AG155" s="23">
        <v>115</v>
      </c>
      <c r="AH155" s="23">
        <v>-12.6</v>
      </c>
      <c r="AI155" s="23">
        <v>3.7</v>
      </c>
      <c r="AJ155" s="23">
        <v>-28.1</v>
      </c>
      <c r="AK155" s="23">
        <v>170</v>
      </c>
      <c r="AL155" s="23">
        <v>-9999</v>
      </c>
      <c r="AM155" s="23">
        <v>-9999</v>
      </c>
      <c r="AN155" s="23">
        <v>-9999</v>
      </c>
      <c r="AO155" s="23">
        <v>-9999</v>
      </c>
      <c r="AP155" s="23">
        <v>-9999</v>
      </c>
      <c r="AQ155" s="23">
        <v>-9999</v>
      </c>
      <c r="AR155" s="23">
        <v>-9999</v>
      </c>
      <c r="AS155" s="23" t="s">
        <v>65</v>
      </c>
      <c r="AT155" s="23">
        <v>-9999</v>
      </c>
      <c r="AU155" s="23">
        <v>-9999</v>
      </c>
      <c r="AV155" s="23">
        <v>-9999</v>
      </c>
      <c r="AW155" s="23">
        <v>-9999</v>
      </c>
      <c r="AX155" s="23">
        <v>-9999</v>
      </c>
      <c r="AY155" s="23">
        <v>-9999</v>
      </c>
      <c r="AZ155" s="23">
        <v>-9999</v>
      </c>
      <c r="BA155" s="23">
        <v>-9999</v>
      </c>
      <c r="BB155" s="23">
        <v>-9999</v>
      </c>
      <c r="BC155" s="23">
        <v>1054</v>
      </c>
      <c r="BD155" s="23" t="s">
        <v>67</v>
      </c>
      <c r="BE155" s="23">
        <v>-9999</v>
      </c>
      <c r="BF155" s="23" t="s">
        <v>65</v>
      </c>
      <c r="BG155" s="23">
        <v>-9999</v>
      </c>
      <c r="BH155" s="23">
        <v>-9999</v>
      </c>
      <c r="BI155" s="23">
        <v>-9999</v>
      </c>
      <c r="BJ155" s="23">
        <v>-9999</v>
      </c>
      <c r="BK155" s="23">
        <v>-9999</v>
      </c>
      <c r="BL155" s="23">
        <v>132</v>
      </c>
      <c r="BM155" s="23" t="s">
        <v>68</v>
      </c>
      <c r="BN155" s="23">
        <v>-9999</v>
      </c>
      <c r="BO155" s="23">
        <v>-9999</v>
      </c>
      <c r="BP155" s="23">
        <v>44</v>
      </c>
      <c r="BQ155" s="23" t="s">
        <v>68</v>
      </c>
      <c r="BR155" s="24">
        <v>0.13</v>
      </c>
      <c r="BS155" s="23" t="s">
        <v>142</v>
      </c>
      <c r="BT155" s="23">
        <v>-9999</v>
      </c>
      <c r="BU155" s="24">
        <v>0.11855577510328721</v>
      </c>
      <c r="BV155" s="23" t="s">
        <v>86</v>
      </c>
    </row>
    <row r="156" spans="1:74" ht="11.25">
      <c r="A156" s="23" t="s">
        <v>177</v>
      </c>
      <c r="B156" s="23" t="s">
        <v>178</v>
      </c>
      <c r="C156" s="23" t="s">
        <v>179</v>
      </c>
      <c r="D156" s="23">
        <v>50.11</v>
      </c>
      <c r="E156" s="23">
        <v>-98.19</v>
      </c>
      <c r="F156" s="23">
        <v>-9999</v>
      </c>
      <c r="G156" s="23" t="s">
        <v>162</v>
      </c>
      <c r="H156" s="23" t="s">
        <v>180</v>
      </c>
      <c r="I156" s="23" t="s">
        <v>164</v>
      </c>
      <c r="J156" s="23" t="s">
        <v>181</v>
      </c>
      <c r="K156" s="23">
        <v>-9999</v>
      </c>
      <c r="L156" s="23" t="s">
        <v>65</v>
      </c>
      <c r="M156" s="23" t="s">
        <v>592</v>
      </c>
      <c r="N156" s="23">
        <v>-9999</v>
      </c>
      <c r="O156" s="23">
        <v>-9999</v>
      </c>
      <c r="P156" s="23">
        <v>-9999</v>
      </c>
      <c r="Q156" s="23">
        <v>-9999</v>
      </c>
      <c r="R156" s="23">
        <v>-9999</v>
      </c>
      <c r="S156" s="23">
        <v>-9999</v>
      </c>
      <c r="T156" s="23">
        <v>7</v>
      </c>
      <c r="U156" s="23">
        <v>-9999</v>
      </c>
      <c r="V156" s="23" t="s">
        <v>712</v>
      </c>
      <c r="W156" s="23">
        <v>-9999</v>
      </c>
      <c r="X156" s="23">
        <v>-9999</v>
      </c>
      <c r="Y156" s="23">
        <v>-9999</v>
      </c>
      <c r="Z156" s="23">
        <v>-9999</v>
      </c>
      <c r="AA156" s="23">
        <v>-9999</v>
      </c>
      <c r="AB156" s="23">
        <v>-9999</v>
      </c>
      <c r="AC156" s="23">
        <v>-9999</v>
      </c>
      <c r="AD156" s="23">
        <v>2.67</v>
      </c>
      <c r="AE156" s="23">
        <v>20</v>
      </c>
      <c r="AF156" s="23">
        <v>-17</v>
      </c>
      <c r="AG156" s="23">
        <v>461</v>
      </c>
      <c r="AH156" s="23">
        <v>2.67</v>
      </c>
      <c r="AI156" s="23">
        <v>20</v>
      </c>
      <c r="AJ156" s="23">
        <v>-17</v>
      </c>
      <c r="AK156" s="23">
        <v>461</v>
      </c>
      <c r="AL156" s="23" t="s">
        <v>65</v>
      </c>
      <c r="AM156" s="23">
        <v>-9999</v>
      </c>
      <c r="AN156" s="23">
        <v>-9999</v>
      </c>
      <c r="AO156" s="23">
        <v>-9999</v>
      </c>
      <c r="AP156" s="23">
        <v>-9999</v>
      </c>
      <c r="AQ156" s="23">
        <v>-9999</v>
      </c>
      <c r="AR156" s="23">
        <v>-9999</v>
      </c>
      <c r="AS156" s="23">
        <v>-9999</v>
      </c>
      <c r="AT156" s="23">
        <v>-9999</v>
      </c>
      <c r="AU156" s="23">
        <v>-9999</v>
      </c>
      <c r="AV156" s="23">
        <v>-9999</v>
      </c>
      <c r="AW156" s="23">
        <v>-9999</v>
      </c>
      <c r="AX156" s="23">
        <v>-9999</v>
      </c>
      <c r="AY156" s="23">
        <v>-9999</v>
      </c>
      <c r="AZ156" s="23">
        <v>-9999</v>
      </c>
      <c r="BA156" s="23">
        <v>-9999</v>
      </c>
      <c r="BB156" s="23">
        <v>-9999</v>
      </c>
      <c r="BC156" s="23">
        <v>650</v>
      </c>
      <c r="BD156" s="23" t="s">
        <v>67</v>
      </c>
      <c r="BE156" s="23">
        <v>-9999</v>
      </c>
      <c r="BF156" s="23">
        <v>-9999</v>
      </c>
      <c r="BG156" s="23" t="s">
        <v>65</v>
      </c>
      <c r="BH156" s="23">
        <v>-9999</v>
      </c>
      <c r="BI156" s="23">
        <v>-9999</v>
      </c>
      <c r="BJ156" s="23">
        <v>-9999</v>
      </c>
      <c r="BK156" s="23">
        <v>-9999</v>
      </c>
      <c r="BL156" s="23">
        <v>281.5</v>
      </c>
      <c r="BM156" s="23" t="s">
        <v>68</v>
      </c>
      <c r="BN156" s="23">
        <v>-9999</v>
      </c>
      <c r="BO156" s="23">
        <v>-9999</v>
      </c>
      <c r="BP156" s="23">
        <v>-9999</v>
      </c>
      <c r="BQ156" s="23">
        <v>-9999</v>
      </c>
      <c r="BR156" s="24">
        <v>0.4330769230769231</v>
      </c>
      <c r="BS156" s="23" t="s">
        <v>142</v>
      </c>
      <c r="BT156" s="23">
        <v>-9999</v>
      </c>
      <c r="BU156" s="24">
        <v>0.4330769230769231</v>
      </c>
      <c r="BV156" s="23" t="s">
        <v>182</v>
      </c>
    </row>
    <row r="157" spans="1:74" ht="11.25">
      <c r="A157" s="23" t="s">
        <v>177</v>
      </c>
      <c r="B157" s="23" t="s">
        <v>178</v>
      </c>
      <c r="C157" s="23" t="s">
        <v>179</v>
      </c>
      <c r="D157" s="23">
        <v>50.11</v>
      </c>
      <c r="E157" s="23">
        <v>-98.19</v>
      </c>
      <c r="F157" s="23">
        <v>-9999</v>
      </c>
      <c r="G157" s="23" t="s">
        <v>162</v>
      </c>
      <c r="H157" s="23" t="s">
        <v>180</v>
      </c>
      <c r="I157" s="23" t="s">
        <v>164</v>
      </c>
      <c r="J157" s="23" t="s">
        <v>181</v>
      </c>
      <c r="K157" s="23">
        <v>-9999</v>
      </c>
      <c r="L157" s="23" t="s">
        <v>65</v>
      </c>
      <c r="M157" s="23" t="s">
        <v>592</v>
      </c>
      <c r="N157" s="23">
        <v>-9999</v>
      </c>
      <c r="O157" s="23">
        <v>-9999</v>
      </c>
      <c r="P157" s="23">
        <v>-9999</v>
      </c>
      <c r="Q157" s="23">
        <v>-9999</v>
      </c>
      <c r="R157" s="23">
        <v>-9999</v>
      </c>
      <c r="S157" s="23">
        <v>-9999</v>
      </c>
      <c r="T157" s="23">
        <v>7</v>
      </c>
      <c r="U157" s="23">
        <v>-9999</v>
      </c>
      <c r="V157" s="23" t="s">
        <v>712</v>
      </c>
      <c r="W157" s="23">
        <v>-9999</v>
      </c>
      <c r="X157" s="23">
        <v>-9999</v>
      </c>
      <c r="Y157" s="23">
        <v>-9999</v>
      </c>
      <c r="Z157" s="23">
        <v>-9999</v>
      </c>
      <c r="AA157" s="23">
        <v>-9999</v>
      </c>
      <c r="AB157" s="23">
        <v>-9999</v>
      </c>
      <c r="AC157" s="23">
        <v>-9999</v>
      </c>
      <c r="AD157" s="23">
        <v>2.67</v>
      </c>
      <c r="AE157" s="23">
        <v>20</v>
      </c>
      <c r="AF157" s="23">
        <v>-17</v>
      </c>
      <c r="AG157" s="23">
        <v>461</v>
      </c>
      <c r="AH157" s="23">
        <v>2.67</v>
      </c>
      <c r="AI157" s="23">
        <v>20</v>
      </c>
      <c r="AJ157" s="23">
        <v>-17</v>
      </c>
      <c r="AK157" s="23">
        <v>461</v>
      </c>
      <c r="AL157" s="23">
        <v>-9999</v>
      </c>
      <c r="AM157" s="23">
        <v>-9999</v>
      </c>
      <c r="AN157" s="23">
        <v>-9999</v>
      </c>
      <c r="AO157" s="23">
        <v>-9999</v>
      </c>
      <c r="AP157" s="23">
        <v>-9999</v>
      </c>
      <c r="AQ157" s="23" t="s">
        <v>65</v>
      </c>
      <c r="AR157" s="23">
        <v>-9999</v>
      </c>
      <c r="AS157" s="23">
        <v>-9999</v>
      </c>
      <c r="AT157" s="23">
        <v>-9999</v>
      </c>
      <c r="AU157" s="23">
        <v>-9999</v>
      </c>
      <c r="AV157" s="23">
        <v>-9999</v>
      </c>
      <c r="AW157" s="23">
        <v>-9999</v>
      </c>
      <c r="AX157" s="23">
        <v>-9999</v>
      </c>
      <c r="AY157" s="23">
        <v>-9999</v>
      </c>
      <c r="AZ157" s="23">
        <v>-9999</v>
      </c>
      <c r="BA157" s="23">
        <v>-9999</v>
      </c>
      <c r="BB157" s="23">
        <v>-9999</v>
      </c>
      <c r="BC157" s="23">
        <v>650</v>
      </c>
      <c r="BD157" s="23" t="s">
        <v>67</v>
      </c>
      <c r="BE157" s="23">
        <v>-9999</v>
      </c>
      <c r="BF157" s="23">
        <v>-9999</v>
      </c>
      <c r="BG157" s="23" t="s">
        <v>65</v>
      </c>
      <c r="BH157" s="23">
        <v>-9999</v>
      </c>
      <c r="BI157" s="23">
        <v>-9999</v>
      </c>
      <c r="BJ157" s="23">
        <v>-9999</v>
      </c>
      <c r="BK157" s="23">
        <v>-9999</v>
      </c>
      <c r="BL157" s="23">
        <v>408.25</v>
      </c>
      <c r="BM157" s="23" t="s">
        <v>68</v>
      </c>
      <c r="BN157" s="23">
        <v>-9999</v>
      </c>
      <c r="BO157" s="23">
        <v>-9999</v>
      </c>
      <c r="BP157" s="23">
        <v>-9999</v>
      </c>
      <c r="BQ157" s="23">
        <v>-9999</v>
      </c>
      <c r="BR157" s="24">
        <v>0.6280769230769231</v>
      </c>
      <c r="BS157" s="23" t="s">
        <v>142</v>
      </c>
      <c r="BT157" s="23">
        <v>-9999</v>
      </c>
      <c r="BU157" s="24">
        <v>0.6280769230769231</v>
      </c>
      <c r="BV157" s="23" t="s">
        <v>316</v>
      </c>
    </row>
    <row r="158" spans="1:74" ht="11.25">
      <c r="A158" s="23" t="s">
        <v>87</v>
      </c>
      <c r="B158" s="23" t="s">
        <v>317</v>
      </c>
      <c r="C158" s="23" t="s">
        <v>89</v>
      </c>
      <c r="D158" s="23">
        <v>60.36</v>
      </c>
      <c r="E158" s="23">
        <v>7.3</v>
      </c>
      <c r="F158" s="23">
        <v>1200</v>
      </c>
      <c r="G158" s="23" t="s">
        <v>162</v>
      </c>
      <c r="H158" s="23">
        <v>-9999</v>
      </c>
      <c r="I158" s="23" t="s">
        <v>164</v>
      </c>
      <c r="J158" s="23" t="s">
        <v>292</v>
      </c>
      <c r="K158" s="23">
        <v>-9999</v>
      </c>
      <c r="L158" s="23">
        <v>-9999</v>
      </c>
      <c r="M158" s="23">
        <v>-9999</v>
      </c>
      <c r="N158" s="23">
        <v>-9999</v>
      </c>
      <c r="O158" s="23">
        <v>-9999</v>
      </c>
      <c r="P158" s="23">
        <v>-9999</v>
      </c>
      <c r="Q158" s="23">
        <v>-9999</v>
      </c>
      <c r="R158" s="23">
        <v>-9999</v>
      </c>
      <c r="S158" s="23">
        <v>-9999</v>
      </c>
      <c r="T158" s="23">
        <v>-9999</v>
      </c>
      <c r="U158" s="23">
        <v>-9999</v>
      </c>
      <c r="V158" s="23">
        <v>-9999</v>
      </c>
      <c r="W158" s="23">
        <v>-9999</v>
      </c>
      <c r="X158" s="23">
        <v>-2</v>
      </c>
      <c r="Y158" s="23">
        <v>7.3</v>
      </c>
      <c r="Z158" s="23">
        <v>-10</v>
      </c>
      <c r="AA158" s="23">
        <v>1006</v>
      </c>
      <c r="AB158" s="23">
        <v>-9999</v>
      </c>
      <c r="AC158" s="23" t="s">
        <v>85</v>
      </c>
      <c r="AD158" s="23">
        <v>0.17</v>
      </c>
      <c r="AE158" s="23">
        <v>11</v>
      </c>
      <c r="AF158" s="23">
        <v>-8</v>
      </c>
      <c r="AG158" s="23">
        <v>665</v>
      </c>
      <c r="AH158" s="23">
        <v>-2</v>
      </c>
      <c r="AI158" s="23">
        <v>7.3</v>
      </c>
      <c r="AJ158" s="23">
        <v>-10</v>
      </c>
      <c r="AK158" s="23">
        <v>1006</v>
      </c>
      <c r="AL158" s="23">
        <v>-9999</v>
      </c>
      <c r="AM158" s="23">
        <v>-9999</v>
      </c>
      <c r="AN158" s="23">
        <v>-9999</v>
      </c>
      <c r="AO158" s="23">
        <v>-9999</v>
      </c>
      <c r="AP158" s="23">
        <v>-9999</v>
      </c>
      <c r="AQ158" s="23">
        <v>-9999</v>
      </c>
      <c r="AR158" s="23">
        <v>-9999</v>
      </c>
      <c r="AS158" s="23">
        <v>-9999</v>
      </c>
      <c r="AT158" s="23">
        <v>-9999</v>
      </c>
      <c r="AU158" s="23">
        <v>-9999</v>
      </c>
      <c r="AV158" s="23">
        <v>-9999</v>
      </c>
      <c r="AW158" s="23">
        <v>-9999</v>
      </c>
      <c r="AX158" s="23">
        <v>-9999</v>
      </c>
      <c r="AY158" s="23">
        <v>-9999</v>
      </c>
      <c r="AZ158" s="23">
        <v>-9999</v>
      </c>
      <c r="BA158" s="23">
        <v>-9999</v>
      </c>
      <c r="BB158" s="23">
        <v>-9999</v>
      </c>
      <c r="BC158" s="23">
        <v>1316</v>
      </c>
      <c r="BD158" s="23" t="s">
        <v>67</v>
      </c>
      <c r="BE158" s="23">
        <v>-9999</v>
      </c>
      <c r="BF158" s="23" t="s">
        <v>65</v>
      </c>
      <c r="BG158" s="23">
        <v>-9999</v>
      </c>
      <c r="BH158" s="23">
        <v>-9999</v>
      </c>
      <c r="BI158" s="23">
        <v>-9999</v>
      </c>
      <c r="BJ158" s="23">
        <v>-9999</v>
      </c>
      <c r="BK158" s="23">
        <v>-9999</v>
      </c>
      <c r="BL158" s="23">
        <v>410</v>
      </c>
      <c r="BM158" s="23" t="s">
        <v>68</v>
      </c>
      <c r="BN158" s="23">
        <v>-9999</v>
      </c>
      <c r="BO158" s="23">
        <v>-9999</v>
      </c>
      <c r="BP158" s="23">
        <v>427</v>
      </c>
      <c r="BQ158" s="23" t="s">
        <v>68</v>
      </c>
      <c r="BR158" s="24">
        <v>0.31155015197568386</v>
      </c>
      <c r="BS158" s="23" t="s">
        <v>142</v>
      </c>
      <c r="BT158" s="23">
        <v>-9999</v>
      </c>
      <c r="BU158" s="24">
        <v>0.27324225258247253</v>
      </c>
      <c r="BV158" s="23" t="s">
        <v>91</v>
      </c>
    </row>
    <row r="159" spans="1:74" ht="11.25">
      <c r="A159" s="23" t="s">
        <v>87</v>
      </c>
      <c r="B159" s="23" t="s">
        <v>318</v>
      </c>
      <c r="C159" s="23" t="s">
        <v>89</v>
      </c>
      <c r="D159" s="23">
        <v>60.36</v>
      </c>
      <c r="E159" s="23">
        <v>7.3</v>
      </c>
      <c r="F159" s="23">
        <v>1200</v>
      </c>
      <c r="G159" s="23" t="s">
        <v>162</v>
      </c>
      <c r="H159" s="23">
        <v>-9999</v>
      </c>
      <c r="I159" s="23" t="s">
        <v>164</v>
      </c>
      <c r="J159" s="23" t="s">
        <v>287</v>
      </c>
      <c r="K159" s="23">
        <v>-9999</v>
      </c>
      <c r="L159" s="23">
        <v>-9999</v>
      </c>
      <c r="M159" s="23">
        <v>-9999</v>
      </c>
      <c r="N159" s="23">
        <v>-9999</v>
      </c>
      <c r="O159" s="23">
        <v>-9999</v>
      </c>
      <c r="P159" s="23">
        <v>-9999</v>
      </c>
      <c r="Q159" s="23">
        <v>-9999</v>
      </c>
      <c r="R159" s="23">
        <v>-9999</v>
      </c>
      <c r="S159" s="23">
        <v>-9999</v>
      </c>
      <c r="T159" s="23">
        <v>-9999</v>
      </c>
      <c r="U159" s="23">
        <v>-9999</v>
      </c>
      <c r="V159" s="23">
        <v>-9999</v>
      </c>
      <c r="W159" s="23">
        <v>-9999</v>
      </c>
      <c r="X159" s="23">
        <v>-2</v>
      </c>
      <c r="Y159" s="23">
        <v>7.3</v>
      </c>
      <c r="Z159" s="23">
        <v>-10</v>
      </c>
      <c r="AA159" s="23">
        <v>1006</v>
      </c>
      <c r="AB159" s="23">
        <v>-9999</v>
      </c>
      <c r="AC159" s="23" t="s">
        <v>85</v>
      </c>
      <c r="AD159" s="23">
        <v>0.17</v>
      </c>
      <c r="AE159" s="23">
        <v>11</v>
      </c>
      <c r="AF159" s="23">
        <v>-8</v>
      </c>
      <c r="AG159" s="23">
        <v>665</v>
      </c>
      <c r="AH159" s="23">
        <v>-2</v>
      </c>
      <c r="AI159" s="23">
        <v>7.3</v>
      </c>
      <c r="AJ159" s="23">
        <v>-10</v>
      </c>
      <c r="AK159" s="23">
        <v>1006</v>
      </c>
      <c r="AL159" s="23">
        <v>-9999</v>
      </c>
      <c r="AM159" s="23">
        <v>-9999</v>
      </c>
      <c r="AN159" s="23">
        <v>-9999</v>
      </c>
      <c r="AO159" s="23">
        <v>-9999</v>
      </c>
      <c r="AP159" s="23">
        <v>-9999</v>
      </c>
      <c r="AQ159" s="23">
        <v>-9999</v>
      </c>
      <c r="AR159" s="23">
        <v>-9999</v>
      </c>
      <c r="AS159" s="23">
        <v>-9999</v>
      </c>
      <c r="AT159" s="23">
        <v>-9999</v>
      </c>
      <c r="AU159" s="23">
        <v>-9999</v>
      </c>
      <c r="AV159" s="23">
        <v>-9999</v>
      </c>
      <c r="AW159" s="23">
        <v>-9999</v>
      </c>
      <c r="AX159" s="23">
        <v>-9999</v>
      </c>
      <c r="AY159" s="23">
        <v>-9999</v>
      </c>
      <c r="AZ159" s="23">
        <v>-9999</v>
      </c>
      <c r="BA159" s="23">
        <v>-9999</v>
      </c>
      <c r="BB159" s="23">
        <v>-9999</v>
      </c>
      <c r="BC159" s="23">
        <v>545</v>
      </c>
      <c r="BD159" s="23" t="s">
        <v>67</v>
      </c>
      <c r="BE159" s="23">
        <v>-9999</v>
      </c>
      <c r="BF159" s="23" t="s">
        <v>65</v>
      </c>
      <c r="BG159" s="23">
        <v>-9999</v>
      </c>
      <c r="BH159" s="23">
        <v>-9999</v>
      </c>
      <c r="BI159" s="23">
        <v>-9999</v>
      </c>
      <c r="BJ159" s="23">
        <v>-9999</v>
      </c>
      <c r="BK159" s="23">
        <v>-9999</v>
      </c>
      <c r="BL159" s="23">
        <v>245</v>
      </c>
      <c r="BM159" s="23" t="s">
        <v>68</v>
      </c>
      <c r="BN159" s="23">
        <v>-9999</v>
      </c>
      <c r="BO159" s="23">
        <v>-9999</v>
      </c>
      <c r="BP159" s="23">
        <v>293</v>
      </c>
      <c r="BQ159" s="23" t="s">
        <v>68</v>
      </c>
      <c r="BR159" s="24">
        <v>0.44954128440366975</v>
      </c>
      <c r="BS159" s="23" t="s">
        <v>142</v>
      </c>
      <c r="BT159" s="23">
        <v>-9999</v>
      </c>
      <c r="BU159" s="24">
        <v>0.3739030904235025</v>
      </c>
      <c r="BV159" s="23" t="s">
        <v>91</v>
      </c>
    </row>
    <row r="160" spans="1:74" ht="11.25">
      <c r="A160" s="23" t="s">
        <v>319</v>
      </c>
      <c r="B160" s="23" t="s">
        <v>320</v>
      </c>
      <c r="C160" s="23" t="s">
        <v>83</v>
      </c>
      <c r="D160" s="23">
        <v>71.17</v>
      </c>
      <c r="E160" s="23">
        <v>-156.47</v>
      </c>
      <c r="F160" s="23">
        <v>-9999</v>
      </c>
      <c r="G160" s="23" t="s">
        <v>162</v>
      </c>
      <c r="H160" s="23" t="s">
        <v>321</v>
      </c>
      <c r="I160" s="23" t="s">
        <v>164</v>
      </c>
      <c r="J160" s="23">
        <v>-9999</v>
      </c>
      <c r="K160" s="23">
        <v>-9999</v>
      </c>
      <c r="L160" s="23">
        <v>-9999</v>
      </c>
      <c r="M160" s="23">
        <v>-9999</v>
      </c>
      <c r="N160" s="23">
        <v>-9999</v>
      </c>
      <c r="O160" s="23">
        <v>-9999</v>
      </c>
      <c r="P160" s="23">
        <v>-9999</v>
      </c>
      <c r="Q160" s="23">
        <v>-9999</v>
      </c>
      <c r="R160" s="23">
        <v>-9999</v>
      </c>
      <c r="S160" s="23">
        <v>-9999</v>
      </c>
      <c r="T160" s="23">
        <v>-9999</v>
      </c>
      <c r="U160" s="23">
        <v>-9999</v>
      </c>
      <c r="V160" s="23">
        <v>-9999</v>
      </c>
      <c r="W160" s="23">
        <v>-9999</v>
      </c>
      <c r="X160" s="23">
        <v>-9999</v>
      </c>
      <c r="Y160" s="23">
        <v>-9999</v>
      </c>
      <c r="Z160" s="23">
        <v>-9999</v>
      </c>
      <c r="AA160" s="23">
        <v>-9999</v>
      </c>
      <c r="AB160" s="23">
        <v>-9999</v>
      </c>
      <c r="AC160" s="23">
        <v>-9999</v>
      </c>
      <c r="AD160" s="23">
        <v>-22.33</v>
      </c>
      <c r="AE160" s="23">
        <v>2</v>
      </c>
      <c r="AF160" s="23">
        <v>-43</v>
      </c>
      <c r="AG160" s="23">
        <v>162</v>
      </c>
      <c r="AH160" s="23">
        <v>-22.33</v>
      </c>
      <c r="AI160" s="23">
        <v>2</v>
      </c>
      <c r="AJ160" s="23">
        <v>-43</v>
      </c>
      <c r="AK160" s="23">
        <v>162</v>
      </c>
      <c r="AL160" s="23">
        <v>-9999</v>
      </c>
      <c r="AM160" s="23">
        <v>-9999</v>
      </c>
      <c r="AN160" s="23">
        <v>-9999</v>
      </c>
      <c r="AO160" s="23">
        <v>-9999</v>
      </c>
      <c r="AP160" s="23">
        <v>-9999</v>
      </c>
      <c r="AQ160" s="23">
        <v>-9999</v>
      </c>
      <c r="AR160" s="23">
        <v>-9999</v>
      </c>
      <c r="AS160" s="23" t="s">
        <v>65</v>
      </c>
      <c r="AT160" s="23">
        <v>-9999</v>
      </c>
      <c r="AU160" s="23">
        <v>-9999</v>
      </c>
      <c r="AV160" s="23">
        <v>-9999</v>
      </c>
      <c r="AW160" s="23">
        <v>-9999</v>
      </c>
      <c r="AX160" s="23">
        <v>-9999</v>
      </c>
      <c r="AY160" s="23">
        <v>-9999</v>
      </c>
      <c r="AZ160" s="23">
        <v>-9999</v>
      </c>
      <c r="BA160" s="23">
        <v>-9999</v>
      </c>
      <c r="BB160" s="23">
        <v>-9999</v>
      </c>
      <c r="BC160" s="23">
        <v>403.5</v>
      </c>
      <c r="BD160" s="23" t="s">
        <v>67</v>
      </c>
      <c r="BE160" s="23">
        <v>-9999</v>
      </c>
      <c r="BF160" s="23" t="s">
        <v>65</v>
      </c>
      <c r="BG160" s="23">
        <v>-9999</v>
      </c>
      <c r="BH160" s="23">
        <v>-9999</v>
      </c>
      <c r="BI160" s="23">
        <v>-9999</v>
      </c>
      <c r="BJ160" s="23">
        <v>-9999</v>
      </c>
      <c r="BK160" s="23">
        <v>-9999</v>
      </c>
      <c r="BL160" s="23">
        <v>-9999</v>
      </c>
      <c r="BM160" s="23">
        <v>-9999</v>
      </c>
      <c r="BN160" s="23">
        <v>-9999</v>
      </c>
      <c r="BO160" s="23">
        <v>-9999</v>
      </c>
      <c r="BP160" s="23">
        <v>-9999</v>
      </c>
      <c r="BQ160" s="23">
        <v>-9999</v>
      </c>
      <c r="BR160" s="24">
        <v>1</v>
      </c>
      <c r="BS160" s="23" t="s">
        <v>142</v>
      </c>
      <c r="BT160" s="23">
        <v>-9999</v>
      </c>
      <c r="BU160" s="24">
        <v>0</v>
      </c>
      <c r="BV160" s="23" t="s">
        <v>322</v>
      </c>
    </row>
    <row r="161" spans="1:74" ht="11.25">
      <c r="A161" s="23" t="s">
        <v>319</v>
      </c>
      <c r="B161" s="23" t="s">
        <v>320</v>
      </c>
      <c r="C161" s="23" t="s">
        <v>83</v>
      </c>
      <c r="D161" s="23">
        <v>71.17</v>
      </c>
      <c r="E161" s="23">
        <v>-156.47</v>
      </c>
      <c r="F161" s="23">
        <v>-9999</v>
      </c>
      <c r="G161" s="23" t="s">
        <v>162</v>
      </c>
      <c r="H161" s="23" t="s">
        <v>323</v>
      </c>
      <c r="I161" s="23" t="s">
        <v>164</v>
      </c>
      <c r="J161" s="23">
        <v>-9999</v>
      </c>
      <c r="K161" s="23">
        <v>-9999</v>
      </c>
      <c r="L161" s="23">
        <v>-9999</v>
      </c>
      <c r="M161" s="23">
        <v>-9999</v>
      </c>
      <c r="N161" s="23">
        <v>-9999</v>
      </c>
      <c r="O161" s="23">
        <v>-9999</v>
      </c>
      <c r="P161" s="23">
        <v>-9999</v>
      </c>
      <c r="Q161" s="23">
        <v>-9999</v>
      </c>
      <c r="R161" s="23">
        <v>-9999</v>
      </c>
      <c r="S161" s="23">
        <v>-9999</v>
      </c>
      <c r="T161" s="23">
        <v>-9999</v>
      </c>
      <c r="U161" s="23">
        <v>-9999</v>
      </c>
      <c r="V161" s="23">
        <v>-9999</v>
      </c>
      <c r="W161" s="23">
        <v>-9999</v>
      </c>
      <c r="X161" s="23">
        <v>-9999</v>
      </c>
      <c r="Y161" s="23">
        <v>-9999</v>
      </c>
      <c r="Z161" s="23">
        <v>-9999</v>
      </c>
      <c r="AA161" s="23">
        <v>-9999</v>
      </c>
      <c r="AB161" s="23">
        <v>-9999</v>
      </c>
      <c r="AC161" s="23">
        <v>-9999</v>
      </c>
      <c r="AD161" s="23">
        <v>-22.33</v>
      </c>
      <c r="AE161" s="23">
        <v>2</v>
      </c>
      <c r="AF161" s="23">
        <v>-43</v>
      </c>
      <c r="AG161" s="23">
        <v>162</v>
      </c>
      <c r="AH161" s="23">
        <v>-22.33</v>
      </c>
      <c r="AI161" s="23">
        <v>2</v>
      </c>
      <c r="AJ161" s="23">
        <v>-43</v>
      </c>
      <c r="AK161" s="23">
        <v>162</v>
      </c>
      <c r="AL161" s="23">
        <v>-9999</v>
      </c>
      <c r="AM161" s="23">
        <v>-9999</v>
      </c>
      <c r="AN161" s="23">
        <v>-9999</v>
      </c>
      <c r="AO161" s="23">
        <v>-9999</v>
      </c>
      <c r="AP161" s="23">
        <v>-9999</v>
      </c>
      <c r="AQ161" s="23">
        <v>-9999</v>
      </c>
      <c r="AR161" s="23">
        <v>-9999</v>
      </c>
      <c r="AS161" s="23" t="s">
        <v>65</v>
      </c>
      <c r="AT161" s="23">
        <v>-9999</v>
      </c>
      <c r="AU161" s="23">
        <v>-9999</v>
      </c>
      <c r="AV161" s="23">
        <v>-9999</v>
      </c>
      <c r="AW161" s="23">
        <v>-9999</v>
      </c>
      <c r="AX161" s="23">
        <v>-9999</v>
      </c>
      <c r="AY161" s="23">
        <v>-9999</v>
      </c>
      <c r="AZ161" s="23">
        <v>-9999</v>
      </c>
      <c r="BA161" s="23">
        <v>-9999</v>
      </c>
      <c r="BB161" s="23">
        <v>-9999</v>
      </c>
      <c r="BC161" s="23">
        <v>403.5</v>
      </c>
      <c r="BD161" s="23" t="s">
        <v>67</v>
      </c>
      <c r="BE161" s="23">
        <v>-9999</v>
      </c>
      <c r="BF161" s="23" t="s">
        <v>65</v>
      </c>
      <c r="BG161" s="23">
        <v>-9999</v>
      </c>
      <c r="BH161" s="23">
        <v>-9999</v>
      </c>
      <c r="BI161" s="23">
        <v>-9999</v>
      </c>
      <c r="BJ161" s="23">
        <v>-9999</v>
      </c>
      <c r="BK161" s="23">
        <v>-9999</v>
      </c>
      <c r="BL161" s="23">
        <v>-9999</v>
      </c>
      <c r="BM161" s="23">
        <v>-9999</v>
      </c>
      <c r="BN161" s="23">
        <v>-9999</v>
      </c>
      <c r="BO161" s="23">
        <v>-9999</v>
      </c>
      <c r="BP161" s="23">
        <v>-9999</v>
      </c>
      <c r="BQ161" s="23">
        <v>-9999</v>
      </c>
      <c r="BR161" s="24">
        <v>0.15384615384615385</v>
      </c>
      <c r="BS161" s="23" t="s">
        <v>142</v>
      </c>
      <c r="BT161" s="23">
        <v>-9999</v>
      </c>
      <c r="BU161" s="24">
        <v>0</v>
      </c>
      <c r="BV161" s="23" t="s">
        <v>322</v>
      </c>
    </row>
    <row r="162" spans="1:74" ht="11.25">
      <c r="A162" s="23" t="s">
        <v>319</v>
      </c>
      <c r="B162" s="23" t="s">
        <v>320</v>
      </c>
      <c r="C162" s="23" t="s">
        <v>83</v>
      </c>
      <c r="D162" s="23">
        <v>71.17</v>
      </c>
      <c r="E162" s="23">
        <v>-156.47</v>
      </c>
      <c r="F162" s="23">
        <v>-9999</v>
      </c>
      <c r="G162" s="23" t="s">
        <v>162</v>
      </c>
      <c r="H162" s="23" t="s">
        <v>175</v>
      </c>
      <c r="I162" s="23" t="s">
        <v>164</v>
      </c>
      <c r="J162" s="23">
        <v>-9999</v>
      </c>
      <c r="K162" s="23">
        <v>-9999</v>
      </c>
      <c r="L162" s="23">
        <v>-9999</v>
      </c>
      <c r="M162" s="23">
        <v>-9999</v>
      </c>
      <c r="N162" s="23">
        <v>-9999</v>
      </c>
      <c r="O162" s="23">
        <v>-9999</v>
      </c>
      <c r="P162" s="23">
        <v>-9999</v>
      </c>
      <c r="Q162" s="23">
        <v>-9999</v>
      </c>
      <c r="R162" s="23">
        <v>-9999</v>
      </c>
      <c r="S162" s="23">
        <v>-9999</v>
      </c>
      <c r="T162" s="23">
        <v>-9999</v>
      </c>
      <c r="U162" s="23">
        <v>-9999</v>
      </c>
      <c r="V162" s="23">
        <v>-9999</v>
      </c>
      <c r="W162" s="23">
        <v>-9999</v>
      </c>
      <c r="X162" s="23">
        <v>-9999</v>
      </c>
      <c r="Y162" s="23">
        <v>-9999</v>
      </c>
      <c r="Z162" s="23">
        <v>-9999</v>
      </c>
      <c r="AA162" s="23">
        <v>-9999</v>
      </c>
      <c r="AB162" s="23">
        <v>-9999</v>
      </c>
      <c r="AC162" s="23">
        <v>-9999</v>
      </c>
      <c r="AD162" s="23">
        <v>-22.33</v>
      </c>
      <c r="AE162" s="23">
        <v>2</v>
      </c>
      <c r="AF162" s="23">
        <v>-43</v>
      </c>
      <c r="AG162" s="23">
        <v>162</v>
      </c>
      <c r="AH162" s="23">
        <v>-22.33</v>
      </c>
      <c r="AI162" s="23">
        <v>2</v>
      </c>
      <c r="AJ162" s="23">
        <v>-43</v>
      </c>
      <c r="AK162" s="23">
        <v>162</v>
      </c>
      <c r="AL162" s="23">
        <v>-9999</v>
      </c>
      <c r="AM162" s="23">
        <v>-9999</v>
      </c>
      <c r="AN162" s="23">
        <v>-9999</v>
      </c>
      <c r="AO162" s="23">
        <v>-9999</v>
      </c>
      <c r="AP162" s="23">
        <v>-9999</v>
      </c>
      <c r="AQ162" s="23">
        <v>-9999</v>
      </c>
      <c r="AR162" s="23">
        <v>-9999</v>
      </c>
      <c r="AS162" s="23" t="s">
        <v>65</v>
      </c>
      <c r="AT162" s="23">
        <v>-9999</v>
      </c>
      <c r="AU162" s="23">
        <v>-9999</v>
      </c>
      <c r="AV162" s="23">
        <v>-9999</v>
      </c>
      <c r="AW162" s="23">
        <v>-9999</v>
      </c>
      <c r="AX162" s="23">
        <v>-9999</v>
      </c>
      <c r="AY162" s="23">
        <v>-9999</v>
      </c>
      <c r="AZ162" s="23">
        <v>-9999</v>
      </c>
      <c r="BA162" s="23">
        <v>-9999</v>
      </c>
      <c r="BB162" s="23">
        <v>-9999</v>
      </c>
      <c r="BC162" s="23">
        <v>403.5</v>
      </c>
      <c r="BD162" s="23" t="s">
        <v>67</v>
      </c>
      <c r="BE162" s="23">
        <v>-9999</v>
      </c>
      <c r="BF162" s="23" t="s">
        <v>65</v>
      </c>
      <c r="BG162" s="23">
        <v>-9999</v>
      </c>
      <c r="BH162" s="23">
        <v>-9999</v>
      </c>
      <c r="BI162" s="23">
        <v>-9999</v>
      </c>
      <c r="BJ162" s="23">
        <v>-9999</v>
      </c>
      <c r="BK162" s="23">
        <v>-9999</v>
      </c>
      <c r="BL162" s="23">
        <v>-9999</v>
      </c>
      <c r="BM162" s="23">
        <v>-9999</v>
      </c>
      <c r="BN162" s="23">
        <v>-9999</v>
      </c>
      <c r="BO162" s="23">
        <v>-9999</v>
      </c>
      <c r="BP162" s="23">
        <v>-9999</v>
      </c>
      <c r="BQ162" s="23">
        <v>-9999</v>
      </c>
      <c r="BR162" s="24">
        <v>0.2</v>
      </c>
      <c r="BS162" s="23" t="s">
        <v>142</v>
      </c>
      <c r="BT162" s="23">
        <v>-9999</v>
      </c>
      <c r="BU162" s="24">
        <v>0</v>
      </c>
      <c r="BV162" s="23" t="s">
        <v>322</v>
      </c>
    </row>
    <row r="163" spans="1:74" ht="11.25">
      <c r="A163" s="23" t="s">
        <v>58</v>
      </c>
      <c r="B163" s="23" t="s">
        <v>59</v>
      </c>
      <c r="C163" s="23" t="s">
        <v>60</v>
      </c>
      <c r="D163" s="23">
        <v>68.38</v>
      </c>
      <c r="E163" s="23">
        <v>-149.34</v>
      </c>
      <c r="F163" s="23">
        <v>760</v>
      </c>
      <c r="G163" s="23" t="s">
        <v>162</v>
      </c>
      <c r="H163" s="23" t="s">
        <v>324</v>
      </c>
      <c r="I163" s="23" t="s">
        <v>325</v>
      </c>
      <c r="J163" s="23" t="s">
        <v>326</v>
      </c>
      <c r="K163" s="23">
        <v>-9999</v>
      </c>
      <c r="L163" s="23" t="s">
        <v>65</v>
      </c>
      <c r="M163" s="23">
        <v>-9999</v>
      </c>
      <c r="N163" s="23">
        <v>-9999</v>
      </c>
      <c r="O163" s="23">
        <v>-9999</v>
      </c>
      <c r="P163" s="23" t="s">
        <v>327</v>
      </c>
      <c r="Q163" s="23">
        <v>-9999</v>
      </c>
      <c r="R163" s="23">
        <v>-9999</v>
      </c>
      <c r="S163" s="23">
        <v>-9999</v>
      </c>
      <c r="T163" s="23">
        <v>-9999</v>
      </c>
      <c r="U163" s="23">
        <v>-9999</v>
      </c>
      <c r="V163" s="23">
        <v>-9999</v>
      </c>
      <c r="W163" s="23">
        <v>-9999</v>
      </c>
      <c r="X163" s="23">
        <v>-9999</v>
      </c>
      <c r="Y163" s="23">
        <v>-9999</v>
      </c>
      <c r="Z163" s="23">
        <v>-9999</v>
      </c>
      <c r="AA163" s="23">
        <v>-9999</v>
      </c>
      <c r="AB163" s="23">
        <v>-9999</v>
      </c>
      <c r="AC163" s="23">
        <v>-9999</v>
      </c>
      <c r="AD163" s="23">
        <v>-22.33</v>
      </c>
      <c r="AE163" s="23">
        <v>2</v>
      </c>
      <c r="AF163" s="23">
        <v>-43</v>
      </c>
      <c r="AG163" s="23">
        <v>162</v>
      </c>
      <c r="AH163" s="23">
        <v>-22.33</v>
      </c>
      <c r="AI163" s="23">
        <v>2</v>
      </c>
      <c r="AJ163" s="23">
        <v>-43</v>
      </c>
      <c r="AK163" s="23">
        <v>162</v>
      </c>
      <c r="AL163" s="23">
        <v>-9999</v>
      </c>
      <c r="AM163" s="23">
        <v>-9999</v>
      </c>
      <c r="AN163" s="23">
        <v>-9999</v>
      </c>
      <c r="AO163" s="23">
        <v>-9999</v>
      </c>
      <c r="AP163" s="23">
        <v>-9999</v>
      </c>
      <c r="AQ163" s="23">
        <v>-9999</v>
      </c>
      <c r="AR163" s="23">
        <v>-9999</v>
      </c>
      <c r="AS163" s="23">
        <v>-9999</v>
      </c>
      <c r="AT163" s="23" t="s">
        <v>65</v>
      </c>
      <c r="AU163" s="23">
        <v>-9999</v>
      </c>
      <c r="AV163" s="23">
        <v>-9999</v>
      </c>
      <c r="AW163" s="23">
        <v>-9999</v>
      </c>
      <c r="AX163" s="23">
        <v>-9999</v>
      </c>
      <c r="AY163" s="23">
        <v>-9999</v>
      </c>
      <c r="AZ163" s="23">
        <v>-9999</v>
      </c>
      <c r="BA163" s="23">
        <v>-9999</v>
      </c>
      <c r="BB163" s="23">
        <v>-9999</v>
      </c>
      <c r="BC163" s="23">
        <v>100</v>
      </c>
      <c r="BD163" s="23" t="s">
        <v>67</v>
      </c>
      <c r="BE163" s="23">
        <v>-9999</v>
      </c>
      <c r="BF163" s="23" t="s">
        <v>65</v>
      </c>
      <c r="BG163" s="23">
        <v>-9999</v>
      </c>
      <c r="BH163" s="23">
        <v>-9999</v>
      </c>
      <c r="BI163" s="23">
        <v>-9999</v>
      </c>
      <c r="BJ163" s="23">
        <v>-9999</v>
      </c>
      <c r="BK163" s="23">
        <v>-9999</v>
      </c>
      <c r="BL163" s="23">
        <v>18</v>
      </c>
      <c r="BM163" s="23" t="s">
        <v>68</v>
      </c>
      <c r="BN163" s="23">
        <v>-9999</v>
      </c>
      <c r="BO163" s="23">
        <v>-9999</v>
      </c>
      <c r="BP163" s="23">
        <v>-9999</v>
      </c>
      <c r="BQ163" s="23">
        <v>-9999</v>
      </c>
      <c r="BR163" s="24">
        <v>0.18</v>
      </c>
      <c r="BS163" s="23" t="s">
        <v>142</v>
      </c>
      <c r="BT163" s="23">
        <v>-9999</v>
      </c>
      <c r="BU163" s="24">
        <v>0.16651248843663274</v>
      </c>
      <c r="BV163" s="23" t="s">
        <v>70</v>
      </c>
    </row>
    <row r="164" spans="1:74" ht="11.25">
      <c r="A164" s="23" t="s">
        <v>58</v>
      </c>
      <c r="B164" s="23" t="s">
        <v>59</v>
      </c>
      <c r="C164" s="23" t="s">
        <v>60</v>
      </c>
      <c r="D164" s="23">
        <v>68.38</v>
      </c>
      <c r="E164" s="23">
        <v>-149.34</v>
      </c>
      <c r="F164" s="23">
        <v>760</v>
      </c>
      <c r="G164" s="23" t="s">
        <v>162</v>
      </c>
      <c r="H164" s="23" t="s">
        <v>183</v>
      </c>
      <c r="I164" s="23" t="s">
        <v>164</v>
      </c>
      <c r="J164" s="23" t="s">
        <v>292</v>
      </c>
      <c r="K164" s="23">
        <v>-9999</v>
      </c>
      <c r="L164" s="23" t="s">
        <v>65</v>
      </c>
      <c r="M164" s="23">
        <v>-9999</v>
      </c>
      <c r="N164" s="23">
        <v>-9999</v>
      </c>
      <c r="O164" s="23">
        <v>-9999</v>
      </c>
      <c r="P164" s="23" t="s">
        <v>184</v>
      </c>
      <c r="Q164" s="23">
        <v>-9999</v>
      </c>
      <c r="R164" s="23">
        <v>-9999</v>
      </c>
      <c r="S164" s="23">
        <v>-9999</v>
      </c>
      <c r="T164" s="23">
        <v>-9999</v>
      </c>
      <c r="U164" s="23">
        <v>-9999</v>
      </c>
      <c r="V164" s="23">
        <v>-9999</v>
      </c>
      <c r="W164" s="23">
        <v>-9999</v>
      </c>
      <c r="X164" s="23">
        <v>-9999</v>
      </c>
      <c r="Y164" s="23">
        <v>-9999</v>
      </c>
      <c r="Z164" s="23">
        <v>-9999</v>
      </c>
      <c r="AA164" s="23">
        <v>-9999</v>
      </c>
      <c r="AB164" s="23">
        <v>-9999</v>
      </c>
      <c r="AC164" s="23">
        <v>-9999</v>
      </c>
      <c r="AD164" s="23">
        <v>-22.33</v>
      </c>
      <c r="AE164" s="23">
        <v>2</v>
      </c>
      <c r="AF164" s="23">
        <v>-43</v>
      </c>
      <c r="AG164" s="23">
        <v>162</v>
      </c>
      <c r="AH164" s="23">
        <v>-22.33</v>
      </c>
      <c r="AI164" s="23">
        <v>2</v>
      </c>
      <c r="AJ164" s="23">
        <v>-43</v>
      </c>
      <c r="AK164" s="23">
        <v>162</v>
      </c>
      <c r="AL164" s="23">
        <v>-9999</v>
      </c>
      <c r="AM164" s="23">
        <v>-9999</v>
      </c>
      <c r="AN164" s="23">
        <v>-9999</v>
      </c>
      <c r="AO164" s="23">
        <v>-9999</v>
      </c>
      <c r="AP164" s="23">
        <v>-9999</v>
      </c>
      <c r="AQ164" s="23">
        <v>-9999</v>
      </c>
      <c r="AR164" s="23">
        <v>-9999</v>
      </c>
      <c r="AS164" s="23">
        <v>-9999</v>
      </c>
      <c r="AT164" s="23" t="s">
        <v>65</v>
      </c>
      <c r="AU164" s="23">
        <v>-9999</v>
      </c>
      <c r="AV164" s="23">
        <v>-9999</v>
      </c>
      <c r="AW164" s="23">
        <v>-9999</v>
      </c>
      <c r="AX164" s="23">
        <v>-9999</v>
      </c>
      <c r="AY164" s="23">
        <v>-9999</v>
      </c>
      <c r="AZ164" s="23">
        <v>-9999</v>
      </c>
      <c r="BA164" s="23">
        <v>-9999</v>
      </c>
      <c r="BB164" s="23">
        <v>-9999</v>
      </c>
      <c r="BC164" s="23">
        <v>342.3</v>
      </c>
      <c r="BD164" s="23" t="s">
        <v>67</v>
      </c>
      <c r="BE164" s="23">
        <v>-9999</v>
      </c>
      <c r="BF164" s="23" t="s">
        <v>65</v>
      </c>
      <c r="BG164" s="23">
        <v>-9999</v>
      </c>
      <c r="BH164" s="23">
        <v>-9999</v>
      </c>
      <c r="BI164" s="23">
        <v>-9999</v>
      </c>
      <c r="BJ164" s="23">
        <v>-9999</v>
      </c>
      <c r="BK164" s="23">
        <v>-9999</v>
      </c>
      <c r="BL164" s="23">
        <v>18</v>
      </c>
      <c r="BM164" s="23" t="s">
        <v>68</v>
      </c>
      <c r="BN164" s="23">
        <v>-9999</v>
      </c>
      <c r="BO164" s="23">
        <v>-9999</v>
      </c>
      <c r="BP164" s="23">
        <v>-9999</v>
      </c>
      <c r="BQ164" s="23">
        <v>-9999</v>
      </c>
      <c r="BR164" s="24">
        <v>0.05258545135845749</v>
      </c>
      <c r="BS164" s="23" t="s">
        <v>142</v>
      </c>
      <c r="BT164" s="23">
        <v>-9999</v>
      </c>
      <c r="BU164" s="24">
        <v>0.05136986301369863</v>
      </c>
      <c r="BV164" s="23" t="s">
        <v>70</v>
      </c>
    </row>
    <row r="165" spans="1:74" ht="11.25">
      <c r="A165" s="23" t="s">
        <v>98</v>
      </c>
      <c r="B165" s="23" t="s">
        <v>99</v>
      </c>
      <c r="C165" s="23" t="s">
        <v>100</v>
      </c>
      <c r="D165" s="23">
        <v>-54</v>
      </c>
      <c r="E165" s="23">
        <v>-36.5</v>
      </c>
      <c r="F165" s="23">
        <v>150</v>
      </c>
      <c r="G165" s="23" t="s">
        <v>162</v>
      </c>
      <c r="H165" s="23" t="s">
        <v>304</v>
      </c>
      <c r="I165" s="23" t="s">
        <v>164</v>
      </c>
      <c r="J165" s="23" t="s">
        <v>162</v>
      </c>
      <c r="K165" s="23">
        <v>-9999</v>
      </c>
      <c r="L165" s="23" t="s">
        <v>65</v>
      </c>
      <c r="M165" s="23">
        <v>-9999</v>
      </c>
      <c r="N165" s="23">
        <v>-9999</v>
      </c>
      <c r="O165" s="23">
        <v>-9999</v>
      </c>
      <c r="P165" s="23">
        <v>-9999</v>
      </c>
      <c r="Q165" s="23">
        <v>-9999</v>
      </c>
      <c r="R165" s="23">
        <v>-9999</v>
      </c>
      <c r="S165" s="23">
        <v>0.65</v>
      </c>
      <c r="T165" s="23">
        <v>4.95</v>
      </c>
      <c r="U165" s="23">
        <v>-9999</v>
      </c>
      <c r="V165" s="23">
        <v>-9999</v>
      </c>
      <c r="W165" s="23">
        <v>-9999</v>
      </c>
      <c r="X165" s="23">
        <v>1.8</v>
      </c>
      <c r="Y165" s="23">
        <v>5.3</v>
      </c>
      <c r="Z165" s="23">
        <v>-1.5</v>
      </c>
      <c r="AA165" s="23">
        <v>1405</v>
      </c>
      <c r="AB165" s="23">
        <v>-9999</v>
      </c>
      <c r="AC165" s="23" t="s">
        <v>85</v>
      </c>
      <c r="AD165" s="23">
        <v>-0.75</v>
      </c>
      <c r="AE165" s="23">
        <v>3</v>
      </c>
      <c r="AF165" s="23">
        <v>-4</v>
      </c>
      <c r="AG165" s="23">
        <v>1319</v>
      </c>
      <c r="AH165" s="23">
        <v>1.8</v>
      </c>
      <c r="AI165" s="23">
        <v>5.3</v>
      </c>
      <c r="AJ165" s="23">
        <v>-1.5</v>
      </c>
      <c r="AK165" s="23">
        <v>1405</v>
      </c>
      <c r="AL165" s="23">
        <v>-9999</v>
      </c>
      <c r="AM165" s="23">
        <v>-9999</v>
      </c>
      <c r="AN165" s="23">
        <v>-9999</v>
      </c>
      <c r="AO165" s="23">
        <v>-9999</v>
      </c>
      <c r="AP165" s="23">
        <v>-9999</v>
      </c>
      <c r="AQ165" s="23">
        <v>-9999</v>
      </c>
      <c r="AR165" s="23">
        <v>-9999</v>
      </c>
      <c r="AS165" s="23">
        <v>-9999</v>
      </c>
      <c r="AT165" s="23">
        <v>-9999</v>
      </c>
      <c r="AU165" s="23">
        <v>-9999</v>
      </c>
      <c r="AV165" s="23">
        <v>-9999</v>
      </c>
      <c r="AW165" s="23">
        <v>-9999</v>
      </c>
      <c r="AX165" s="23">
        <v>-9999</v>
      </c>
      <c r="AY165" s="23">
        <v>-9999</v>
      </c>
      <c r="AZ165" s="23">
        <v>-9999</v>
      </c>
      <c r="BA165" s="23">
        <v>-9999</v>
      </c>
      <c r="BB165" s="23">
        <v>-9999</v>
      </c>
      <c r="BC165" s="23">
        <v>1642</v>
      </c>
      <c r="BD165" s="23" t="s">
        <v>67</v>
      </c>
      <c r="BE165" s="23">
        <v>-9999</v>
      </c>
      <c r="BF165" s="23" t="s">
        <v>65</v>
      </c>
      <c r="BG165" s="23">
        <v>-9999</v>
      </c>
      <c r="BH165" s="23">
        <v>-9999</v>
      </c>
      <c r="BI165" s="23">
        <v>-9999</v>
      </c>
      <c r="BJ165" s="23">
        <v>-9999</v>
      </c>
      <c r="BK165" s="23">
        <v>-9999</v>
      </c>
      <c r="BL165" s="23">
        <v>350</v>
      </c>
      <c r="BM165" s="23" t="s">
        <v>68</v>
      </c>
      <c r="BN165" s="23">
        <v>-9999</v>
      </c>
      <c r="BO165" s="23">
        <v>-9999</v>
      </c>
      <c r="BP165" s="23">
        <v>-9999</v>
      </c>
      <c r="BQ165" s="23">
        <v>-9999</v>
      </c>
      <c r="BR165" s="24">
        <v>0.21315468940316687</v>
      </c>
      <c r="BS165" s="23" t="s">
        <v>142</v>
      </c>
      <c r="BT165" s="23">
        <v>-9999</v>
      </c>
      <c r="BU165" s="24">
        <v>0.1944984717977216</v>
      </c>
      <c r="BV165" s="23" t="s">
        <v>103</v>
      </c>
    </row>
    <row r="166" spans="1:74" ht="11.25">
      <c r="A166" s="23" t="s">
        <v>98</v>
      </c>
      <c r="B166" s="23" t="s">
        <v>99</v>
      </c>
      <c r="C166" s="23" t="s">
        <v>100</v>
      </c>
      <c r="D166" s="23">
        <v>-54</v>
      </c>
      <c r="E166" s="23">
        <v>-36.5</v>
      </c>
      <c r="F166" s="23">
        <v>150</v>
      </c>
      <c r="G166" s="23" t="s">
        <v>162</v>
      </c>
      <c r="H166" s="23" t="s">
        <v>305</v>
      </c>
      <c r="I166" s="23" t="s">
        <v>164</v>
      </c>
      <c r="J166" s="23" t="s">
        <v>298</v>
      </c>
      <c r="K166" s="23">
        <v>-9999</v>
      </c>
      <c r="L166" s="23" t="s">
        <v>65</v>
      </c>
      <c r="M166" s="23">
        <v>-9999</v>
      </c>
      <c r="N166" s="23">
        <v>-9999</v>
      </c>
      <c r="O166" s="23">
        <v>-9999</v>
      </c>
      <c r="P166" s="23">
        <v>-9999</v>
      </c>
      <c r="Q166" s="23">
        <v>-9999</v>
      </c>
      <c r="R166" s="23">
        <v>-9999</v>
      </c>
      <c r="S166" s="23">
        <v>2.1</v>
      </c>
      <c r="T166" s="23">
        <v>4.3</v>
      </c>
      <c r="U166" s="23">
        <v>-9999</v>
      </c>
      <c r="V166" s="23">
        <v>-9999</v>
      </c>
      <c r="W166" s="23">
        <v>-9999</v>
      </c>
      <c r="X166" s="23">
        <v>1.8</v>
      </c>
      <c r="Y166" s="23">
        <v>5.3</v>
      </c>
      <c r="Z166" s="23">
        <v>-1.5</v>
      </c>
      <c r="AA166" s="23">
        <v>1405</v>
      </c>
      <c r="AB166" s="23">
        <v>-9999</v>
      </c>
      <c r="AC166" s="23" t="s">
        <v>85</v>
      </c>
      <c r="AD166" s="23">
        <v>-0.75</v>
      </c>
      <c r="AE166" s="23">
        <v>3</v>
      </c>
      <c r="AF166" s="23">
        <v>-4</v>
      </c>
      <c r="AG166" s="23">
        <v>1319</v>
      </c>
      <c r="AH166" s="23">
        <v>1.8</v>
      </c>
      <c r="AI166" s="23">
        <v>5.3</v>
      </c>
      <c r="AJ166" s="23">
        <v>-1.5</v>
      </c>
      <c r="AK166" s="23">
        <v>1405</v>
      </c>
      <c r="AL166" s="23">
        <v>-9999</v>
      </c>
      <c r="AM166" s="23">
        <v>-9999</v>
      </c>
      <c r="AN166" s="23">
        <v>-9999</v>
      </c>
      <c r="AO166" s="23">
        <v>-9999</v>
      </c>
      <c r="AP166" s="23">
        <v>-9999</v>
      </c>
      <c r="AQ166" s="23">
        <v>-9999</v>
      </c>
      <c r="AR166" s="23">
        <v>-9999</v>
      </c>
      <c r="AS166" s="23">
        <v>-9999</v>
      </c>
      <c r="AT166" s="23">
        <v>-9999</v>
      </c>
      <c r="AU166" s="23">
        <v>-9999</v>
      </c>
      <c r="AV166" s="23">
        <v>-9999</v>
      </c>
      <c r="AW166" s="23">
        <v>-9999</v>
      </c>
      <c r="AX166" s="23">
        <v>-9999</v>
      </c>
      <c r="AY166" s="23">
        <v>-9999</v>
      </c>
      <c r="AZ166" s="23">
        <v>-9999</v>
      </c>
      <c r="BA166" s="23">
        <v>-9999</v>
      </c>
      <c r="BB166" s="23">
        <v>-9999</v>
      </c>
      <c r="BC166" s="23">
        <v>5000</v>
      </c>
      <c r="BD166" s="23" t="s">
        <v>67</v>
      </c>
      <c r="BE166" s="23">
        <v>-9999</v>
      </c>
      <c r="BF166" s="23" t="s">
        <v>65</v>
      </c>
      <c r="BG166" s="23">
        <v>-9999</v>
      </c>
      <c r="BH166" s="23">
        <v>-9999</v>
      </c>
      <c r="BI166" s="23">
        <v>-9999</v>
      </c>
      <c r="BJ166" s="23">
        <v>-9999</v>
      </c>
      <c r="BK166" s="23">
        <v>-9999</v>
      </c>
      <c r="BL166" s="23">
        <v>1000</v>
      </c>
      <c r="BM166" s="23" t="s">
        <v>68</v>
      </c>
      <c r="BN166" s="23">
        <v>-9999</v>
      </c>
      <c r="BO166" s="23">
        <v>-9999</v>
      </c>
      <c r="BP166" s="23">
        <v>-9999</v>
      </c>
      <c r="BQ166" s="23">
        <v>-9999</v>
      </c>
      <c r="BR166" s="24">
        <v>0.2</v>
      </c>
      <c r="BS166" s="23" t="s">
        <v>142</v>
      </c>
      <c r="BT166" s="23">
        <v>-9999</v>
      </c>
      <c r="BU166" s="24">
        <v>0.1834862385321101</v>
      </c>
      <c r="BV166" s="23" t="s">
        <v>103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157"/>
  <sheetViews>
    <sheetView workbookViewId="0" topLeftCell="A2">
      <pane xSplit="1" ySplit="1" topLeftCell="BI150" activePane="bottomRight" state="frozen"/>
      <selection pane="topLeft" activeCell="A2" sqref="A2"/>
      <selection pane="topRight" activeCell="C2" sqref="C2"/>
      <selection pane="bottomLeft" activeCell="A3" sqref="A3"/>
      <selection pane="bottomRight" activeCell="BV157" sqref="A2:BV157"/>
    </sheetView>
  </sheetViews>
  <sheetFormatPr defaultColWidth="9.140625" defaultRowHeight="12.75"/>
  <cols>
    <col min="1" max="16384" width="8.8515625" style="0" customWidth="1"/>
  </cols>
  <sheetData>
    <row r="1" ht="38.25" customHeight="1"/>
    <row r="2" spans="1:74" s="1" customFormat="1" ht="156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30</v>
      </c>
      <c r="AJ2" s="1" t="s">
        <v>31</v>
      </c>
      <c r="AK2" s="1" t="s">
        <v>32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>
        <v>-9999</v>
      </c>
      <c r="AW2" s="1" t="s">
        <v>44</v>
      </c>
      <c r="AX2" s="1" t="s">
        <v>45</v>
      </c>
      <c r="AY2" s="1" t="s">
        <v>46</v>
      </c>
      <c r="AZ2" s="1" t="s">
        <v>47</v>
      </c>
      <c r="BA2" s="1" t="s">
        <v>48</v>
      </c>
      <c r="BB2" s="1" t="s">
        <v>18</v>
      </c>
      <c r="BC2" s="1" t="s">
        <v>49</v>
      </c>
      <c r="BD2" s="1" t="s">
        <v>44</v>
      </c>
      <c r="BE2" s="1" t="s">
        <v>45</v>
      </c>
      <c r="BF2" s="1" t="s">
        <v>46</v>
      </c>
      <c r="BG2" s="1" t="s">
        <v>47</v>
      </c>
      <c r="BH2" s="1" t="s">
        <v>48</v>
      </c>
      <c r="BI2" s="1" t="s">
        <v>18</v>
      </c>
      <c r="BJ2" s="1" t="s">
        <v>50</v>
      </c>
      <c r="BK2" s="1" t="s">
        <v>44</v>
      </c>
      <c r="BL2" s="1" t="s">
        <v>51</v>
      </c>
      <c r="BM2" s="1" t="s">
        <v>44</v>
      </c>
      <c r="BN2" s="1" t="s">
        <v>52</v>
      </c>
      <c r="BO2" s="1" t="s">
        <v>44</v>
      </c>
      <c r="BP2" s="1" t="s">
        <v>53</v>
      </c>
      <c r="BQ2" s="1" t="s">
        <v>44</v>
      </c>
      <c r="BR2" s="1" t="s">
        <v>54</v>
      </c>
      <c r="BS2" s="1" t="s">
        <v>55</v>
      </c>
      <c r="BT2" s="1" t="s">
        <v>56</v>
      </c>
      <c r="BU2" s="1" t="s">
        <v>57</v>
      </c>
      <c r="BV2" s="1" t="s">
        <v>16</v>
      </c>
    </row>
    <row r="3" spans="1:74" ht="13.5" thickTop="1">
      <c r="A3" t="s">
        <v>814</v>
      </c>
      <c r="B3" t="s">
        <v>815</v>
      </c>
      <c r="C3" t="s">
        <v>816</v>
      </c>
      <c r="D3">
        <v>43.05</v>
      </c>
      <c r="E3">
        <v>-89.22</v>
      </c>
      <c r="F3">
        <v>-9999</v>
      </c>
      <c r="G3" t="s">
        <v>817</v>
      </c>
      <c r="H3" t="s">
        <v>818</v>
      </c>
      <c r="I3" t="s">
        <v>819</v>
      </c>
      <c r="J3">
        <v>-9999</v>
      </c>
      <c r="K3">
        <v>-9999</v>
      </c>
      <c r="L3" t="s">
        <v>65</v>
      </c>
      <c r="M3">
        <v>-9999</v>
      </c>
      <c r="N3">
        <v>-9999</v>
      </c>
      <c r="O3" t="s">
        <v>820</v>
      </c>
      <c r="P3">
        <v>-9999</v>
      </c>
      <c r="Q3" t="s">
        <v>821</v>
      </c>
      <c r="R3">
        <v>-9999</v>
      </c>
      <c r="S3">
        <v>-9999</v>
      </c>
      <c r="T3">
        <v>-9999</v>
      </c>
      <c r="U3">
        <v>-9999</v>
      </c>
      <c r="V3">
        <v>-9999</v>
      </c>
      <c r="W3">
        <v>125</v>
      </c>
      <c r="X3">
        <v>-9999</v>
      </c>
      <c r="Y3">
        <v>21</v>
      </c>
      <c r="Z3">
        <v>-5</v>
      </c>
      <c r="AA3">
        <v>950</v>
      </c>
      <c r="AB3">
        <v>-9999</v>
      </c>
      <c r="AC3" t="s">
        <v>85</v>
      </c>
      <c r="AD3">
        <v>8.5</v>
      </c>
      <c r="AE3">
        <v>23</v>
      </c>
      <c r="AF3">
        <v>-6</v>
      </c>
      <c r="AG3">
        <v>779</v>
      </c>
      <c r="AH3">
        <v>8.5</v>
      </c>
      <c r="AI3">
        <v>21</v>
      </c>
      <c r="AJ3">
        <v>-5</v>
      </c>
      <c r="AK3">
        <v>950</v>
      </c>
      <c r="AL3">
        <v>-9999</v>
      </c>
      <c r="AM3">
        <v>-9999</v>
      </c>
      <c r="AN3">
        <v>-9999</v>
      </c>
      <c r="AO3" t="s">
        <v>65</v>
      </c>
      <c r="AP3">
        <v>-9999</v>
      </c>
      <c r="AQ3">
        <v>-9999</v>
      </c>
      <c r="AR3">
        <v>-9999</v>
      </c>
      <c r="AS3">
        <v>-9999</v>
      </c>
      <c r="AT3">
        <v>-9999</v>
      </c>
      <c r="AU3">
        <v>-9999</v>
      </c>
      <c r="AV3">
        <v>-9999</v>
      </c>
      <c r="AW3">
        <v>-9999</v>
      </c>
      <c r="AX3">
        <v>-9999</v>
      </c>
      <c r="AY3">
        <v>-9999</v>
      </c>
      <c r="AZ3">
        <v>-9999</v>
      </c>
      <c r="BA3">
        <v>-9999</v>
      </c>
      <c r="BB3">
        <v>-9999</v>
      </c>
      <c r="BC3">
        <v>2.7</v>
      </c>
      <c r="BD3" t="s">
        <v>822</v>
      </c>
      <c r="BE3">
        <v>-9999</v>
      </c>
      <c r="BF3" t="s">
        <v>65</v>
      </c>
      <c r="BG3">
        <v>-9999</v>
      </c>
      <c r="BH3">
        <v>-9999</v>
      </c>
      <c r="BI3">
        <v>-9999</v>
      </c>
      <c r="BJ3">
        <v>-9999</v>
      </c>
      <c r="BK3">
        <v>-9999</v>
      </c>
      <c r="BL3">
        <v>5.5</v>
      </c>
      <c r="BM3" t="s">
        <v>823</v>
      </c>
      <c r="BN3">
        <v>-9999</v>
      </c>
      <c r="BO3">
        <v>-9999</v>
      </c>
      <c r="BP3">
        <v>13.6</v>
      </c>
      <c r="BQ3" t="s">
        <v>823</v>
      </c>
      <c r="BR3">
        <v>2.0370370370370368</v>
      </c>
      <c r="BS3" t="s">
        <v>142</v>
      </c>
      <c r="BT3">
        <v>3</v>
      </c>
      <c r="BU3">
        <v>1.0628019323671496</v>
      </c>
      <c r="BV3" t="s">
        <v>824</v>
      </c>
    </row>
    <row r="4" spans="1:74" ht="12.75">
      <c r="A4" t="s">
        <v>814</v>
      </c>
      <c r="B4" t="s">
        <v>815</v>
      </c>
      <c r="C4" t="s">
        <v>816</v>
      </c>
      <c r="D4">
        <v>43.05</v>
      </c>
      <c r="E4">
        <v>-89.22</v>
      </c>
      <c r="F4">
        <v>-9999</v>
      </c>
      <c r="G4" t="s">
        <v>817</v>
      </c>
      <c r="H4" t="s">
        <v>818</v>
      </c>
      <c r="I4" t="s">
        <v>819</v>
      </c>
      <c r="J4">
        <v>-9999</v>
      </c>
      <c r="K4">
        <v>-9999</v>
      </c>
      <c r="L4" t="s">
        <v>65</v>
      </c>
      <c r="M4">
        <v>-9999</v>
      </c>
      <c r="N4">
        <v>-9999</v>
      </c>
      <c r="O4" t="s">
        <v>820</v>
      </c>
      <c r="P4">
        <v>-9999</v>
      </c>
      <c r="Q4" t="s">
        <v>821</v>
      </c>
      <c r="R4">
        <v>-9999</v>
      </c>
      <c r="S4">
        <v>-9999</v>
      </c>
      <c r="T4">
        <v>-9999</v>
      </c>
      <c r="U4">
        <v>-9999</v>
      </c>
      <c r="V4">
        <v>-9999</v>
      </c>
      <c r="W4">
        <v>125</v>
      </c>
      <c r="X4">
        <v>-9999</v>
      </c>
      <c r="Y4">
        <v>21</v>
      </c>
      <c r="Z4">
        <v>-5</v>
      </c>
      <c r="AA4">
        <v>950</v>
      </c>
      <c r="AB4">
        <v>-9999</v>
      </c>
      <c r="AC4" t="s">
        <v>85</v>
      </c>
      <c r="AD4">
        <v>8.5</v>
      </c>
      <c r="AE4">
        <v>23</v>
      </c>
      <c r="AF4">
        <v>-6</v>
      </c>
      <c r="AG4">
        <v>779</v>
      </c>
      <c r="AH4">
        <v>8.5</v>
      </c>
      <c r="AI4">
        <v>21</v>
      </c>
      <c r="AJ4">
        <v>-5</v>
      </c>
      <c r="AK4">
        <v>950</v>
      </c>
      <c r="AL4" t="s">
        <v>65</v>
      </c>
      <c r="AM4">
        <v>-9999</v>
      </c>
      <c r="AN4">
        <v>-9999</v>
      </c>
      <c r="AO4">
        <v>-9999</v>
      </c>
      <c r="AP4">
        <v>-9999</v>
      </c>
      <c r="AQ4">
        <v>-9999</v>
      </c>
      <c r="AR4">
        <v>-9999</v>
      </c>
      <c r="AS4">
        <v>-9999</v>
      </c>
      <c r="AT4">
        <v>-9999</v>
      </c>
      <c r="AU4">
        <v>-9999</v>
      </c>
      <c r="AV4">
        <v>-9999</v>
      </c>
      <c r="AW4">
        <v>-9999</v>
      </c>
      <c r="AX4">
        <v>-9999</v>
      </c>
      <c r="AY4">
        <v>-9999</v>
      </c>
      <c r="AZ4">
        <v>-9999</v>
      </c>
      <c r="BA4">
        <v>-9999</v>
      </c>
      <c r="BB4">
        <v>-9999</v>
      </c>
      <c r="BC4">
        <v>2.7</v>
      </c>
      <c r="BD4" t="s">
        <v>822</v>
      </c>
      <c r="BE4">
        <v>-9999</v>
      </c>
      <c r="BF4" t="s">
        <v>65</v>
      </c>
      <c r="BG4">
        <v>-9999</v>
      </c>
      <c r="BH4">
        <v>-9999</v>
      </c>
      <c r="BI4">
        <v>-9999</v>
      </c>
      <c r="BJ4">
        <v>-9999</v>
      </c>
      <c r="BK4">
        <v>-9999</v>
      </c>
      <c r="BL4">
        <v>0.52</v>
      </c>
      <c r="BM4" t="s">
        <v>823</v>
      </c>
      <c r="BN4">
        <v>-9999</v>
      </c>
      <c r="BO4">
        <v>-9999</v>
      </c>
      <c r="BP4">
        <v>13.6</v>
      </c>
      <c r="BQ4" t="s">
        <v>823</v>
      </c>
      <c r="BR4">
        <v>0.1925925925925926</v>
      </c>
      <c r="BS4" t="s">
        <v>142</v>
      </c>
      <c r="BT4">
        <v>3</v>
      </c>
      <c r="BU4">
        <v>0.17723244717109748</v>
      </c>
      <c r="BV4" t="s">
        <v>824</v>
      </c>
    </row>
    <row r="5" spans="1:74" ht="12.75">
      <c r="A5" t="s">
        <v>814</v>
      </c>
      <c r="B5" t="s">
        <v>815</v>
      </c>
      <c r="C5" t="s">
        <v>816</v>
      </c>
      <c r="D5">
        <v>43.05</v>
      </c>
      <c r="E5">
        <v>-89.22</v>
      </c>
      <c r="F5">
        <v>-9999</v>
      </c>
      <c r="G5" t="s">
        <v>817</v>
      </c>
      <c r="H5" t="s">
        <v>644</v>
      </c>
      <c r="I5" t="s">
        <v>819</v>
      </c>
      <c r="J5">
        <v>-9999</v>
      </c>
      <c r="K5">
        <v>-9999</v>
      </c>
      <c r="L5" t="s">
        <v>65</v>
      </c>
      <c r="M5">
        <v>-9999</v>
      </c>
      <c r="N5">
        <v>-9999</v>
      </c>
      <c r="O5" t="s">
        <v>820</v>
      </c>
      <c r="P5">
        <v>-9999</v>
      </c>
      <c r="Q5" t="s">
        <v>821</v>
      </c>
      <c r="R5">
        <v>-9999</v>
      </c>
      <c r="S5">
        <v>-9999</v>
      </c>
      <c r="T5">
        <v>-9999</v>
      </c>
      <c r="U5">
        <v>-9999</v>
      </c>
      <c r="V5">
        <v>-9999</v>
      </c>
      <c r="W5">
        <v>135</v>
      </c>
      <c r="X5" t="s">
        <v>141</v>
      </c>
      <c r="Y5">
        <v>21</v>
      </c>
      <c r="Z5">
        <v>-5</v>
      </c>
      <c r="AA5">
        <v>950</v>
      </c>
      <c r="AB5">
        <v>-9999</v>
      </c>
      <c r="AC5" t="s">
        <v>85</v>
      </c>
      <c r="AD5">
        <v>8.5</v>
      </c>
      <c r="AE5">
        <v>23</v>
      </c>
      <c r="AF5">
        <v>-6</v>
      </c>
      <c r="AG5">
        <v>779</v>
      </c>
      <c r="AH5">
        <v>8.5</v>
      </c>
      <c r="AI5">
        <v>21</v>
      </c>
      <c r="AJ5">
        <v>-5</v>
      </c>
      <c r="AK5">
        <v>950</v>
      </c>
      <c r="AL5">
        <v>-9999</v>
      </c>
      <c r="AM5">
        <v>-9999</v>
      </c>
      <c r="AN5">
        <v>-9999</v>
      </c>
      <c r="AO5" t="s">
        <v>65</v>
      </c>
      <c r="AP5">
        <v>-9999</v>
      </c>
      <c r="AQ5">
        <v>-9999</v>
      </c>
      <c r="AR5">
        <v>-9999</v>
      </c>
      <c r="AS5">
        <v>-9999</v>
      </c>
      <c r="AT5">
        <v>-9999</v>
      </c>
      <c r="AU5">
        <v>-9999</v>
      </c>
      <c r="AV5">
        <v>-9999</v>
      </c>
      <c r="AW5">
        <v>-9999</v>
      </c>
      <c r="AX5">
        <v>-9999</v>
      </c>
      <c r="AY5">
        <v>-9999</v>
      </c>
      <c r="AZ5">
        <v>-9999</v>
      </c>
      <c r="BA5">
        <v>-9999</v>
      </c>
      <c r="BB5">
        <v>-9999</v>
      </c>
      <c r="BC5">
        <v>2.7</v>
      </c>
      <c r="BD5" t="s">
        <v>822</v>
      </c>
      <c r="BE5">
        <v>-9999</v>
      </c>
      <c r="BF5" t="s">
        <v>65</v>
      </c>
      <c r="BG5">
        <v>-9999</v>
      </c>
      <c r="BH5">
        <v>-9999</v>
      </c>
      <c r="BI5">
        <v>-9999</v>
      </c>
      <c r="BJ5">
        <v>-9999</v>
      </c>
      <c r="BK5">
        <v>-9999</v>
      </c>
      <c r="BL5">
        <v>6.1</v>
      </c>
      <c r="BM5" t="s">
        <v>823</v>
      </c>
      <c r="BN5">
        <v>-9999</v>
      </c>
      <c r="BO5">
        <v>-9999</v>
      </c>
      <c r="BP5">
        <v>11.2</v>
      </c>
      <c r="BQ5" t="s">
        <v>823</v>
      </c>
      <c r="BR5">
        <v>2.259259259259259</v>
      </c>
      <c r="BS5" t="s">
        <v>142</v>
      </c>
      <c r="BT5">
        <v>3</v>
      </c>
      <c r="BU5">
        <v>1.1202938475665747</v>
      </c>
      <c r="BV5" t="s">
        <v>824</v>
      </c>
    </row>
    <row r="6" spans="1:74" ht="12.75">
      <c r="A6" t="s">
        <v>814</v>
      </c>
      <c r="B6" t="s">
        <v>815</v>
      </c>
      <c r="C6" t="s">
        <v>816</v>
      </c>
      <c r="D6">
        <v>43.05</v>
      </c>
      <c r="E6">
        <v>-89.22</v>
      </c>
      <c r="F6">
        <v>-9999</v>
      </c>
      <c r="G6" t="s">
        <v>817</v>
      </c>
      <c r="H6" t="s">
        <v>644</v>
      </c>
      <c r="I6" t="s">
        <v>819</v>
      </c>
      <c r="J6">
        <v>-9999</v>
      </c>
      <c r="K6">
        <v>-9999</v>
      </c>
      <c r="L6" t="s">
        <v>65</v>
      </c>
      <c r="M6">
        <v>-9999</v>
      </c>
      <c r="N6">
        <v>-9999</v>
      </c>
      <c r="O6" t="s">
        <v>820</v>
      </c>
      <c r="P6">
        <v>-9999</v>
      </c>
      <c r="Q6" t="s">
        <v>821</v>
      </c>
      <c r="R6">
        <v>-9999</v>
      </c>
      <c r="S6">
        <v>-9999</v>
      </c>
      <c r="T6">
        <v>-9999</v>
      </c>
      <c r="U6">
        <v>-9999</v>
      </c>
      <c r="V6">
        <v>-9999</v>
      </c>
      <c r="W6">
        <v>135</v>
      </c>
      <c r="X6">
        <v>-9999</v>
      </c>
      <c r="Y6">
        <v>21</v>
      </c>
      <c r="Z6">
        <v>-5</v>
      </c>
      <c r="AA6">
        <v>950</v>
      </c>
      <c r="AB6">
        <v>-9999</v>
      </c>
      <c r="AC6" t="s">
        <v>85</v>
      </c>
      <c r="AD6">
        <v>8.5</v>
      </c>
      <c r="AE6">
        <v>23</v>
      </c>
      <c r="AF6">
        <v>-6</v>
      </c>
      <c r="AG6">
        <v>779</v>
      </c>
      <c r="AH6">
        <v>8.5</v>
      </c>
      <c r="AI6">
        <v>21</v>
      </c>
      <c r="AJ6">
        <v>-5</v>
      </c>
      <c r="AK6">
        <v>950</v>
      </c>
      <c r="AL6" t="s">
        <v>65</v>
      </c>
      <c r="AM6">
        <v>-9999</v>
      </c>
      <c r="AN6">
        <v>-9999</v>
      </c>
      <c r="AO6">
        <v>-9999</v>
      </c>
      <c r="AP6">
        <v>-9999</v>
      </c>
      <c r="AQ6">
        <v>-9999</v>
      </c>
      <c r="AR6">
        <v>-9999</v>
      </c>
      <c r="AS6">
        <v>-9999</v>
      </c>
      <c r="AT6">
        <v>-9999</v>
      </c>
      <c r="AU6">
        <v>-9999</v>
      </c>
      <c r="AV6">
        <v>-9999</v>
      </c>
      <c r="AW6">
        <v>-9999</v>
      </c>
      <c r="AX6">
        <v>-9999</v>
      </c>
      <c r="AY6">
        <v>-9999</v>
      </c>
      <c r="AZ6">
        <v>-9999</v>
      </c>
      <c r="BA6">
        <v>-9999</v>
      </c>
      <c r="BB6">
        <v>-9999</v>
      </c>
      <c r="BC6">
        <v>2.7</v>
      </c>
      <c r="BD6" t="s">
        <v>822</v>
      </c>
      <c r="BE6">
        <v>-9999</v>
      </c>
      <c r="BF6" t="s">
        <v>65</v>
      </c>
      <c r="BG6">
        <v>-9999</v>
      </c>
      <c r="BH6">
        <v>-9999</v>
      </c>
      <c r="BI6">
        <v>-9999</v>
      </c>
      <c r="BJ6">
        <v>-9999</v>
      </c>
      <c r="BK6">
        <v>-9999</v>
      </c>
      <c r="BL6">
        <v>1.74</v>
      </c>
      <c r="BM6" t="s">
        <v>823</v>
      </c>
      <c r="BN6">
        <v>-9999</v>
      </c>
      <c r="BO6">
        <v>-9999</v>
      </c>
      <c r="BP6">
        <v>11.2</v>
      </c>
      <c r="BQ6" t="s">
        <v>823</v>
      </c>
      <c r="BR6">
        <v>0.6444444444444444</v>
      </c>
      <c r="BS6" t="s">
        <v>142</v>
      </c>
      <c r="BT6">
        <v>3</v>
      </c>
      <c r="BU6">
        <v>0.4995693367786391</v>
      </c>
      <c r="BV6" t="s">
        <v>824</v>
      </c>
    </row>
    <row r="7" spans="1:74" ht="12.75">
      <c r="A7" t="s">
        <v>814</v>
      </c>
      <c r="B7" t="s">
        <v>815</v>
      </c>
      <c r="C7" t="s">
        <v>816</v>
      </c>
      <c r="D7">
        <v>43.05</v>
      </c>
      <c r="E7">
        <v>-89.22</v>
      </c>
      <c r="F7">
        <v>-9999</v>
      </c>
      <c r="G7" t="s">
        <v>817</v>
      </c>
      <c r="H7" t="s">
        <v>645</v>
      </c>
      <c r="I7" t="s">
        <v>819</v>
      </c>
      <c r="J7">
        <v>-9999</v>
      </c>
      <c r="K7">
        <v>-9999</v>
      </c>
      <c r="L7" t="s">
        <v>65</v>
      </c>
      <c r="M7">
        <v>-9999</v>
      </c>
      <c r="N7">
        <v>-9999</v>
      </c>
      <c r="O7" t="s">
        <v>820</v>
      </c>
      <c r="P7">
        <v>-9999</v>
      </c>
      <c r="Q7" t="s">
        <v>821</v>
      </c>
      <c r="R7">
        <v>-9999</v>
      </c>
      <c r="S7">
        <v>-9999</v>
      </c>
      <c r="T7">
        <v>-9999</v>
      </c>
      <c r="U7">
        <v>-9999</v>
      </c>
      <c r="V7">
        <v>-9999</v>
      </c>
      <c r="W7">
        <v>99</v>
      </c>
      <c r="X7">
        <v>-9999</v>
      </c>
      <c r="Y7">
        <v>21</v>
      </c>
      <c r="Z7">
        <v>-5</v>
      </c>
      <c r="AA7">
        <v>950</v>
      </c>
      <c r="AB7">
        <v>-9999</v>
      </c>
      <c r="AC7" t="s">
        <v>85</v>
      </c>
      <c r="AD7">
        <v>8.5</v>
      </c>
      <c r="AE7">
        <v>23</v>
      </c>
      <c r="AF7">
        <v>-6</v>
      </c>
      <c r="AG7">
        <v>779</v>
      </c>
      <c r="AH7">
        <v>8.5</v>
      </c>
      <c r="AI7">
        <v>21</v>
      </c>
      <c r="AJ7">
        <v>-5</v>
      </c>
      <c r="AK7">
        <v>950</v>
      </c>
      <c r="AL7">
        <v>-9999</v>
      </c>
      <c r="AM7">
        <v>-9999</v>
      </c>
      <c r="AN7">
        <v>-9999</v>
      </c>
      <c r="AO7" t="s">
        <v>65</v>
      </c>
      <c r="AP7">
        <v>-9999</v>
      </c>
      <c r="AQ7">
        <v>-9999</v>
      </c>
      <c r="AR7">
        <v>-9999</v>
      </c>
      <c r="AS7">
        <v>-9999</v>
      </c>
      <c r="AT7">
        <v>-9999</v>
      </c>
      <c r="AU7">
        <v>-9999</v>
      </c>
      <c r="AV7">
        <v>-9999</v>
      </c>
      <c r="AW7">
        <v>-9999</v>
      </c>
      <c r="AX7">
        <v>-9999</v>
      </c>
      <c r="AY7">
        <v>-9999</v>
      </c>
      <c r="AZ7">
        <v>-9999</v>
      </c>
      <c r="BA7">
        <v>-9999</v>
      </c>
      <c r="BB7">
        <v>-9999</v>
      </c>
      <c r="BC7">
        <v>3.41</v>
      </c>
      <c r="BD7" t="s">
        <v>822</v>
      </c>
      <c r="BE7">
        <v>-9999</v>
      </c>
      <c r="BF7" t="s">
        <v>65</v>
      </c>
      <c r="BG7">
        <v>-9999</v>
      </c>
      <c r="BH7">
        <v>-9999</v>
      </c>
      <c r="BI7">
        <v>-9999</v>
      </c>
      <c r="BJ7">
        <v>-9999</v>
      </c>
      <c r="BK7">
        <v>-9999</v>
      </c>
      <c r="BL7">
        <v>4.1</v>
      </c>
      <c r="BM7" t="s">
        <v>823</v>
      </c>
      <c r="BN7">
        <v>-9999</v>
      </c>
      <c r="BO7">
        <v>-9999</v>
      </c>
      <c r="BP7">
        <v>11</v>
      </c>
      <c r="BQ7" t="s">
        <v>823</v>
      </c>
      <c r="BR7">
        <v>1.2023460410557183</v>
      </c>
      <c r="BS7" t="s">
        <v>142</v>
      </c>
      <c r="BT7">
        <v>3</v>
      </c>
      <c r="BU7">
        <v>0.7802093244529019</v>
      </c>
      <c r="BV7" t="s">
        <v>824</v>
      </c>
    </row>
    <row r="8" spans="1:74" ht="12.75">
      <c r="A8" t="s">
        <v>814</v>
      </c>
      <c r="B8" t="s">
        <v>815</v>
      </c>
      <c r="C8" t="s">
        <v>816</v>
      </c>
      <c r="D8">
        <v>43.05</v>
      </c>
      <c r="E8">
        <v>-89.22</v>
      </c>
      <c r="F8">
        <v>-9999</v>
      </c>
      <c r="G8" t="s">
        <v>817</v>
      </c>
      <c r="H8" t="s">
        <v>645</v>
      </c>
      <c r="I8" t="s">
        <v>819</v>
      </c>
      <c r="J8">
        <v>-9999</v>
      </c>
      <c r="K8">
        <v>-9999</v>
      </c>
      <c r="L8" t="s">
        <v>65</v>
      </c>
      <c r="M8">
        <v>-9999</v>
      </c>
      <c r="N8">
        <v>-9999</v>
      </c>
      <c r="O8" t="s">
        <v>820</v>
      </c>
      <c r="P8">
        <v>-9999</v>
      </c>
      <c r="Q8" t="s">
        <v>821</v>
      </c>
      <c r="R8">
        <v>-9999</v>
      </c>
      <c r="S8">
        <v>-9999</v>
      </c>
      <c r="T8">
        <v>-9999</v>
      </c>
      <c r="U8">
        <v>-9999</v>
      </c>
      <c r="V8">
        <v>-9999</v>
      </c>
      <c r="W8">
        <v>99</v>
      </c>
      <c r="X8">
        <v>-9999</v>
      </c>
      <c r="Y8">
        <v>21</v>
      </c>
      <c r="Z8">
        <v>-5</v>
      </c>
      <c r="AA8">
        <v>950</v>
      </c>
      <c r="AB8">
        <v>-9999</v>
      </c>
      <c r="AC8" t="s">
        <v>85</v>
      </c>
      <c r="AD8">
        <v>8.5</v>
      </c>
      <c r="AE8">
        <v>23</v>
      </c>
      <c r="AF8">
        <v>-6</v>
      </c>
      <c r="AG8">
        <v>779</v>
      </c>
      <c r="AH8">
        <v>8.5</v>
      </c>
      <c r="AI8">
        <v>21</v>
      </c>
      <c r="AJ8">
        <v>-5</v>
      </c>
      <c r="AK8">
        <v>950</v>
      </c>
      <c r="AL8" t="s">
        <v>65</v>
      </c>
      <c r="AM8">
        <v>-9999</v>
      </c>
      <c r="AN8">
        <v>-9999</v>
      </c>
      <c r="AO8">
        <v>-9999</v>
      </c>
      <c r="AP8">
        <v>-9999</v>
      </c>
      <c r="AQ8">
        <v>-9999</v>
      </c>
      <c r="AR8">
        <v>-9999</v>
      </c>
      <c r="AS8">
        <v>-9999</v>
      </c>
      <c r="AT8">
        <v>-9999</v>
      </c>
      <c r="AU8">
        <v>-9999</v>
      </c>
      <c r="AV8">
        <v>-9999</v>
      </c>
      <c r="AW8">
        <v>-9999</v>
      </c>
      <c r="AX8">
        <v>-9999</v>
      </c>
      <c r="AY8">
        <v>-9999</v>
      </c>
      <c r="AZ8">
        <v>-9999</v>
      </c>
      <c r="BA8">
        <v>-9999</v>
      </c>
      <c r="BB8">
        <v>-9999</v>
      </c>
      <c r="BC8">
        <v>3.41</v>
      </c>
      <c r="BD8" t="s">
        <v>822</v>
      </c>
      <c r="BE8">
        <v>-9999</v>
      </c>
      <c r="BF8" t="s">
        <v>65</v>
      </c>
      <c r="BG8">
        <v>-9999</v>
      </c>
      <c r="BH8">
        <v>-9999</v>
      </c>
      <c r="BI8">
        <v>-9999</v>
      </c>
      <c r="BJ8">
        <v>-9999</v>
      </c>
      <c r="BK8">
        <v>-9999</v>
      </c>
      <c r="BL8">
        <v>1.15</v>
      </c>
      <c r="BM8" t="s">
        <v>823</v>
      </c>
      <c r="BN8">
        <v>-9999</v>
      </c>
      <c r="BO8">
        <v>-9999</v>
      </c>
      <c r="BP8">
        <v>11</v>
      </c>
      <c r="BQ8" t="s">
        <v>823</v>
      </c>
      <c r="BR8">
        <v>0.33724340175953077</v>
      </c>
      <c r="BS8" t="s">
        <v>142</v>
      </c>
      <c r="BT8">
        <v>3</v>
      </c>
      <c r="BU8">
        <v>0.29280712921705915</v>
      </c>
      <c r="BV8" t="s">
        <v>824</v>
      </c>
    </row>
    <row r="9" spans="1:74" ht="12.75">
      <c r="A9" t="s">
        <v>814</v>
      </c>
      <c r="B9" t="s">
        <v>815</v>
      </c>
      <c r="C9" t="s">
        <v>816</v>
      </c>
      <c r="D9">
        <v>43.05</v>
      </c>
      <c r="E9">
        <v>-89.22</v>
      </c>
      <c r="F9">
        <v>-9999</v>
      </c>
      <c r="G9" t="s">
        <v>646</v>
      </c>
      <c r="H9" t="s">
        <v>647</v>
      </c>
      <c r="I9" t="s">
        <v>648</v>
      </c>
      <c r="J9">
        <v>-9999</v>
      </c>
      <c r="K9">
        <v>-9999</v>
      </c>
      <c r="L9" t="s">
        <v>65</v>
      </c>
      <c r="M9">
        <v>-9999</v>
      </c>
      <c r="N9">
        <v>-9999</v>
      </c>
      <c r="O9" t="s">
        <v>820</v>
      </c>
      <c r="P9">
        <v>-9999</v>
      </c>
      <c r="Q9" t="s">
        <v>821</v>
      </c>
      <c r="R9">
        <v>-9999</v>
      </c>
      <c r="S9">
        <v>-9999</v>
      </c>
      <c r="T9">
        <v>-9999</v>
      </c>
      <c r="U9">
        <v>-9999</v>
      </c>
      <c r="V9">
        <v>-9999</v>
      </c>
      <c r="W9">
        <v>86</v>
      </c>
      <c r="X9">
        <v>-9999</v>
      </c>
      <c r="Y9">
        <v>21</v>
      </c>
      <c r="Z9">
        <v>-5</v>
      </c>
      <c r="AA9">
        <v>950</v>
      </c>
      <c r="AB9">
        <v>-9999</v>
      </c>
      <c r="AC9" t="s">
        <v>85</v>
      </c>
      <c r="AD9">
        <v>8.5</v>
      </c>
      <c r="AE9">
        <v>23</v>
      </c>
      <c r="AF9">
        <v>-6</v>
      </c>
      <c r="AG9">
        <v>779</v>
      </c>
      <c r="AH9">
        <v>8.5</v>
      </c>
      <c r="AI9">
        <v>21</v>
      </c>
      <c r="AJ9">
        <v>-5</v>
      </c>
      <c r="AK9">
        <v>950</v>
      </c>
      <c r="AL9">
        <v>-9999</v>
      </c>
      <c r="AM9">
        <v>-9999</v>
      </c>
      <c r="AN9">
        <v>-9999</v>
      </c>
      <c r="AO9" t="s">
        <v>65</v>
      </c>
      <c r="AP9">
        <v>-9999</v>
      </c>
      <c r="AQ9">
        <v>-9999</v>
      </c>
      <c r="AR9">
        <v>-9999</v>
      </c>
      <c r="AS9">
        <v>-9999</v>
      </c>
      <c r="AT9">
        <v>-9999</v>
      </c>
      <c r="AU9">
        <v>-9999</v>
      </c>
      <c r="AV9">
        <v>-9999</v>
      </c>
      <c r="AW9">
        <v>-9999</v>
      </c>
      <c r="AX9">
        <v>-9999</v>
      </c>
      <c r="AY9">
        <v>-9999</v>
      </c>
      <c r="AZ9">
        <v>-9999</v>
      </c>
      <c r="BA9">
        <v>-9999</v>
      </c>
      <c r="BB9">
        <v>-9999</v>
      </c>
      <c r="BC9">
        <v>3.72</v>
      </c>
      <c r="BD9" t="s">
        <v>822</v>
      </c>
      <c r="BE9">
        <v>-9999</v>
      </c>
      <c r="BF9" t="s">
        <v>65</v>
      </c>
      <c r="BG9">
        <v>-9999</v>
      </c>
      <c r="BH9">
        <v>-9999</v>
      </c>
      <c r="BI9">
        <v>-9999</v>
      </c>
      <c r="BJ9">
        <v>-9999</v>
      </c>
      <c r="BK9">
        <v>-9999</v>
      </c>
      <c r="BL9">
        <v>2.5</v>
      </c>
      <c r="BM9" t="s">
        <v>823</v>
      </c>
      <c r="BN9">
        <v>-9999</v>
      </c>
      <c r="BO9">
        <v>-9999</v>
      </c>
      <c r="BP9">
        <v>8.7</v>
      </c>
      <c r="BQ9" t="s">
        <v>823</v>
      </c>
      <c r="BR9">
        <v>0.6720430107526881</v>
      </c>
      <c r="BS9" t="s">
        <v>142</v>
      </c>
      <c r="BT9">
        <v>3</v>
      </c>
      <c r="BU9">
        <v>0.5159958720330237</v>
      </c>
      <c r="BV9" t="s">
        <v>824</v>
      </c>
    </row>
    <row r="10" spans="1:74" ht="12.75">
      <c r="A10" t="s">
        <v>814</v>
      </c>
      <c r="B10" t="s">
        <v>815</v>
      </c>
      <c r="C10" t="s">
        <v>816</v>
      </c>
      <c r="D10">
        <v>43.05</v>
      </c>
      <c r="E10">
        <v>-89.22</v>
      </c>
      <c r="F10">
        <v>-9999</v>
      </c>
      <c r="G10" t="s">
        <v>646</v>
      </c>
      <c r="H10" t="s">
        <v>647</v>
      </c>
      <c r="I10" t="s">
        <v>648</v>
      </c>
      <c r="J10">
        <v>-9999</v>
      </c>
      <c r="K10">
        <v>-9999</v>
      </c>
      <c r="L10" t="s">
        <v>65</v>
      </c>
      <c r="M10">
        <v>-9999</v>
      </c>
      <c r="N10">
        <v>-9999</v>
      </c>
      <c r="O10" t="s">
        <v>820</v>
      </c>
      <c r="P10">
        <v>-9999</v>
      </c>
      <c r="Q10" t="s">
        <v>821</v>
      </c>
      <c r="R10">
        <v>-9999</v>
      </c>
      <c r="S10">
        <v>-9999</v>
      </c>
      <c r="T10">
        <v>-9999</v>
      </c>
      <c r="U10">
        <v>-9999</v>
      </c>
      <c r="V10">
        <v>-9999</v>
      </c>
      <c r="W10">
        <v>86</v>
      </c>
      <c r="X10">
        <v>-9999</v>
      </c>
      <c r="Y10">
        <v>21</v>
      </c>
      <c r="Z10">
        <v>-5</v>
      </c>
      <c r="AA10">
        <v>950</v>
      </c>
      <c r="AB10">
        <v>-9999</v>
      </c>
      <c r="AC10" t="s">
        <v>85</v>
      </c>
      <c r="AD10">
        <v>8.5</v>
      </c>
      <c r="AE10">
        <v>23</v>
      </c>
      <c r="AF10">
        <v>-6</v>
      </c>
      <c r="AG10">
        <v>779</v>
      </c>
      <c r="AH10">
        <v>8.5</v>
      </c>
      <c r="AI10">
        <v>21</v>
      </c>
      <c r="AJ10">
        <v>-5</v>
      </c>
      <c r="AK10">
        <v>950</v>
      </c>
      <c r="AL10" t="s">
        <v>65</v>
      </c>
      <c r="AM10">
        <v>-9999</v>
      </c>
      <c r="AN10">
        <v>-9999</v>
      </c>
      <c r="AO10">
        <v>-9999</v>
      </c>
      <c r="AP10">
        <v>-9999</v>
      </c>
      <c r="AQ10">
        <v>-9999</v>
      </c>
      <c r="AR10">
        <v>-9999</v>
      </c>
      <c r="AS10">
        <v>-9999</v>
      </c>
      <c r="AT10">
        <v>-9999</v>
      </c>
      <c r="AU10">
        <v>-9999</v>
      </c>
      <c r="AV10">
        <v>-9999</v>
      </c>
      <c r="AW10">
        <v>-9999</v>
      </c>
      <c r="AX10">
        <v>-9999</v>
      </c>
      <c r="AY10">
        <v>-9999</v>
      </c>
      <c r="AZ10">
        <v>-9999</v>
      </c>
      <c r="BA10">
        <v>-9999</v>
      </c>
      <c r="BB10">
        <v>-9999</v>
      </c>
      <c r="BC10">
        <v>3.72</v>
      </c>
      <c r="BD10" t="s">
        <v>822</v>
      </c>
      <c r="BE10">
        <v>-9999</v>
      </c>
      <c r="BF10" t="s">
        <v>65</v>
      </c>
      <c r="BG10">
        <v>-9999</v>
      </c>
      <c r="BH10">
        <v>-9999</v>
      </c>
      <c r="BI10">
        <v>-9999</v>
      </c>
      <c r="BJ10">
        <v>-9999</v>
      </c>
      <c r="BK10">
        <v>-9999</v>
      </c>
      <c r="BL10">
        <v>0.97</v>
      </c>
      <c r="BM10" t="s">
        <v>823</v>
      </c>
      <c r="BN10">
        <v>-9999</v>
      </c>
      <c r="BO10">
        <v>-9999</v>
      </c>
      <c r="BP10">
        <v>8.7</v>
      </c>
      <c r="BQ10" t="s">
        <v>823</v>
      </c>
      <c r="BR10">
        <v>0.260752688172043</v>
      </c>
      <c r="BS10" t="s">
        <v>142</v>
      </c>
      <c r="BT10">
        <v>3</v>
      </c>
      <c r="BU10">
        <v>0.23336942138818714</v>
      </c>
      <c r="BV10" t="s">
        <v>824</v>
      </c>
    </row>
    <row r="11" spans="1:74" ht="12.75">
      <c r="A11" t="s">
        <v>814</v>
      </c>
      <c r="B11" t="s">
        <v>815</v>
      </c>
      <c r="C11" t="s">
        <v>816</v>
      </c>
      <c r="D11">
        <v>43.05</v>
      </c>
      <c r="E11">
        <v>-89.22</v>
      </c>
      <c r="F11">
        <v>-9999</v>
      </c>
      <c r="G11" t="s">
        <v>646</v>
      </c>
      <c r="H11" t="s">
        <v>649</v>
      </c>
      <c r="I11" t="s">
        <v>648</v>
      </c>
      <c r="J11">
        <v>-9999</v>
      </c>
      <c r="K11">
        <v>-9999</v>
      </c>
      <c r="L11" t="s">
        <v>65</v>
      </c>
      <c r="M11">
        <v>-9999</v>
      </c>
      <c r="N11">
        <v>-9999</v>
      </c>
      <c r="O11" t="s">
        <v>820</v>
      </c>
      <c r="P11">
        <v>-9999</v>
      </c>
      <c r="Q11" t="s">
        <v>821</v>
      </c>
      <c r="R11">
        <v>-9999</v>
      </c>
      <c r="S11">
        <v>-9999</v>
      </c>
      <c r="T11">
        <v>-9999</v>
      </c>
      <c r="U11">
        <v>-9999</v>
      </c>
      <c r="V11">
        <v>-9999</v>
      </c>
      <c r="W11">
        <v>39</v>
      </c>
      <c r="X11">
        <v>-9999</v>
      </c>
      <c r="Y11">
        <v>21</v>
      </c>
      <c r="Z11">
        <v>-5</v>
      </c>
      <c r="AA11">
        <v>950</v>
      </c>
      <c r="AB11">
        <v>-9999</v>
      </c>
      <c r="AC11" t="s">
        <v>85</v>
      </c>
      <c r="AD11">
        <v>8.5</v>
      </c>
      <c r="AE11">
        <v>23</v>
      </c>
      <c r="AF11">
        <v>-6</v>
      </c>
      <c r="AG11">
        <v>779</v>
      </c>
      <c r="AH11">
        <v>8.5</v>
      </c>
      <c r="AI11">
        <v>21</v>
      </c>
      <c r="AJ11">
        <v>-5</v>
      </c>
      <c r="AK11">
        <v>950</v>
      </c>
      <c r="AL11">
        <v>-9999</v>
      </c>
      <c r="AM11">
        <v>-9999</v>
      </c>
      <c r="AN11">
        <v>-9999</v>
      </c>
      <c r="AO11" t="s">
        <v>65</v>
      </c>
      <c r="AP11">
        <v>-9999</v>
      </c>
      <c r="AQ11">
        <v>-9999</v>
      </c>
      <c r="AR11">
        <v>-9999</v>
      </c>
      <c r="AS11">
        <v>-9999</v>
      </c>
      <c r="AT11">
        <v>-9999</v>
      </c>
      <c r="AU11">
        <v>-9999</v>
      </c>
      <c r="AV11">
        <v>-9999</v>
      </c>
      <c r="AW11">
        <v>-9999</v>
      </c>
      <c r="AX11">
        <v>-9999</v>
      </c>
      <c r="AY11">
        <v>-9999</v>
      </c>
      <c r="AZ11">
        <v>-9999</v>
      </c>
      <c r="BA11">
        <v>-9999</v>
      </c>
      <c r="BB11">
        <v>-9999</v>
      </c>
      <c r="BC11">
        <v>4.41</v>
      </c>
      <c r="BD11" t="s">
        <v>822</v>
      </c>
      <c r="BE11">
        <v>-9999</v>
      </c>
      <c r="BF11" t="s">
        <v>65</v>
      </c>
      <c r="BG11">
        <v>-9999</v>
      </c>
      <c r="BH11">
        <v>-9999</v>
      </c>
      <c r="BI11">
        <v>-9999</v>
      </c>
      <c r="BJ11">
        <v>-9999</v>
      </c>
      <c r="BK11">
        <v>-9999</v>
      </c>
      <c r="BL11">
        <v>2</v>
      </c>
      <c r="BM11" t="s">
        <v>823</v>
      </c>
      <c r="BN11">
        <v>-9999</v>
      </c>
      <c r="BO11">
        <v>-9999</v>
      </c>
      <c r="BP11">
        <v>7.1</v>
      </c>
      <c r="BQ11" t="s">
        <v>823</v>
      </c>
      <c r="BR11">
        <v>0.4535147392290249</v>
      </c>
      <c r="BS11" t="s">
        <v>142</v>
      </c>
      <c r="BT11">
        <v>3</v>
      </c>
      <c r="BU11">
        <v>0.3766478342749529</v>
      </c>
      <c r="BV11" t="s">
        <v>824</v>
      </c>
    </row>
    <row r="12" spans="1:74" ht="12.75">
      <c r="A12" t="s">
        <v>814</v>
      </c>
      <c r="B12" t="s">
        <v>815</v>
      </c>
      <c r="C12" t="s">
        <v>816</v>
      </c>
      <c r="D12">
        <v>43.05</v>
      </c>
      <c r="E12">
        <v>-89.22</v>
      </c>
      <c r="F12">
        <v>-9999</v>
      </c>
      <c r="G12" t="s">
        <v>646</v>
      </c>
      <c r="H12" t="s">
        <v>649</v>
      </c>
      <c r="I12" t="s">
        <v>648</v>
      </c>
      <c r="J12">
        <v>-9999</v>
      </c>
      <c r="K12">
        <v>-9999</v>
      </c>
      <c r="L12" t="s">
        <v>65</v>
      </c>
      <c r="M12">
        <v>-9999</v>
      </c>
      <c r="N12">
        <v>-9999</v>
      </c>
      <c r="O12" t="s">
        <v>820</v>
      </c>
      <c r="P12">
        <v>-9999</v>
      </c>
      <c r="Q12" t="s">
        <v>821</v>
      </c>
      <c r="R12">
        <v>-9999</v>
      </c>
      <c r="S12">
        <v>-9999</v>
      </c>
      <c r="T12">
        <v>-9999</v>
      </c>
      <c r="U12">
        <v>-9999</v>
      </c>
      <c r="V12">
        <v>-9999</v>
      </c>
      <c r="W12">
        <v>39</v>
      </c>
      <c r="X12">
        <v>-9999</v>
      </c>
      <c r="Y12">
        <v>21</v>
      </c>
      <c r="Z12">
        <v>-5</v>
      </c>
      <c r="AA12">
        <v>950</v>
      </c>
      <c r="AB12">
        <v>-9999</v>
      </c>
      <c r="AC12" t="s">
        <v>85</v>
      </c>
      <c r="AD12">
        <v>8.5</v>
      </c>
      <c r="AE12">
        <v>23</v>
      </c>
      <c r="AF12">
        <v>-6</v>
      </c>
      <c r="AG12">
        <v>779</v>
      </c>
      <c r="AH12">
        <v>8.5</v>
      </c>
      <c r="AI12">
        <v>21</v>
      </c>
      <c r="AJ12">
        <v>-5</v>
      </c>
      <c r="AK12">
        <v>950</v>
      </c>
      <c r="AL12" t="s">
        <v>65</v>
      </c>
      <c r="AM12">
        <v>-9999</v>
      </c>
      <c r="AN12">
        <v>-9999</v>
      </c>
      <c r="AO12">
        <v>-9999</v>
      </c>
      <c r="AP12">
        <v>-9999</v>
      </c>
      <c r="AQ12">
        <v>-9999</v>
      </c>
      <c r="AR12">
        <v>-9999</v>
      </c>
      <c r="AS12">
        <v>-9999</v>
      </c>
      <c r="AT12">
        <v>-9999</v>
      </c>
      <c r="AU12">
        <v>-9999</v>
      </c>
      <c r="AV12">
        <v>-9999</v>
      </c>
      <c r="AW12">
        <v>-9999</v>
      </c>
      <c r="AX12">
        <v>-9999</v>
      </c>
      <c r="AY12">
        <v>-9999</v>
      </c>
      <c r="AZ12">
        <v>-9999</v>
      </c>
      <c r="BA12">
        <v>-9999</v>
      </c>
      <c r="BB12">
        <v>-9999</v>
      </c>
      <c r="BC12">
        <v>4.41</v>
      </c>
      <c r="BD12" t="s">
        <v>822</v>
      </c>
      <c r="BE12">
        <v>-9999</v>
      </c>
      <c r="BF12" t="s">
        <v>65</v>
      </c>
      <c r="BG12">
        <v>-9999</v>
      </c>
      <c r="BH12">
        <v>-9999</v>
      </c>
      <c r="BI12">
        <v>-9999</v>
      </c>
      <c r="BJ12">
        <v>-9999</v>
      </c>
      <c r="BK12">
        <v>-9999</v>
      </c>
      <c r="BL12">
        <v>0.69</v>
      </c>
      <c r="BM12" t="s">
        <v>823</v>
      </c>
      <c r="BN12">
        <v>-9999</v>
      </c>
      <c r="BO12">
        <v>-9999</v>
      </c>
      <c r="BP12">
        <v>7.1</v>
      </c>
      <c r="BQ12" t="s">
        <v>823</v>
      </c>
      <c r="BR12">
        <v>0.15646258503401358</v>
      </c>
      <c r="BS12" t="s">
        <v>142</v>
      </c>
      <c r="BT12">
        <v>3</v>
      </c>
      <c r="BU12">
        <v>0.146170956466476</v>
      </c>
      <c r="BV12" t="s">
        <v>824</v>
      </c>
    </row>
    <row r="13" spans="1:74" ht="12.75">
      <c r="A13" t="s">
        <v>814</v>
      </c>
      <c r="B13" t="s">
        <v>815</v>
      </c>
      <c r="C13" t="s">
        <v>816</v>
      </c>
      <c r="D13">
        <v>43.05</v>
      </c>
      <c r="E13">
        <v>-89.22</v>
      </c>
      <c r="F13">
        <v>-9999</v>
      </c>
      <c r="G13" t="s">
        <v>817</v>
      </c>
      <c r="H13" t="s">
        <v>650</v>
      </c>
      <c r="I13" t="s">
        <v>819</v>
      </c>
      <c r="J13">
        <v>-9999</v>
      </c>
      <c r="K13">
        <v>-9999</v>
      </c>
      <c r="L13" t="s">
        <v>65</v>
      </c>
      <c r="M13">
        <v>-9999</v>
      </c>
      <c r="N13">
        <v>-9999</v>
      </c>
      <c r="O13" t="s">
        <v>820</v>
      </c>
      <c r="P13">
        <v>-9999</v>
      </c>
      <c r="Q13" t="s">
        <v>821</v>
      </c>
      <c r="R13">
        <v>-9999</v>
      </c>
      <c r="S13">
        <v>-9999</v>
      </c>
      <c r="T13">
        <v>-9999</v>
      </c>
      <c r="U13">
        <v>-9999</v>
      </c>
      <c r="V13">
        <v>-9999</v>
      </c>
      <c r="W13">
        <v>94</v>
      </c>
      <c r="X13">
        <v>-9999</v>
      </c>
      <c r="Y13">
        <v>21</v>
      </c>
      <c r="Z13">
        <v>-5</v>
      </c>
      <c r="AA13">
        <v>950</v>
      </c>
      <c r="AB13">
        <v>-9999</v>
      </c>
      <c r="AC13" t="s">
        <v>85</v>
      </c>
      <c r="AD13">
        <v>8.5</v>
      </c>
      <c r="AE13">
        <v>23</v>
      </c>
      <c r="AF13">
        <v>-6</v>
      </c>
      <c r="AG13">
        <v>779</v>
      </c>
      <c r="AH13">
        <v>8.5</v>
      </c>
      <c r="AI13">
        <v>21</v>
      </c>
      <c r="AJ13">
        <v>-5</v>
      </c>
      <c r="AK13">
        <v>950</v>
      </c>
      <c r="AL13">
        <v>-9999</v>
      </c>
      <c r="AM13">
        <v>-9999</v>
      </c>
      <c r="AN13">
        <v>-9999</v>
      </c>
      <c r="AO13" t="s">
        <v>65</v>
      </c>
      <c r="AP13">
        <v>-9999</v>
      </c>
      <c r="AQ13">
        <v>-9999</v>
      </c>
      <c r="AR13">
        <v>-9999</v>
      </c>
      <c r="AS13">
        <v>-9999</v>
      </c>
      <c r="AT13">
        <v>-9999</v>
      </c>
      <c r="AU13">
        <v>-9999</v>
      </c>
      <c r="AV13">
        <v>-9999</v>
      </c>
      <c r="AW13">
        <v>-9999</v>
      </c>
      <c r="AX13">
        <v>-9999</v>
      </c>
      <c r="AY13">
        <v>-9999</v>
      </c>
      <c r="AZ13">
        <v>-9999</v>
      </c>
      <c r="BA13">
        <v>-9999</v>
      </c>
      <c r="BB13">
        <v>-9999</v>
      </c>
      <c r="BC13">
        <v>4.28</v>
      </c>
      <c r="BD13" t="s">
        <v>822</v>
      </c>
      <c r="BE13">
        <v>-9999</v>
      </c>
      <c r="BF13" t="s">
        <v>65</v>
      </c>
      <c r="BG13">
        <v>-9999</v>
      </c>
      <c r="BH13">
        <v>-9999</v>
      </c>
      <c r="BI13">
        <v>-9999</v>
      </c>
      <c r="BJ13">
        <v>-9999</v>
      </c>
      <c r="BK13">
        <v>-9999</v>
      </c>
      <c r="BL13">
        <v>5.5</v>
      </c>
      <c r="BM13" t="s">
        <v>823</v>
      </c>
      <c r="BN13">
        <v>-9999</v>
      </c>
      <c r="BO13">
        <v>-9999</v>
      </c>
      <c r="BP13">
        <v>8.6</v>
      </c>
      <c r="BQ13" t="s">
        <v>823</v>
      </c>
      <c r="BR13">
        <v>1.2850467289719625</v>
      </c>
      <c r="BS13" t="s">
        <v>142</v>
      </c>
      <c r="BT13">
        <v>3</v>
      </c>
      <c r="BU13">
        <v>0.8142116950407104</v>
      </c>
      <c r="BV13" t="s">
        <v>824</v>
      </c>
    </row>
    <row r="14" spans="1:74" ht="12.75">
      <c r="A14" t="s">
        <v>814</v>
      </c>
      <c r="B14" t="s">
        <v>815</v>
      </c>
      <c r="C14" t="s">
        <v>816</v>
      </c>
      <c r="D14">
        <v>43.05</v>
      </c>
      <c r="E14">
        <v>-89.22</v>
      </c>
      <c r="F14">
        <v>-9999</v>
      </c>
      <c r="G14" t="s">
        <v>817</v>
      </c>
      <c r="H14" t="s">
        <v>650</v>
      </c>
      <c r="I14" t="s">
        <v>819</v>
      </c>
      <c r="J14">
        <v>-9999</v>
      </c>
      <c r="K14">
        <v>-9999</v>
      </c>
      <c r="L14" t="s">
        <v>65</v>
      </c>
      <c r="M14">
        <v>-9999</v>
      </c>
      <c r="N14">
        <v>-9999</v>
      </c>
      <c r="O14" t="s">
        <v>820</v>
      </c>
      <c r="P14">
        <v>-9999</v>
      </c>
      <c r="Q14" t="s">
        <v>821</v>
      </c>
      <c r="R14">
        <v>-9999</v>
      </c>
      <c r="S14">
        <v>-9999</v>
      </c>
      <c r="T14">
        <v>-9999</v>
      </c>
      <c r="U14">
        <v>-9999</v>
      </c>
      <c r="V14">
        <v>-9999</v>
      </c>
      <c r="W14">
        <v>94</v>
      </c>
      <c r="X14">
        <v>-9999</v>
      </c>
      <c r="Y14">
        <v>21</v>
      </c>
      <c r="Z14">
        <v>-5</v>
      </c>
      <c r="AA14">
        <v>950</v>
      </c>
      <c r="AB14">
        <v>-9999</v>
      </c>
      <c r="AC14" t="s">
        <v>85</v>
      </c>
      <c r="AD14">
        <v>8.5</v>
      </c>
      <c r="AE14">
        <v>23</v>
      </c>
      <c r="AF14">
        <v>-6</v>
      </c>
      <c r="AG14">
        <v>779</v>
      </c>
      <c r="AH14">
        <v>8.5</v>
      </c>
      <c r="AI14">
        <v>21</v>
      </c>
      <c r="AJ14">
        <v>-5</v>
      </c>
      <c r="AK14">
        <v>950</v>
      </c>
      <c r="AL14" t="s">
        <v>65</v>
      </c>
      <c r="AM14">
        <v>-9999</v>
      </c>
      <c r="AN14">
        <v>-9999</v>
      </c>
      <c r="AO14">
        <v>-9999</v>
      </c>
      <c r="AP14">
        <v>-9999</v>
      </c>
      <c r="AQ14">
        <v>-9999</v>
      </c>
      <c r="AR14">
        <v>-9999</v>
      </c>
      <c r="AS14">
        <v>-9999</v>
      </c>
      <c r="AT14">
        <v>-9999</v>
      </c>
      <c r="AU14">
        <v>-9999</v>
      </c>
      <c r="AV14">
        <v>-9999</v>
      </c>
      <c r="AW14">
        <v>-9999</v>
      </c>
      <c r="AX14">
        <v>-9999</v>
      </c>
      <c r="AY14">
        <v>-9999</v>
      </c>
      <c r="AZ14">
        <v>-9999</v>
      </c>
      <c r="BA14">
        <v>-9999</v>
      </c>
      <c r="BB14">
        <v>-9999</v>
      </c>
      <c r="BC14">
        <v>4.28</v>
      </c>
      <c r="BD14" t="s">
        <v>822</v>
      </c>
      <c r="BE14">
        <v>-9999</v>
      </c>
      <c r="BF14" t="s">
        <v>65</v>
      </c>
      <c r="BG14">
        <v>-9999</v>
      </c>
      <c r="BH14">
        <v>-9999</v>
      </c>
      <c r="BI14">
        <v>-9999</v>
      </c>
      <c r="BJ14">
        <v>-9999</v>
      </c>
      <c r="BK14">
        <v>-9999</v>
      </c>
      <c r="BL14">
        <v>1.1</v>
      </c>
      <c r="BM14" t="s">
        <v>823</v>
      </c>
      <c r="BN14">
        <v>-9999</v>
      </c>
      <c r="BO14">
        <v>-9999</v>
      </c>
      <c r="BP14">
        <v>8.6</v>
      </c>
      <c r="BQ14" t="s">
        <v>823</v>
      </c>
      <c r="BR14">
        <v>0.25700934579439255</v>
      </c>
      <c r="BS14" t="s">
        <v>142</v>
      </c>
      <c r="BT14">
        <v>3</v>
      </c>
      <c r="BU14">
        <v>0.23036649214659685</v>
      </c>
      <c r="BV14" t="s">
        <v>824</v>
      </c>
    </row>
    <row r="15" spans="1:74" ht="12.75">
      <c r="A15" t="s">
        <v>814</v>
      </c>
      <c r="B15" t="s">
        <v>815</v>
      </c>
      <c r="C15" t="s">
        <v>651</v>
      </c>
      <c r="D15">
        <v>42.29</v>
      </c>
      <c r="E15">
        <v>-72.11</v>
      </c>
      <c r="F15">
        <v>-9999</v>
      </c>
      <c r="G15" t="s">
        <v>646</v>
      </c>
      <c r="H15" t="s">
        <v>649</v>
      </c>
      <c r="I15" t="s">
        <v>648</v>
      </c>
      <c r="J15">
        <v>-9999</v>
      </c>
      <c r="K15">
        <v>-9999</v>
      </c>
      <c r="L15" t="s">
        <v>65</v>
      </c>
      <c r="M15">
        <v>-9999</v>
      </c>
      <c r="N15">
        <v>-9999</v>
      </c>
      <c r="O15" t="s">
        <v>652</v>
      </c>
      <c r="P15">
        <v>-9999</v>
      </c>
      <c r="Q15" t="s">
        <v>653</v>
      </c>
      <c r="R15">
        <v>-9999</v>
      </c>
      <c r="S15">
        <v>-9999</v>
      </c>
      <c r="T15">
        <v>-9999</v>
      </c>
      <c r="U15">
        <v>-9999</v>
      </c>
      <c r="V15">
        <v>-9999</v>
      </c>
      <c r="W15">
        <v>81</v>
      </c>
      <c r="X15">
        <v>-9999</v>
      </c>
      <c r="Y15">
        <v>-9999</v>
      </c>
      <c r="Z15">
        <v>-9999</v>
      </c>
      <c r="AA15">
        <v>-9999</v>
      </c>
      <c r="AB15">
        <v>-9999</v>
      </c>
      <c r="AC15">
        <v>-9999</v>
      </c>
      <c r="AD15">
        <v>9.08</v>
      </c>
      <c r="AE15">
        <v>22</v>
      </c>
      <c r="AF15">
        <v>-4</v>
      </c>
      <c r="AG15">
        <v>960</v>
      </c>
      <c r="AH15">
        <v>9.08</v>
      </c>
      <c r="AI15">
        <v>22</v>
      </c>
      <c r="AJ15">
        <v>-4</v>
      </c>
      <c r="AK15">
        <v>960</v>
      </c>
      <c r="AL15">
        <v>-9999</v>
      </c>
      <c r="AM15">
        <v>-9999</v>
      </c>
      <c r="AN15">
        <v>-9999</v>
      </c>
      <c r="AO15" t="s">
        <v>65</v>
      </c>
      <c r="AP15">
        <v>-9999</v>
      </c>
      <c r="AQ15">
        <v>-9999</v>
      </c>
      <c r="AR15">
        <v>-9999</v>
      </c>
      <c r="AS15">
        <v>-9999</v>
      </c>
      <c r="AT15">
        <v>-9999</v>
      </c>
      <c r="AU15">
        <v>-9999</v>
      </c>
      <c r="AV15">
        <v>-9999</v>
      </c>
      <c r="AW15">
        <v>-9999</v>
      </c>
      <c r="AX15">
        <v>-9999</v>
      </c>
      <c r="AY15">
        <v>-9999</v>
      </c>
      <c r="AZ15">
        <v>-9999</v>
      </c>
      <c r="BA15">
        <v>-9999</v>
      </c>
      <c r="BB15">
        <v>-9999</v>
      </c>
      <c r="BC15">
        <v>5.1</v>
      </c>
      <c r="BD15" t="s">
        <v>822</v>
      </c>
      <c r="BE15">
        <v>-9999</v>
      </c>
      <c r="BF15" t="s">
        <v>65</v>
      </c>
      <c r="BG15">
        <v>-9999</v>
      </c>
      <c r="BH15">
        <v>-9999</v>
      </c>
      <c r="BI15">
        <v>-9999</v>
      </c>
      <c r="BJ15">
        <v>-9999</v>
      </c>
      <c r="BK15">
        <v>-9999</v>
      </c>
      <c r="BL15">
        <v>4.2</v>
      </c>
      <c r="BM15" t="s">
        <v>823</v>
      </c>
      <c r="BN15">
        <v>-9999</v>
      </c>
      <c r="BO15">
        <v>-9999</v>
      </c>
      <c r="BP15">
        <v>9.8</v>
      </c>
      <c r="BQ15" t="s">
        <v>823</v>
      </c>
      <c r="BR15">
        <v>0.823529411764706</v>
      </c>
      <c r="BS15" t="s">
        <v>142</v>
      </c>
      <c r="BT15">
        <v>3</v>
      </c>
      <c r="BU15">
        <v>0.6008583690987125</v>
      </c>
      <c r="BV15">
        <v>-9999</v>
      </c>
    </row>
    <row r="16" spans="1:74" ht="12.75">
      <c r="A16" t="s">
        <v>814</v>
      </c>
      <c r="B16" t="s">
        <v>815</v>
      </c>
      <c r="C16" t="s">
        <v>651</v>
      </c>
      <c r="D16">
        <v>42.29</v>
      </c>
      <c r="E16">
        <v>-72.11</v>
      </c>
      <c r="F16">
        <v>-9999</v>
      </c>
      <c r="G16" t="s">
        <v>646</v>
      </c>
      <c r="H16" t="s">
        <v>649</v>
      </c>
      <c r="I16" t="s">
        <v>648</v>
      </c>
      <c r="J16">
        <v>-9999</v>
      </c>
      <c r="K16">
        <v>-9999</v>
      </c>
      <c r="L16" t="s">
        <v>65</v>
      </c>
      <c r="M16">
        <v>-9999</v>
      </c>
      <c r="N16">
        <v>-9999</v>
      </c>
      <c r="O16" t="s">
        <v>652</v>
      </c>
      <c r="P16">
        <v>-9999</v>
      </c>
      <c r="Q16" t="s">
        <v>653</v>
      </c>
      <c r="R16">
        <v>-9999</v>
      </c>
      <c r="S16">
        <v>-9999</v>
      </c>
      <c r="T16">
        <v>-9999</v>
      </c>
      <c r="U16">
        <v>-9999</v>
      </c>
      <c r="V16">
        <v>-9999</v>
      </c>
      <c r="W16">
        <v>81</v>
      </c>
      <c r="X16">
        <v>-9999</v>
      </c>
      <c r="Y16">
        <v>-9999</v>
      </c>
      <c r="Z16">
        <v>-9999</v>
      </c>
      <c r="AA16">
        <v>-9999</v>
      </c>
      <c r="AB16">
        <v>-9999</v>
      </c>
      <c r="AC16">
        <v>-9999</v>
      </c>
      <c r="AD16">
        <v>9.08</v>
      </c>
      <c r="AE16">
        <v>22</v>
      </c>
      <c r="AF16">
        <v>-4</v>
      </c>
      <c r="AG16">
        <v>960</v>
      </c>
      <c r="AH16">
        <v>9.08</v>
      </c>
      <c r="AI16">
        <v>22</v>
      </c>
      <c r="AJ16">
        <v>-4</v>
      </c>
      <c r="AK16">
        <v>960</v>
      </c>
      <c r="AL16" t="s">
        <v>65</v>
      </c>
      <c r="AM16">
        <v>-9999</v>
      </c>
      <c r="AN16">
        <v>-9999</v>
      </c>
      <c r="AO16">
        <v>-9999</v>
      </c>
      <c r="AP16">
        <v>-9999</v>
      </c>
      <c r="AQ16">
        <v>-9999</v>
      </c>
      <c r="AR16">
        <v>-9999</v>
      </c>
      <c r="AS16">
        <v>-9999</v>
      </c>
      <c r="AT16">
        <v>-9999</v>
      </c>
      <c r="AU16">
        <v>-9999</v>
      </c>
      <c r="AV16">
        <v>-9999</v>
      </c>
      <c r="AW16">
        <v>-9999</v>
      </c>
      <c r="AX16">
        <v>-9999</v>
      </c>
      <c r="AY16">
        <v>-9999</v>
      </c>
      <c r="AZ16">
        <v>-9999</v>
      </c>
      <c r="BA16">
        <v>-9999</v>
      </c>
      <c r="BB16">
        <v>-9999</v>
      </c>
      <c r="BC16">
        <v>5.1</v>
      </c>
      <c r="BD16" t="s">
        <v>822</v>
      </c>
      <c r="BE16">
        <v>-9999</v>
      </c>
      <c r="BF16" t="s">
        <v>65</v>
      </c>
      <c r="BG16">
        <v>-9999</v>
      </c>
      <c r="BH16">
        <v>-9999</v>
      </c>
      <c r="BI16">
        <v>-9999</v>
      </c>
      <c r="BJ16">
        <v>-9999</v>
      </c>
      <c r="BK16">
        <v>-9999</v>
      </c>
      <c r="BL16">
        <v>4.1</v>
      </c>
      <c r="BM16" t="s">
        <v>823</v>
      </c>
      <c r="BN16">
        <v>-9999</v>
      </c>
      <c r="BO16">
        <v>-9999</v>
      </c>
      <c r="BP16">
        <v>9.8</v>
      </c>
      <c r="BQ16" t="s">
        <v>823</v>
      </c>
      <c r="BR16">
        <v>0.803921568627451</v>
      </c>
      <c r="BS16" t="s">
        <v>142</v>
      </c>
      <c r="BT16">
        <v>3</v>
      </c>
      <c r="BU16">
        <v>0.5903527717782577</v>
      </c>
      <c r="BV16">
        <v>-9999</v>
      </c>
    </row>
    <row r="17" spans="1:74" ht="12.75">
      <c r="A17" t="s">
        <v>814</v>
      </c>
      <c r="B17" t="s">
        <v>815</v>
      </c>
      <c r="C17" t="s">
        <v>651</v>
      </c>
      <c r="D17">
        <v>42.29</v>
      </c>
      <c r="E17">
        <v>-72.11</v>
      </c>
      <c r="F17">
        <v>-9999</v>
      </c>
      <c r="G17" t="s">
        <v>817</v>
      </c>
      <c r="H17" t="s">
        <v>654</v>
      </c>
      <c r="I17" t="s">
        <v>819</v>
      </c>
      <c r="J17">
        <v>-9999</v>
      </c>
      <c r="K17">
        <v>-9999</v>
      </c>
      <c r="L17" t="s">
        <v>65</v>
      </c>
      <c r="M17">
        <v>-9999</v>
      </c>
      <c r="N17">
        <v>-9999</v>
      </c>
      <c r="O17" t="s">
        <v>652</v>
      </c>
      <c r="P17">
        <v>-9999</v>
      </c>
      <c r="Q17" t="s">
        <v>653</v>
      </c>
      <c r="R17">
        <v>-9999</v>
      </c>
      <c r="S17">
        <v>-9999</v>
      </c>
      <c r="T17">
        <v>-9999</v>
      </c>
      <c r="U17">
        <v>-9999</v>
      </c>
      <c r="V17">
        <v>-9999</v>
      </c>
      <c r="W17">
        <v>93</v>
      </c>
      <c r="X17">
        <v>-9999</v>
      </c>
      <c r="Y17">
        <v>-9999</v>
      </c>
      <c r="Z17">
        <v>-9999</v>
      </c>
      <c r="AA17">
        <v>-9999</v>
      </c>
      <c r="AB17">
        <v>-9999</v>
      </c>
      <c r="AC17">
        <v>-9999</v>
      </c>
      <c r="AD17">
        <v>9.08</v>
      </c>
      <c r="AE17">
        <v>22</v>
      </c>
      <c r="AF17">
        <v>-4</v>
      </c>
      <c r="AG17">
        <v>960</v>
      </c>
      <c r="AH17">
        <v>9.08</v>
      </c>
      <c r="AI17">
        <v>22</v>
      </c>
      <c r="AJ17">
        <v>-4</v>
      </c>
      <c r="AK17">
        <v>960</v>
      </c>
      <c r="AL17">
        <v>-9999</v>
      </c>
      <c r="AM17">
        <v>-9999</v>
      </c>
      <c r="AN17">
        <v>-9999</v>
      </c>
      <c r="AO17" t="s">
        <v>65</v>
      </c>
      <c r="AP17">
        <v>-9999</v>
      </c>
      <c r="AQ17">
        <v>-9999</v>
      </c>
      <c r="AR17">
        <v>-9999</v>
      </c>
      <c r="AS17">
        <v>-9999</v>
      </c>
      <c r="AT17">
        <v>-9999</v>
      </c>
      <c r="AU17">
        <v>-9999</v>
      </c>
      <c r="AV17">
        <v>-9999</v>
      </c>
      <c r="AW17">
        <v>-9999</v>
      </c>
      <c r="AX17">
        <v>-9999</v>
      </c>
      <c r="AY17">
        <v>-9999</v>
      </c>
      <c r="AZ17">
        <v>-9999</v>
      </c>
      <c r="BA17">
        <v>-9999</v>
      </c>
      <c r="BB17">
        <v>-9999</v>
      </c>
      <c r="BC17">
        <v>6.1</v>
      </c>
      <c r="BD17" t="s">
        <v>822</v>
      </c>
      <c r="BE17">
        <v>-9999</v>
      </c>
      <c r="BF17" t="s">
        <v>65</v>
      </c>
      <c r="BG17">
        <v>-9999</v>
      </c>
      <c r="BH17">
        <v>-9999</v>
      </c>
      <c r="BI17">
        <v>-9999</v>
      </c>
      <c r="BJ17">
        <v>-9999</v>
      </c>
      <c r="BK17">
        <v>-9999</v>
      </c>
      <c r="BL17">
        <v>4</v>
      </c>
      <c r="BM17" t="s">
        <v>823</v>
      </c>
      <c r="BN17">
        <v>-9999</v>
      </c>
      <c r="BO17">
        <v>-9999</v>
      </c>
      <c r="BP17">
        <v>9.3</v>
      </c>
      <c r="BQ17" t="s">
        <v>823</v>
      </c>
      <c r="BR17">
        <v>0.6557377049180328</v>
      </c>
      <c r="BS17" t="s">
        <v>142</v>
      </c>
      <c r="BT17">
        <v>3</v>
      </c>
      <c r="BU17">
        <v>0.5063291139240507</v>
      </c>
      <c r="BV17">
        <v>-9999</v>
      </c>
    </row>
    <row r="18" spans="1:74" ht="12.75">
      <c r="A18" t="s">
        <v>814</v>
      </c>
      <c r="B18" t="s">
        <v>815</v>
      </c>
      <c r="C18" t="s">
        <v>651</v>
      </c>
      <c r="D18">
        <v>42.29</v>
      </c>
      <c r="E18">
        <v>-72.11</v>
      </c>
      <c r="F18">
        <v>-9999</v>
      </c>
      <c r="G18" t="s">
        <v>817</v>
      </c>
      <c r="H18" t="s">
        <v>654</v>
      </c>
      <c r="I18" t="s">
        <v>819</v>
      </c>
      <c r="J18">
        <v>-9999</v>
      </c>
      <c r="K18">
        <v>-9999</v>
      </c>
      <c r="L18" t="s">
        <v>65</v>
      </c>
      <c r="M18">
        <v>-9999</v>
      </c>
      <c r="N18">
        <v>-9999</v>
      </c>
      <c r="O18" t="s">
        <v>652</v>
      </c>
      <c r="P18">
        <v>-9999</v>
      </c>
      <c r="Q18" t="s">
        <v>653</v>
      </c>
      <c r="R18">
        <v>-9999</v>
      </c>
      <c r="S18">
        <v>-9999</v>
      </c>
      <c r="T18">
        <v>-9999</v>
      </c>
      <c r="U18">
        <v>-9999</v>
      </c>
      <c r="V18">
        <v>-9999</v>
      </c>
      <c r="W18">
        <v>93</v>
      </c>
      <c r="X18">
        <v>-9999</v>
      </c>
      <c r="Y18">
        <v>-9999</v>
      </c>
      <c r="Z18">
        <v>-9999</v>
      </c>
      <c r="AA18">
        <v>-9999</v>
      </c>
      <c r="AB18">
        <v>-9999</v>
      </c>
      <c r="AC18">
        <v>-9999</v>
      </c>
      <c r="AD18">
        <v>9.08</v>
      </c>
      <c r="AE18">
        <v>22</v>
      </c>
      <c r="AF18">
        <v>-4</v>
      </c>
      <c r="AG18">
        <v>960</v>
      </c>
      <c r="AH18">
        <v>9.08</v>
      </c>
      <c r="AI18">
        <v>22</v>
      </c>
      <c r="AJ18">
        <v>-4</v>
      </c>
      <c r="AK18">
        <v>960</v>
      </c>
      <c r="AL18" t="s">
        <v>65</v>
      </c>
      <c r="AM18">
        <v>-9999</v>
      </c>
      <c r="AN18">
        <v>-9999</v>
      </c>
      <c r="AO18">
        <v>-9999</v>
      </c>
      <c r="AP18">
        <v>-9999</v>
      </c>
      <c r="AQ18">
        <v>-9999</v>
      </c>
      <c r="AR18">
        <v>-9999</v>
      </c>
      <c r="AS18">
        <v>-9999</v>
      </c>
      <c r="AT18">
        <v>-9999</v>
      </c>
      <c r="AU18">
        <v>-9999</v>
      </c>
      <c r="AV18">
        <v>-9999</v>
      </c>
      <c r="AW18">
        <v>-9999</v>
      </c>
      <c r="AX18">
        <v>-9999</v>
      </c>
      <c r="AY18">
        <v>-9999</v>
      </c>
      <c r="AZ18">
        <v>-9999</v>
      </c>
      <c r="BA18">
        <v>-9999</v>
      </c>
      <c r="BB18">
        <v>-9999</v>
      </c>
      <c r="BC18">
        <v>6.1</v>
      </c>
      <c r="BD18" t="s">
        <v>822</v>
      </c>
      <c r="BE18">
        <v>-9999</v>
      </c>
      <c r="BF18" t="s">
        <v>65</v>
      </c>
      <c r="BG18">
        <v>-9999</v>
      </c>
      <c r="BH18">
        <v>-9999</v>
      </c>
      <c r="BI18">
        <v>-9999</v>
      </c>
      <c r="BJ18">
        <v>-9999</v>
      </c>
      <c r="BK18">
        <v>-9999</v>
      </c>
      <c r="BL18">
        <v>5.1</v>
      </c>
      <c r="BM18" t="s">
        <v>823</v>
      </c>
      <c r="BN18">
        <v>-9999</v>
      </c>
      <c r="BO18">
        <v>-9999</v>
      </c>
      <c r="BP18">
        <v>9.3</v>
      </c>
      <c r="BQ18" t="s">
        <v>823</v>
      </c>
      <c r="BR18">
        <v>0.8360655737704918</v>
      </c>
      <c r="BS18" t="s">
        <v>142</v>
      </c>
      <c r="BT18">
        <v>3</v>
      </c>
      <c r="BU18">
        <v>0.6075044669446099</v>
      </c>
      <c r="BV18">
        <v>-9999</v>
      </c>
    </row>
    <row r="19" spans="1:74" ht="12.75">
      <c r="A19" t="s">
        <v>814</v>
      </c>
      <c r="B19" t="s">
        <v>815</v>
      </c>
      <c r="C19" t="s">
        <v>655</v>
      </c>
      <c r="D19">
        <v>43.38</v>
      </c>
      <c r="E19">
        <v>-89.47</v>
      </c>
      <c r="F19">
        <v>270</v>
      </c>
      <c r="G19" t="s">
        <v>646</v>
      </c>
      <c r="H19" t="s">
        <v>649</v>
      </c>
      <c r="I19" t="s">
        <v>648</v>
      </c>
      <c r="J19">
        <v>-9999</v>
      </c>
      <c r="K19">
        <v>-9999</v>
      </c>
      <c r="L19" t="s">
        <v>65</v>
      </c>
      <c r="M19">
        <v>-9999</v>
      </c>
      <c r="N19">
        <v>-9999</v>
      </c>
      <c r="O19" t="s">
        <v>656</v>
      </c>
      <c r="P19">
        <v>-9999</v>
      </c>
      <c r="Q19" t="s">
        <v>657</v>
      </c>
      <c r="R19">
        <v>-9999</v>
      </c>
      <c r="S19">
        <v>-9999</v>
      </c>
      <c r="T19">
        <v>-9999</v>
      </c>
      <c r="U19">
        <v>-9999</v>
      </c>
      <c r="V19">
        <v>-9999</v>
      </c>
      <c r="W19">
        <v>28</v>
      </c>
      <c r="X19">
        <v>-9999</v>
      </c>
      <c r="Y19">
        <v>-9999</v>
      </c>
      <c r="Z19">
        <v>-9999</v>
      </c>
      <c r="AA19">
        <v>800</v>
      </c>
      <c r="AB19">
        <v>-9999</v>
      </c>
      <c r="AC19" t="s">
        <v>85</v>
      </c>
      <c r="AD19">
        <v>-9999</v>
      </c>
      <c r="AE19">
        <v>-9999</v>
      </c>
      <c r="AF19">
        <v>-9999</v>
      </c>
      <c r="AG19">
        <v>-9999</v>
      </c>
      <c r="AH19">
        <v>8.5</v>
      </c>
      <c r="AI19">
        <v>21</v>
      </c>
      <c r="AJ19">
        <v>-5</v>
      </c>
      <c r="AK19">
        <v>800</v>
      </c>
      <c r="AL19">
        <v>-9999</v>
      </c>
      <c r="AM19">
        <v>-9999</v>
      </c>
      <c r="AN19">
        <v>-9999</v>
      </c>
      <c r="AO19" t="s">
        <v>65</v>
      </c>
      <c r="AP19">
        <v>-9999</v>
      </c>
      <c r="AQ19">
        <v>-9999</v>
      </c>
      <c r="AR19">
        <v>-9999</v>
      </c>
      <c r="AS19">
        <v>-9999</v>
      </c>
      <c r="AT19">
        <v>-9999</v>
      </c>
      <c r="AU19">
        <v>-9999</v>
      </c>
      <c r="AV19">
        <v>-9999</v>
      </c>
      <c r="AW19">
        <v>-9999</v>
      </c>
      <c r="AX19">
        <v>-9999</v>
      </c>
      <c r="AY19">
        <v>-9999</v>
      </c>
      <c r="AZ19">
        <v>-9999</v>
      </c>
      <c r="BA19">
        <v>-9999</v>
      </c>
      <c r="BB19">
        <v>-9999</v>
      </c>
      <c r="BC19">
        <v>4.02</v>
      </c>
      <c r="BD19" t="s">
        <v>822</v>
      </c>
      <c r="BE19">
        <v>-9999</v>
      </c>
      <c r="BF19" t="s">
        <v>65</v>
      </c>
      <c r="BG19">
        <v>-9999</v>
      </c>
      <c r="BH19">
        <v>-9999</v>
      </c>
      <c r="BI19">
        <v>-9999</v>
      </c>
      <c r="BJ19">
        <v>-9999</v>
      </c>
      <c r="BK19">
        <v>-9999</v>
      </c>
      <c r="BL19">
        <v>1.2</v>
      </c>
      <c r="BM19" t="s">
        <v>823</v>
      </c>
      <c r="BN19">
        <v>-9999</v>
      </c>
      <c r="BO19">
        <v>-9999</v>
      </c>
      <c r="BP19">
        <v>4.1</v>
      </c>
      <c r="BQ19" t="s">
        <v>823</v>
      </c>
      <c r="BR19">
        <v>0.2985074626865672</v>
      </c>
      <c r="BS19" t="s">
        <v>142</v>
      </c>
      <c r="BT19">
        <v>3</v>
      </c>
      <c r="BU19">
        <v>0.2631578947368421</v>
      </c>
      <c r="BV19" t="s">
        <v>658</v>
      </c>
    </row>
    <row r="20" spans="1:74" ht="12.75">
      <c r="A20" t="s">
        <v>814</v>
      </c>
      <c r="B20" t="s">
        <v>815</v>
      </c>
      <c r="C20" t="s">
        <v>655</v>
      </c>
      <c r="D20">
        <v>43.38</v>
      </c>
      <c r="E20">
        <v>-89.47</v>
      </c>
      <c r="F20">
        <v>270</v>
      </c>
      <c r="G20" t="s">
        <v>646</v>
      </c>
      <c r="H20" t="s">
        <v>649</v>
      </c>
      <c r="I20" t="s">
        <v>648</v>
      </c>
      <c r="J20">
        <v>-9999</v>
      </c>
      <c r="K20">
        <v>-9999</v>
      </c>
      <c r="L20" t="s">
        <v>65</v>
      </c>
      <c r="M20">
        <v>-9999</v>
      </c>
      <c r="N20">
        <v>-9999</v>
      </c>
      <c r="O20" t="s">
        <v>656</v>
      </c>
      <c r="P20">
        <v>-9999</v>
      </c>
      <c r="Q20" t="s">
        <v>657</v>
      </c>
      <c r="R20">
        <v>-9999</v>
      </c>
      <c r="S20">
        <v>-9999</v>
      </c>
      <c r="T20">
        <v>-9999</v>
      </c>
      <c r="U20">
        <v>-9999</v>
      </c>
      <c r="V20">
        <v>-9999</v>
      </c>
      <c r="W20">
        <v>28</v>
      </c>
      <c r="X20">
        <v>-9999</v>
      </c>
      <c r="Y20">
        <v>-9999</v>
      </c>
      <c r="Z20">
        <v>-9999</v>
      </c>
      <c r="AA20">
        <v>800</v>
      </c>
      <c r="AB20">
        <v>-9999</v>
      </c>
      <c r="AC20" t="s">
        <v>85</v>
      </c>
      <c r="AD20">
        <v>-9999</v>
      </c>
      <c r="AE20">
        <v>-9999</v>
      </c>
      <c r="AF20">
        <v>-9999</v>
      </c>
      <c r="AG20">
        <v>-9999</v>
      </c>
      <c r="AH20">
        <v>8.5</v>
      </c>
      <c r="AI20">
        <v>21</v>
      </c>
      <c r="AJ20">
        <v>-5</v>
      </c>
      <c r="AK20">
        <v>800</v>
      </c>
      <c r="AL20" t="s">
        <v>65</v>
      </c>
      <c r="AM20">
        <v>-9999</v>
      </c>
      <c r="AN20">
        <v>-9999</v>
      </c>
      <c r="AO20">
        <v>-9999</v>
      </c>
      <c r="AP20">
        <v>-9999</v>
      </c>
      <c r="AQ20">
        <v>-9999</v>
      </c>
      <c r="AR20">
        <v>-9999</v>
      </c>
      <c r="AS20">
        <v>-9999</v>
      </c>
      <c r="AT20">
        <v>-9999</v>
      </c>
      <c r="AU20">
        <v>-9999</v>
      </c>
      <c r="AV20">
        <v>-9999</v>
      </c>
      <c r="AW20">
        <v>-9999</v>
      </c>
      <c r="AX20">
        <v>-9999</v>
      </c>
      <c r="AY20">
        <v>-9999</v>
      </c>
      <c r="AZ20">
        <v>-9999</v>
      </c>
      <c r="BA20">
        <v>-9999</v>
      </c>
      <c r="BB20">
        <v>-9999</v>
      </c>
      <c r="BC20">
        <v>4.02</v>
      </c>
      <c r="BD20" t="s">
        <v>822</v>
      </c>
      <c r="BE20">
        <v>-9999</v>
      </c>
      <c r="BF20" t="s">
        <v>65</v>
      </c>
      <c r="BG20">
        <v>-9999</v>
      </c>
      <c r="BH20">
        <v>-9999</v>
      </c>
      <c r="BI20">
        <v>-9999</v>
      </c>
      <c r="BJ20">
        <v>-9999</v>
      </c>
      <c r="BK20">
        <v>-9999</v>
      </c>
      <c r="BL20">
        <v>2.53</v>
      </c>
      <c r="BM20" t="s">
        <v>823</v>
      </c>
      <c r="BN20">
        <v>-9999</v>
      </c>
      <c r="BO20">
        <v>-9999</v>
      </c>
      <c r="BP20">
        <v>4.1</v>
      </c>
      <c r="BQ20" t="s">
        <v>823</v>
      </c>
      <c r="BR20">
        <v>0.6293532338308457</v>
      </c>
      <c r="BS20" t="s">
        <v>142</v>
      </c>
      <c r="BT20">
        <v>3</v>
      </c>
      <c r="BU20">
        <v>0.4904526509644277</v>
      </c>
      <c r="BV20" t="s">
        <v>658</v>
      </c>
    </row>
    <row r="21" spans="1:74" ht="12.75">
      <c r="A21" t="s">
        <v>814</v>
      </c>
      <c r="B21" t="s">
        <v>815</v>
      </c>
      <c r="C21" t="s">
        <v>655</v>
      </c>
      <c r="D21">
        <v>43.38</v>
      </c>
      <c r="E21">
        <v>-89.47</v>
      </c>
      <c r="F21">
        <v>270</v>
      </c>
      <c r="G21" t="s">
        <v>646</v>
      </c>
      <c r="H21" t="s">
        <v>647</v>
      </c>
      <c r="I21" t="s">
        <v>648</v>
      </c>
      <c r="J21">
        <v>-9999</v>
      </c>
      <c r="K21">
        <v>-9999</v>
      </c>
      <c r="L21" t="s">
        <v>65</v>
      </c>
      <c r="M21">
        <v>-9999</v>
      </c>
      <c r="N21">
        <v>-9999</v>
      </c>
      <c r="O21" t="s">
        <v>652</v>
      </c>
      <c r="P21">
        <v>-9999</v>
      </c>
      <c r="Q21" t="s">
        <v>653</v>
      </c>
      <c r="R21">
        <v>-9999</v>
      </c>
      <c r="S21">
        <v>-9999</v>
      </c>
      <c r="T21">
        <v>-9999</v>
      </c>
      <c r="U21">
        <v>-9999</v>
      </c>
      <c r="V21">
        <v>-9999</v>
      </c>
      <c r="W21">
        <v>52</v>
      </c>
      <c r="X21">
        <v>-9999</v>
      </c>
      <c r="Y21">
        <v>-9999</v>
      </c>
      <c r="Z21">
        <v>-9999</v>
      </c>
      <c r="AA21">
        <v>800</v>
      </c>
      <c r="AB21">
        <v>-9999</v>
      </c>
      <c r="AC21" t="s">
        <v>85</v>
      </c>
      <c r="AD21">
        <v>-9999</v>
      </c>
      <c r="AE21">
        <v>-9999</v>
      </c>
      <c r="AF21">
        <v>-9999</v>
      </c>
      <c r="AG21">
        <v>-9999</v>
      </c>
      <c r="AH21">
        <v>8.5</v>
      </c>
      <c r="AI21">
        <v>21</v>
      </c>
      <c r="AJ21">
        <v>-5</v>
      </c>
      <c r="AK21">
        <v>800</v>
      </c>
      <c r="AL21">
        <v>-9999</v>
      </c>
      <c r="AM21">
        <v>-9999</v>
      </c>
      <c r="AN21">
        <v>-9999</v>
      </c>
      <c r="AO21" t="s">
        <v>65</v>
      </c>
      <c r="AP21">
        <v>-9999</v>
      </c>
      <c r="AQ21">
        <v>-9999</v>
      </c>
      <c r="AR21">
        <v>-9999</v>
      </c>
      <c r="AS21">
        <v>-9999</v>
      </c>
      <c r="AT21">
        <v>-9999</v>
      </c>
      <c r="AU21">
        <v>-9999</v>
      </c>
      <c r="AV21">
        <v>-9999</v>
      </c>
      <c r="AW21">
        <v>-9999</v>
      </c>
      <c r="AX21">
        <v>-9999</v>
      </c>
      <c r="AY21">
        <v>-9999</v>
      </c>
      <c r="AZ21">
        <v>-9999</v>
      </c>
      <c r="BA21">
        <v>-9999</v>
      </c>
      <c r="BB21">
        <v>-9999</v>
      </c>
      <c r="BC21">
        <v>2.89</v>
      </c>
      <c r="BD21" t="s">
        <v>822</v>
      </c>
      <c r="BE21">
        <v>-9999</v>
      </c>
      <c r="BF21" t="s">
        <v>65</v>
      </c>
      <c r="BG21">
        <v>-9999</v>
      </c>
      <c r="BH21">
        <v>-9999</v>
      </c>
      <c r="BI21">
        <v>-9999</v>
      </c>
      <c r="BJ21">
        <v>-9999</v>
      </c>
      <c r="BK21">
        <v>-9999</v>
      </c>
      <c r="BL21">
        <v>1.4</v>
      </c>
      <c r="BM21" t="s">
        <v>823</v>
      </c>
      <c r="BN21">
        <v>-9999</v>
      </c>
      <c r="BO21">
        <v>-9999</v>
      </c>
      <c r="BP21">
        <v>6.4</v>
      </c>
      <c r="BQ21" t="s">
        <v>823</v>
      </c>
      <c r="BR21">
        <v>0.48442906574394456</v>
      </c>
      <c r="BS21" t="s">
        <v>142</v>
      </c>
      <c r="BT21">
        <v>3</v>
      </c>
      <c r="BU21">
        <v>0.3977272727272727</v>
      </c>
      <c r="BV21" t="s">
        <v>658</v>
      </c>
    </row>
    <row r="22" spans="1:74" ht="12.75">
      <c r="A22" t="s">
        <v>814</v>
      </c>
      <c r="B22" t="s">
        <v>815</v>
      </c>
      <c r="C22" t="s">
        <v>655</v>
      </c>
      <c r="D22">
        <v>43.38</v>
      </c>
      <c r="E22">
        <v>-89.47</v>
      </c>
      <c r="F22">
        <v>270</v>
      </c>
      <c r="G22" t="s">
        <v>646</v>
      </c>
      <c r="H22" t="s">
        <v>647</v>
      </c>
      <c r="I22" t="s">
        <v>648</v>
      </c>
      <c r="J22">
        <v>-9999</v>
      </c>
      <c r="K22">
        <v>-9999</v>
      </c>
      <c r="L22" t="s">
        <v>65</v>
      </c>
      <c r="M22">
        <v>-9999</v>
      </c>
      <c r="N22">
        <v>-9999</v>
      </c>
      <c r="O22" t="s">
        <v>652</v>
      </c>
      <c r="P22">
        <v>-9999</v>
      </c>
      <c r="Q22" t="s">
        <v>653</v>
      </c>
      <c r="R22">
        <v>-9999</v>
      </c>
      <c r="S22">
        <v>-9999</v>
      </c>
      <c r="T22">
        <v>-9999</v>
      </c>
      <c r="U22">
        <v>-9999</v>
      </c>
      <c r="V22">
        <v>-9999</v>
      </c>
      <c r="W22">
        <v>52</v>
      </c>
      <c r="X22">
        <v>-9999</v>
      </c>
      <c r="Y22">
        <v>-9999</v>
      </c>
      <c r="Z22">
        <v>-9999</v>
      </c>
      <c r="AA22">
        <v>800</v>
      </c>
      <c r="AB22">
        <v>-9999</v>
      </c>
      <c r="AC22" t="s">
        <v>85</v>
      </c>
      <c r="AD22">
        <v>-9999</v>
      </c>
      <c r="AE22">
        <v>-9999</v>
      </c>
      <c r="AF22">
        <v>-9999</v>
      </c>
      <c r="AG22">
        <v>-9999</v>
      </c>
      <c r="AH22">
        <v>8.5</v>
      </c>
      <c r="AI22">
        <v>21</v>
      </c>
      <c r="AJ22">
        <v>-5</v>
      </c>
      <c r="AK22">
        <v>800</v>
      </c>
      <c r="AL22" t="s">
        <v>65</v>
      </c>
      <c r="AM22">
        <v>-9999</v>
      </c>
      <c r="AN22">
        <v>-9999</v>
      </c>
      <c r="AO22">
        <v>-9999</v>
      </c>
      <c r="AP22">
        <v>-9999</v>
      </c>
      <c r="AQ22">
        <v>-9999</v>
      </c>
      <c r="AR22">
        <v>-9999</v>
      </c>
      <c r="AS22">
        <v>-9999</v>
      </c>
      <c r="AT22">
        <v>-9999</v>
      </c>
      <c r="AU22">
        <v>-9999</v>
      </c>
      <c r="AV22">
        <v>-9999</v>
      </c>
      <c r="AW22">
        <v>-9999</v>
      </c>
      <c r="AX22">
        <v>-9999</v>
      </c>
      <c r="AY22">
        <v>-9999</v>
      </c>
      <c r="AZ22">
        <v>-9999</v>
      </c>
      <c r="BA22">
        <v>-9999</v>
      </c>
      <c r="BB22">
        <v>-9999</v>
      </c>
      <c r="BC22">
        <v>2.89</v>
      </c>
      <c r="BD22" t="s">
        <v>822</v>
      </c>
      <c r="BE22">
        <v>-9999</v>
      </c>
      <c r="BF22" t="s">
        <v>65</v>
      </c>
      <c r="BG22">
        <v>-9999</v>
      </c>
      <c r="BH22">
        <v>-9999</v>
      </c>
      <c r="BI22">
        <v>-9999</v>
      </c>
      <c r="BJ22">
        <v>-9999</v>
      </c>
      <c r="BK22">
        <v>-9999</v>
      </c>
      <c r="BL22">
        <v>1.62</v>
      </c>
      <c r="BM22" t="s">
        <v>823</v>
      </c>
      <c r="BN22">
        <v>-9999</v>
      </c>
      <c r="BO22">
        <v>-9999</v>
      </c>
      <c r="BP22">
        <v>6.4</v>
      </c>
      <c r="BQ22" t="s">
        <v>823</v>
      </c>
      <c r="BR22">
        <v>0.5605536332179931</v>
      </c>
      <c r="BS22" t="s">
        <v>142</v>
      </c>
      <c r="BT22">
        <v>3</v>
      </c>
      <c r="BU22">
        <v>0.44763746891406464</v>
      </c>
      <c r="BV22" t="s">
        <v>658</v>
      </c>
    </row>
    <row r="23" spans="1:74" ht="12.75">
      <c r="A23" t="s">
        <v>814</v>
      </c>
      <c r="B23" t="s">
        <v>815</v>
      </c>
      <c r="C23" t="s">
        <v>655</v>
      </c>
      <c r="D23">
        <v>43.38</v>
      </c>
      <c r="E23">
        <v>-89.47</v>
      </c>
      <c r="F23">
        <v>270</v>
      </c>
      <c r="G23" t="s">
        <v>817</v>
      </c>
      <c r="H23" t="s">
        <v>645</v>
      </c>
      <c r="I23" t="s">
        <v>819</v>
      </c>
      <c r="J23">
        <v>-9999</v>
      </c>
      <c r="K23">
        <v>-9999</v>
      </c>
      <c r="L23" t="s">
        <v>65</v>
      </c>
      <c r="M23">
        <v>-9999</v>
      </c>
      <c r="N23">
        <v>-9999</v>
      </c>
      <c r="O23" t="s">
        <v>820</v>
      </c>
      <c r="P23">
        <v>-9999</v>
      </c>
      <c r="Q23" t="s">
        <v>653</v>
      </c>
      <c r="R23">
        <v>-9999</v>
      </c>
      <c r="S23">
        <v>-9999</v>
      </c>
      <c r="T23">
        <v>-9999</v>
      </c>
      <c r="U23">
        <v>-9999</v>
      </c>
      <c r="V23">
        <v>-9999</v>
      </c>
      <c r="W23">
        <v>84</v>
      </c>
      <c r="X23">
        <v>-9999</v>
      </c>
      <c r="Y23">
        <v>-9999</v>
      </c>
      <c r="Z23">
        <v>-9999</v>
      </c>
      <c r="AA23">
        <v>800</v>
      </c>
      <c r="AB23">
        <v>-9999</v>
      </c>
      <c r="AC23" t="s">
        <v>85</v>
      </c>
      <c r="AD23">
        <v>-9999</v>
      </c>
      <c r="AE23">
        <v>-9999</v>
      </c>
      <c r="AF23">
        <v>-9999</v>
      </c>
      <c r="AG23">
        <v>-9999</v>
      </c>
      <c r="AH23">
        <v>8.5</v>
      </c>
      <c r="AI23">
        <v>21</v>
      </c>
      <c r="AJ23">
        <v>-5</v>
      </c>
      <c r="AK23">
        <v>800</v>
      </c>
      <c r="AL23">
        <v>-9999</v>
      </c>
      <c r="AM23">
        <v>-9999</v>
      </c>
      <c r="AN23">
        <v>-9999</v>
      </c>
      <c r="AO23" t="s">
        <v>65</v>
      </c>
      <c r="AP23">
        <v>-9999</v>
      </c>
      <c r="AQ23">
        <v>-9999</v>
      </c>
      <c r="AR23">
        <v>-9999</v>
      </c>
      <c r="AS23">
        <v>-9999</v>
      </c>
      <c r="AT23">
        <v>-9999</v>
      </c>
      <c r="AU23">
        <v>-9999</v>
      </c>
      <c r="AV23">
        <v>-9999</v>
      </c>
      <c r="AW23">
        <v>-9999</v>
      </c>
      <c r="AX23">
        <v>-9999</v>
      </c>
      <c r="AY23">
        <v>-9999</v>
      </c>
      <c r="AZ23">
        <v>-9999</v>
      </c>
      <c r="BA23">
        <v>-9999</v>
      </c>
      <c r="BB23">
        <v>-9999</v>
      </c>
      <c r="BC23">
        <v>5.15</v>
      </c>
      <c r="BD23" t="s">
        <v>822</v>
      </c>
      <c r="BE23">
        <v>-9999</v>
      </c>
      <c r="BF23" t="s">
        <v>65</v>
      </c>
      <c r="BG23">
        <v>-9999</v>
      </c>
      <c r="BH23">
        <v>-9999</v>
      </c>
      <c r="BI23">
        <v>-9999</v>
      </c>
      <c r="BJ23">
        <v>-9999</v>
      </c>
      <c r="BK23">
        <v>-9999</v>
      </c>
      <c r="BL23">
        <v>3.4</v>
      </c>
      <c r="BM23" t="s">
        <v>823</v>
      </c>
      <c r="BN23">
        <v>-9999</v>
      </c>
      <c r="BO23">
        <v>-9999</v>
      </c>
      <c r="BP23">
        <v>8.4</v>
      </c>
      <c r="BQ23" t="s">
        <v>823</v>
      </c>
      <c r="BR23">
        <v>0.6601941747572815</v>
      </c>
      <c r="BS23" t="s">
        <v>142</v>
      </c>
      <c r="BT23">
        <v>3</v>
      </c>
      <c r="BU23">
        <v>0.5089820359281436</v>
      </c>
      <c r="BV23" t="s">
        <v>658</v>
      </c>
    </row>
    <row r="24" spans="1:74" ht="12.75">
      <c r="A24" t="s">
        <v>814</v>
      </c>
      <c r="B24" t="s">
        <v>815</v>
      </c>
      <c r="C24" t="s">
        <v>655</v>
      </c>
      <c r="D24">
        <v>43.38</v>
      </c>
      <c r="E24">
        <v>-89.47</v>
      </c>
      <c r="F24">
        <v>270</v>
      </c>
      <c r="G24" t="s">
        <v>817</v>
      </c>
      <c r="H24" t="s">
        <v>645</v>
      </c>
      <c r="I24" t="s">
        <v>819</v>
      </c>
      <c r="J24">
        <v>-9999</v>
      </c>
      <c r="K24">
        <v>-9999</v>
      </c>
      <c r="L24" t="s">
        <v>65</v>
      </c>
      <c r="M24">
        <v>-9999</v>
      </c>
      <c r="N24">
        <v>-9999</v>
      </c>
      <c r="O24" t="s">
        <v>820</v>
      </c>
      <c r="P24">
        <v>-9999</v>
      </c>
      <c r="Q24" t="s">
        <v>653</v>
      </c>
      <c r="R24">
        <v>-9999</v>
      </c>
      <c r="S24">
        <v>-9999</v>
      </c>
      <c r="T24">
        <v>-9999</v>
      </c>
      <c r="U24">
        <v>-9999</v>
      </c>
      <c r="V24">
        <v>-9999</v>
      </c>
      <c r="W24">
        <v>84</v>
      </c>
      <c r="X24">
        <v>-9999</v>
      </c>
      <c r="Y24">
        <v>-9999</v>
      </c>
      <c r="Z24">
        <v>-9999</v>
      </c>
      <c r="AA24">
        <v>800</v>
      </c>
      <c r="AB24">
        <v>-9999</v>
      </c>
      <c r="AC24" t="s">
        <v>85</v>
      </c>
      <c r="AD24">
        <v>-9999</v>
      </c>
      <c r="AE24">
        <v>-9999</v>
      </c>
      <c r="AF24">
        <v>-9999</v>
      </c>
      <c r="AG24">
        <v>-9999</v>
      </c>
      <c r="AH24">
        <v>8.5</v>
      </c>
      <c r="AI24">
        <v>21</v>
      </c>
      <c r="AJ24">
        <v>-5</v>
      </c>
      <c r="AK24">
        <v>800</v>
      </c>
      <c r="AL24" t="s">
        <v>65</v>
      </c>
      <c r="AM24">
        <v>-9999</v>
      </c>
      <c r="AN24">
        <v>-9999</v>
      </c>
      <c r="AO24">
        <v>-9999</v>
      </c>
      <c r="AP24">
        <v>-9999</v>
      </c>
      <c r="AQ24">
        <v>-9999</v>
      </c>
      <c r="AR24">
        <v>-9999</v>
      </c>
      <c r="AS24">
        <v>-9999</v>
      </c>
      <c r="AT24">
        <v>-9999</v>
      </c>
      <c r="AU24">
        <v>-9999</v>
      </c>
      <c r="AV24">
        <v>-9999</v>
      </c>
      <c r="AW24">
        <v>-9999</v>
      </c>
      <c r="AX24">
        <v>-9999</v>
      </c>
      <c r="AY24">
        <v>-9999</v>
      </c>
      <c r="AZ24">
        <v>-9999</v>
      </c>
      <c r="BA24">
        <v>-9999</v>
      </c>
      <c r="BB24">
        <v>-9999</v>
      </c>
      <c r="BC24">
        <v>5.15</v>
      </c>
      <c r="BD24" t="s">
        <v>822</v>
      </c>
      <c r="BE24">
        <v>-9999</v>
      </c>
      <c r="BF24" t="s">
        <v>65</v>
      </c>
      <c r="BG24">
        <v>-9999</v>
      </c>
      <c r="BH24">
        <v>-9999</v>
      </c>
      <c r="BI24">
        <v>-9999</v>
      </c>
      <c r="BJ24">
        <v>-9999</v>
      </c>
      <c r="BK24">
        <v>-9999</v>
      </c>
      <c r="BL24">
        <v>3.05</v>
      </c>
      <c r="BM24" t="s">
        <v>823</v>
      </c>
      <c r="BN24">
        <v>-9999</v>
      </c>
      <c r="BO24">
        <v>-9999</v>
      </c>
      <c r="BP24">
        <v>8.4</v>
      </c>
      <c r="BQ24" t="s">
        <v>823</v>
      </c>
      <c r="BR24">
        <v>0.5922330097087378</v>
      </c>
      <c r="BS24" t="s">
        <v>142</v>
      </c>
      <c r="BT24">
        <v>3</v>
      </c>
      <c r="BU24">
        <v>0.46761211192027585</v>
      </c>
      <c r="BV24" t="s">
        <v>658</v>
      </c>
    </row>
    <row r="25" spans="1:74" ht="12.75">
      <c r="A25" t="s">
        <v>814</v>
      </c>
      <c r="B25" t="s">
        <v>815</v>
      </c>
      <c r="C25" t="s">
        <v>655</v>
      </c>
      <c r="D25">
        <v>43.38</v>
      </c>
      <c r="E25">
        <v>-89.47</v>
      </c>
      <c r="F25">
        <v>270</v>
      </c>
      <c r="G25" t="s">
        <v>817</v>
      </c>
      <c r="H25" t="s">
        <v>818</v>
      </c>
      <c r="I25" t="s">
        <v>819</v>
      </c>
      <c r="J25">
        <v>-9999</v>
      </c>
      <c r="K25">
        <v>-9999</v>
      </c>
      <c r="L25" t="s">
        <v>65</v>
      </c>
      <c r="M25">
        <v>-9999</v>
      </c>
      <c r="N25">
        <v>-9999</v>
      </c>
      <c r="O25" t="s">
        <v>820</v>
      </c>
      <c r="P25">
        <v>-9999</v>
      </c>
      <c r="Q25" t="s">
        <v>659</v>
      </c>
      <c r="R25">
        <v>-9999</v>
      </c>
      <c r="S25">
        <v>-9999</v>
      </c>
      <c r="T25">
        <v>-9999</v>
      </c>
      <c r="U25">
        <v>-9999</v>
      </c>
      <c r="V25">
        <v>-9999</v>
      </c>
      <c r="W25">
        <v>78</v>
      </c>
      <c r="X25">
        <v>-9999</v>
      </c>
      <c r="Y25">
        <v>-9999</v>
      </c>
      <c r="Z25">
        <v>-9999</v>
      </c>
      <c r="AA25">
        <v>800</v>
      </c>
      <c r="AB25">
        <v>-9999</v>
      </c>
      <c r="AC25" t="s">
        <v>85</v>
      </c>
      <c r="AD25">
        <v>-9999</v>
      </c>
      <c r="AE25">
        <v>-9999</v>
      </c>
      <c r="AF25">
        <v>-9999</v>
      </c>
      <c r="AG25">
        <v>-9999</v>
      </c>
      <c r="AH25">
        <v>8.5</v>
      </c>
      <c r="AI25">
        <v>21</v>
      </c>
      <c r="AJ25">
        <v>-5</v>
      </c>
      <c r="AK25">
        <v>800</v>
      </c>
      <c r="AL25">
        <v>-9999</v>
      </c>
      <c r="AM25">
        <v>-9999</v>
      </c>
      <c r="AN25">
        <v>-9999</v>
      </c>
      <c r="AO25" t="s">
        <v>65</v>
      </c>
      <c r="AP25">
        <v>-9999</v>
      </c>
      <c r="AQ25">
        <v>-9999</v>
      </c>
      <c r="AR25">
        <v>-9999</v>
      </c>
      <c r="AS25">
        <v>-9999</v>
      </c>
      <c r="AT25">
        <v>-9999</v>
      </c>
      <c r="AU25">
        <v>-9999</v>
      </c>
      <c r="AV25">
        <v>-9999</v>
      </c>
      <c r="AW25">
        <v>-9999</v>
      </c>
      <c r="AX25">
        <v>-9999</v>
      </c>
      <c r="AY25">
        <v>-9999</v>
      </c>
      <c r="AZ25">
        <v>-9999</v>
      </c>
      <c r="BA25">
        <v>-9999</v>
      </c>
      <c r="BB25">
        <v>-9999</v>
      </c>
      <c r="BC25">
        <v>3.89</v>
      </c>
      <c r="BD25" t="s">
        <v>822</v>
      </c>
      <c r="BE25">
        <v>-9999</v>
      </c>
      <c r="BF25" t="s">
        <v>65</v>
      </c>
      <c r="BG25">
        <v>-9999</v>
      </c>
      <c r="BH25">
        <v>-9999</v>
      </c>
      <c r="BI25">
        <v>-9999</v>
      </c>
      <c r="BJ25">
        <v>-9999</v>
      </c>
      <c r="BK25">
        <v>-9999</v>
      </c>
      <c r="BL25">
        <v>2.5</v>
      </c>
      <c r="BM25" t="s">
        <v>823</v>
      </c>
      <c r="BN25">
        <v>-9999</v>
      </c>
      <c r="BO25">
        <v>-9999</v>
      </c>
      <c r="BP25">
        <v>8.1</v>
      </c>
      <c r="BQ25" t="s">
        <v>823</v>
      </c>
      <c r="BR25">
        <v>0.6426735218508998</v>
      </c>
      <c r="BS25" t="s">
        <v>142</v>
      </c>
      <c r="BT25">
        <v>3</v>
      </c>
      <c r="BU25">
        <v>0.4985044865403788</v>
      </c>
      <c r="BV25" t="s">
        <v>658</v>
      </c>
    </row>
    <row r="26" spans="1:74" ht="12.75">
      <c r="A26" t="s">
        <v>814</v>
      </c>
      <c r="B26" t="s">
        <v>815</v>
      </c>
      <c r="C26" t="s">
        <v>655</v>
      </c>
      <c r="D26">
        <v>43.38</v>
      </c>
      <c r="E26">
        <v>-89.47</v>
      </c>
      <c r="F26">
        <v>270</v>
      </c>
      <c r="G26" t="s">
        <v>817</v>
      </c>
      <c r="H26" t="s">
        <v>818</v>
      </c>
      <c r="I26" t="s">
        <v>819</v>
      </c>
      <c r="J26">
        <v>-9999</v>
      </c>
      <c r="K26">
        <v>-9999</v>
      </c>
      <c r="L26" t="s">
        <v>65</v>
      </c>
      <c r="M26">
        <v>-9999</v>
      </c>
      <c r="N26">
        <v>-9999</v>
      </c>
      <c r="O26" t="s">
        <v>820</v>
      </c>
      <c r="P26">
        <v>-9999</v>
      </c>
      <c r="Q26" t="s">
        <v>659</v>
      </c>
      <c r="R26">
        <v>-9999</v>
      </c>
      <c r="S26">
        <v>-9999</v>
      </c>
      <c r="T26">
        <v>-9999</v>
      </c>
      <c r="U26">
        <v>-9999</v>
      </c>
      <c r="V26">
        <v>-9999</v>
      </c>
      <c r="W26">
        <v>78</v>
      </c>
      <c r="X26">
        <v>-9999</v>
      </c>
      <c r="Y26">
        <v>-9999</v>
      </c>
      <c r="Z26">
        <v>-9999</v>
      </c>
      <c r="AA26">
        <v>800</v>
      </c>
      <c r="AB26">
        <v>-9999</v>
      </c>
      <c r="AC26" t="s">
        <v>85</v>
      </c>
      <c r="AD26">
        <v>-9999</v>
      </c>
      <c r="AE26">
        <v>-9999</v>
      </c>
      <c r="AF26">
        <v>-9999</v>
      </c>
      <c r="AG26">
        <v>-9999</v>
      </c>
      <c r="AH26">
        <v>8.5</v>
      </c>
      <c r="AI26">
        <v>21</v>
      </c>
      <c r="AJ26">
        <v>-5</v>
      </c>
      <c r="AK26">
        <v>800</v>
      </c>
      <c r="AL26" t="s">
        <v>65</v>
      </c>
      <c r="AM26">
        <v>-9999</v>
      </c>
      <c r="AN26">
        <v>-9999</v>
      </c>
      <c r="AO26">
        <v>-9999</v>
      </c>
      <c r="AP26">
        <v>-9999</v>
      </c>
      <c r="AQ26">
        <v>-9999</v>
      </c>
      <c r="AR26">
        <v>-9999</v>
      </c>
      <c r="AS26">
        <v>-9999</v>
      </c>
      <c r="AT26">
        <v>-9999</v>
      </c>
      <c r="AU26">
        <v>-9999</v>
      </c>
      <c r="AV26">
        <v>-9999</v>
      </c>
      <c r="AW26">
        <v>-9999</v>
      </c>
      <c r="AX26">
        <v>-9999</v>
      </c>
      <c r="AY26">
        <v>-9999</v>
      </c>
      <c r="AZ26">
        <v>-9999</v>
      </c>
      <c r="BA26">
        <v>-9999</v>
      </c>
      <c r="BB26">
        <v>-9999</v>
      </c>
      <c r="BC26">
        <v>3.89</v>
      </c>
      <c r="BD26" t="s">
        <v>822</v>
      </c>
      <c r="BE26">
        <v>-9999</v>
      </c>
      <c r="BF26" t="s">
        <v>65</v>
      </c>
      <c r="BG26">
        <v>-9999</v>
      </c>
      <c r="BH26">
        <v>-9999</v>
      </c>
      <c r="BI26">
        <v>-9999</v>
      </c>
      <c r="BJ26">
        <v>-9999</v>
      </c>
      <c r="BK26">
        <v>-9999</v>
      </c>
      <c r="BL26">
        <v>2.35</v>
      </c>
      <c r="BM26" t="s">
        <v>823</v>
      </c>
      <c r="BN26">
        <v>-9999</v>
      </c>
      <c r="BO26">
        <v>-9999</v>
      </c>
      <c r="BP26">
        <v>8.1</v>
      </c>
      <c r="BQ26" t="s">
        <v>823</v>
      </c>
      <c r="BR26">
        <v>0.6041131105398457</v>
      </c>
      <c r="BS26" t="s">
        <v>142</v>
      </c>
      <c r="BT26">
        <v>3</v>
      </c>
      <c r="BU26">
        <v>0.47498736735725117</v>
      </c>
      <c r="BV26" t="s">
        <v>658</v>
      </c>
    </row>
    <row r="27" spans="1:74" ht="12.75">
      <c r="A27" t="s">
        <v>814</v>
      </c>
      <c r="B27" t="s">
        <v>815</v>
      </c>
      <c r="C27" t="s">
        <v>655</v>
      </c>
      <c r="D27">
        <v>43.38</v>
      </c>
      <c r="E27">
        <v>-89.47</v>
      </c>
      <c r="F27">
        <v>270</v>
      </c>
      <c r="G27" t="s">
        <v>817</v>
      </c>
      <c r="H27" t="s">
        <v>650</v>
      </c>
      <c r="I27" t="s">
        <v>819</v>
      </c>
      <c r="J27">
        <v>-9999</v>
      </c>
      <c r="K27">
        <v>-9999</v>
      </c>
      <c r="L27" t="s">
        <v>65</v>
      </c>
      <c r="M27">
        <v>-9999</v>
      </c>
      <c r="N27">
        <v>-9999</v>
      </c>
      <c r="O27" t="s">
        <v>820</v>
      </c>
      <c r="P27">
        <v>-9999</v>
      </c>
      <c r="Q27" t="s">
        <v>821</v>
      </c>
      <c r="R27">
        <v>-9999</v>
      </c>
      <c r="S27">
        <v>-9999</v>
      </c>
      <c r="T27">
        <v>-9999</v>
      </c>
      <c r="U27">
        <v>-9999</v>
      </c>
      <c r="V27">
        <v>-9999</v>
      </c>
      <c r="W27">
        <v>125</v>
      </c>
      <c r="X27">
        <v>-9999</v>
      </c>
      <c r="Y27">
        <v>-9999</v>
      </c>
      <c r="Z27">
        <v>-9999</v>
      </c>
      <c r="AA27">
        <v>800</v>
      </c>
      <c r="AB27">
        <v>-9999</v>
      </c>
      <c r="AC27" t="s">
        <v>85</v>
      </c>
      <c r="AD27">
        <v>-9999</v>
      </c>
      <c r="AE27">
        <v>-9999</v>
      </c>
      <c r="AF27">
        <v>-9999</v>
      </c>
      <c r="AG27">
        <v>-9999</v>
      </c>
      <c r="AH27">
        <v>8.5</v>
      </c>
      <c r="AI27">
        <v>21</v>
      </c>
      <c r="AJ27">
        <v>-5</v>
      </c>
      <c r="AK27">
        <v>800</v>
      </c>
      <c r="AL27">
        <v>-9999</v>
      </c>
      <c r="AM27">
        <v>-9999</v>
      </c>
      <c r="AN27">
        <v>-9999</v>
      </c>
      <c r="AO27" t="s">
        <v>65</v>
      </c>
      <c r="AP27">
        <v>-9999</v>
      </c>
      <c r="AQ27">
        <v>-9999</v>
      </c>
      <c r="AR27">
        <v>-9999</v>
      </c>
      <c r="AS27">
        <v>-9999</v>
      </c>
      <c r="AT27">
        <v>-9999</v>
      </c>
      <c r="AU27">
        <v>-9999</v>
      </c>
      <c r="AV27">
        <v>-9999</v>
      </c>
      <c r="AW27">
        <v>-9999</v>
      </c>
      <c r="AX27">
        <v>-9999</v>
      </c>
      <c r="AY27">
        <v>-9999</v>
      </c>
      <c r="AZ27">
        <v>-9999</v>
      </c>
      <c r="BA27">
        <v>-9999</v>
      </c>
      <c r="BB27">
        <v>-9999</v>
      </c>
      <c r="BC27">
        <v>3.23</v>
      </c>
      <c r="BD27" t="s">
        <v>822</v>
      </c>
      <c r="BE27">
        <v>-9999</v>
      </c>
      <c r="BF27" t="s">
        <v>65</v>
      </c>
      <c r="BG27">
        <v>-9999</v>
      </c>
      <c r="BH27">
        <v>-9999</v>
      </c>
      <c r="BI27">
        <v>-9999</v>
      </c>
      <c r="BJ27">
        <v>-9999</v>
      </c>
      <c r="BK27">
        <v>-9999</v>
      </c>
      <c r="BL27">
        <v>6.5</v>
      </c>
      <c r="BM27" t="s">
        <v>823</v>
      </c>
      <c r="BN27">
        <v>-9999</v>
      </c>
      <c r="BO27">
        <v>-9999</v>
      </c>
      <c r="BP27">
        <v>9.5</v>
      </c>
      <c r="BQ27" t="s">
        <v>823</v>
      </c>
      <c r="BR27">
        <v>2.0123839009287927</v>
      </c>
      <c r="BS27" t="s">
        <v>142</v>
      </c>
      <c r="BT27">
        <v>3</v>
      </c>
      <c r="BU27">
        <v>1.0560519902518277</v>
      </c>
      <c r="BV27" t="s">
        <v>658</v>
      </c>
    </row>
    <row r="28" spans="1:74" ht="12.75">
      <c r="A28" t="s">
        <v>814</v>
      </c>
      <c r="B28" t="s">
        <v>815</v>
      </c>
      <c r="C28" t="s">
        <v>655</v>
      </c>
      <c r="D28">
        <v>43.38</v>
      </c>
      <c r="E28">
        <v>-89.47</v>
      </c>
      <c r="F28">
        <v>270</v>
      </c>
      <c r="G28" t="s">
        <v>817</v>
      </c>
      <c r="H28" t="s">
        <v>650</v>
      </c>
      <c r="I28" t="s">
        <v>819</v>
      </c>
      <c r="J28">
        <v>-9999</v>
      </c>
      <c r="K28">
        <v>-9999</v>
      </c>
      <c r="L28" t="s">
        <v>65</v>
      </c>
      <c r="M28">
        <v>-9999</v>
      </c>
      <c r="N28">
        <v>-9999</v>
      </c>
      <c r="O28" t="s">
        <v>820</v>
      </c>
      <c r="P28">
        <v>-9999</v>
      </c>
      <c r="Q28" t="s">
        <v>821</v>
      </c>
      <c r="R28">
        <v>-9999</v>
      </c>
      <c r="S28">
        <v>-9999</v>
      </c>
      <c r="T28">
        <v>-9999</v>
      </c>
      <c r="U28">
        <v>-9999</v>
      </c>
      <c r="V28">
        <v>-9999</v>
      </c>
      <c r="W28">
        <v>125</v>
      </c>
      <c r="X28">
        <v>-9999</v>
      </c>
      <c r="Y28">
        <v>-9999</v>
      </c>
      <c r="Z28">
        <v>-9999</v>
      </c>
      <c r="AA28">
        <v>800</v>
      </c>
      <c r="AB28">
        <v>-9999</v>
      </c>
      <c r="AC28" t="s">
        <v>85</v>
      </c>
      <c r="AD28">
        <v>-9999</v>
      </c>
      <c r="AE28">
        <v>-9999</v>
      </c>
      <c r="AF28">
        <v>-9999</v>
      </c>
      <c r="AG28">
        <v>-9999</v>
      </c>
      <c r="AH28">
        <v>8.5</v>
      </c>
      <c r="AI28">
        <v>21</v>
      </c>
      <c r="AJ28">
        <v>-5</v>
      </c>
      <c r="AK28">
        <v>800</v>
      </c>
      <c r="AL28" t="s">
        <v>65</v>
      </c>
      <c r="AM28">
        <v>-9999</v>
      </c>
      <c r="AN28">
        <v>-9999</v>
      </c>
      <c r="AO28">
        <v>-9999</v>
      </c>
      <c r="AP28">
        <v>-9999</v>
      </c>
      <c r="AQ28">
        <v>-9999</v>
      </c>
      <c r="AR28">
        <v>-9999</v>
      </c>
      <c r="AS28">
        <v>-9999</v>
      </c>
      <c r="AT28">
        <v>-9999</v>
      </c>
      <c r="AU28">
        <v>-9999</v>
      </c>
      <c r="AV28">
        <v>-9999</v>
      </c>
      <c r="AW28">
        <v>-9999</v>
      </c>
      <c r="AX28">
        <v>-9999</v>
      </c>
      <c r="AY28">
        <v>-9999</v>
      </c>
      <c r="AZ28">
        <v>-9999</v>
      </c>
      <c r="BA28">
        <v>-9999</v>
      </c>
      <c r="BB28">
        <v>-9999</v>
      </c>
      <c r="BC28">
        <v>3.23</v>
      </c>
      <c r="BD28" t="s">
        <v>822</v>
      </c>
      <c r="BE28">
        <v>-9999</v>
      </c>
      <c r="BF28" t="s">
        <v>65</v>
      </c>
      <c r="BG28">
        <v>-9999</v>
      </c>
      <c r="BH28">
        <v>-9999</v>
      </c>
      <c r="BI28">
        <v>-9999</v>
      </c>
      <c r="BJ28">
        <v>-9999</v>
      </c>
      <c r="BK28">
        <v>-9999</v>
      </c>
      <c r="BL28">
        <v>1.06</v>
      </c>
      <c r="BM28" t="s">
        <v>823</v>
      </c>
      <c r="BN28">
        <v>-9999</v>
      </c>
      <c r="BO28">
        <v>-9999</v>
      </c>
      <c r="BP28">
        <v>9.5</v>
      </c>
      <c r="BQ28" t="s">
        <v>823</v>
      </c>
      <c r="BR28">
        <v>0.3281733746130031</v>
      </c>
      <c r="BS28" t="s">
        <v>142</v>
      </c>
      <c r="BT28">
        <v>3</v>
      </c>
      <c r="BU28">
        <v>0.28594550849743733</v>
      </c>
      <c r="BV28" t="s">
        <v>658</v>
      </c>
    </row>
    <row r="29" spans="1:74" ht="12.75">
      <c r="A29" t="s">
        <v>660</v>
      </c>
      <c r="B29" t="s">
        <v>661</v>
      </c>
      <c r="C29" t="s">
        <v>662</v>
      </c>
      <c r="D29">
        <v>-9999</v>
      </c>
      <c r="E29">
        <v>-9999</v>
      </c>
      <c r="F29">
        <v>3550</v>
      </c>
      <c r="G29" t="s">
        <v>646</v>
      </c>
      <c r="H29" t="s">
        <v>758</v>
      </c>
      <c r="I29" t="s">
        <v>648</v>
      </c>
      <c r="J29">
        <v>-9999</v>
      </c>
      <c r="K29" t="s">
        <v>759</v>
      </c>
      <c r="L29" t="s">
        <v>65</v>
      </c>
      <c r="M29">
        <v>-9999</v>
      </c>
      <c r="N29">
        <v>-9999</v>
      </c>
      <c r="O29" t="s">
        <v>760</v>
      </c>
      <c r="P29">
        <v>-9999</v>
      </c>
      <c r="Q29">
        <v>-9999</v>
      </c>
      <c r="R29">
        <v>-9999</v>
      </c>
      <c r="S29">
        <v>-9999</v>
      </c>
      <c r="T29">
        <v>-9999</v>
      </c>
      <c r="U29">
        <v>-9999</v>
      </c>
      <c r="V29">
        <v>-9999</v>
      </c>
      <c r="W29">
        <v>-9999</v>
      </c>
      <c r="X29">
        <v>1.5</v>
      </c>
      <c r="Y29">
        <v>-9999</v>
      </c>
      <c r="Z29">
        <v>-9999</v>
      </c>
      <c r="AA29">
        <v>1000</v>
      </c>
      <c r="AB29">
        <v>300</v>
      </c>
      <c r="AC29" t="s">
        <v>85</v>
      </c>
      <c r="AD29">
        <v>-9999</v>
      </c>
      <c r="AE29">
        <v>-9999</v>
      </c>
      <c r="AF29">
        <v>-9999</v>
      </c>
      <c r="AG29">
        <v>-9999</v>
      </c>
      <c r="AH29">
        <v>1.5</v>
      </c>
      <c r="AI29">
        <v>-9999</v>
      </c>
      <c r="AJ29">
        <v>-9999</v>
      </c>
      <c r="AK29">
        <v>1000</v>
      </c>
      <c r="AL29">
        <v>-9999</v>
      </c>
      <c r="AM29">
        <v>-9999</v>
      </c>
      <c r="AN29">
        <v>-9999</v>
      </c>
      <c r="AO29" t="s">
        <v>65</v>
      </c>
      <c r="AP29">
        <v>-9999</v>
      </c>
      <c r="AQ29">
        <v>-9999</v>
      </c>
      <c r="AR29">
        <v>-9999</v>
      </c>
      <c r="AS29">
        <v>-9999</v>
      </c>
      <c r="AT29">
        <v>-9999</v>
      </c>
      <c r="AU29">
        <v>1000</v>
      </c>
      <c r="AV29">
        <v>-9999</v>
      </c>
      <c r="AW29" t="s">
        <v>761</v>
      </c>
      <c r="AX29">
        <v>-9999</v>
      </c>
      <c r="AY29">
        <v>-9999</v>
      </c>
      <c r="AZ29" t="s">
        <v>65</v>
      </c>
      <c r="BA29">
        <v>-9999</v>
      </c>
      <c r="BB29">
        <v>0.6611111111111111</v>
      </c>
      <c r="BC29">
        <v>2700</v>
      </c>
      <c r="BD29" t="s">
        <v>761</v>
      </c>
      <c r="BE29">
        <v>-9999</v>
      </c>
      <c r="BF29">
        <v>-9999</v>
      </c>
      <c r="BG29" t="s">
        <v>65</v>
      </c>
      <c r="BH29">
        <v>-9999</v>
      </c>
      <c r="BI29">
        <v>0.5074074074074074</v>
      </c>
      <c r="BJ29">
        <v>140</v>
      </c>
      <c r="BK29" t="s">
        <v>762</v>
      </c>
      <c r="BL29">
        <v>151</v>
      </c>
      <c r="BM29" t="s">
        <v>762</v>
      </c>
      <c r="BN29">
        <v>-9999</v>
      </c>
      <c r="BO29">
        <v>-9999</v>
      </c>
      <c r="BP29">
        <v>-9999</v>
      </c>
      <c r="BQ29">
        <v>-9999</v>
      </c>
      <c r="BR29">
        <v>0.05592592592592593</v>
      </c>
      <c r="BS29" t="s">
        <v>69</v>
      </c>
      <c r="BT29">
        <v>-9999</v>
      </c>
      <c r="BU29">
        <v>0.05592592592592593</v>
      </c>
      <c r="BV29">
        <v>-9999</v>
      </c>
    </row>
    <row r="30" spans="1:74" ht="12.75">
      <c r="A30" t="s">
        <v>660</v>
      </c>
      <c r="B30" t="s">
        <v>661</v>
      </c>
      <c r="C30" t="s">
        <v>662</v>
      </c>
      <c r="D30">
        <v>-9999</v>
      </c>
      <c r="E30">
        <v>-9999</v>
      </c>
      <c r="F30">
        <v>3550</v>
      </c>
      <c r="G30" t="s">
        <v>646</v>
      </c>
      <c r="H30" t="s">
        <v>758</v>
      </c>
      <c r="I30" t="s">
        <v>648</v>
      </c>
      <c r="J30">
        <v>-9999</v>
      </c>
      <c r="K30" t="s">
        <v>759</v>
      </c>
      <c r="L30" t="s">
        <v>65</v>
      </c>
      <c r="M30">
        <v>-9999</v>
      </c>
      <c r="N30">
        <v>-9999</v>
      </c>
      <c r="O30" t="s">
        <v>760</v>
      </c>
      <c r="P30">
        <v>-9999</v>
      </c>
      <c r="Q30">
        <v>-9999</v>
      </c>
      <c r="R30">
        <v>-9999</v>
      </c>
      <c r="S30">
        <v>-9999</v>
      </c>
      <c r="T30">
        <v>-9999</v>
      </c>
      <c r="U30">
        <v>-9999</v>
      </c>
      <c r="V30">
        <v>-9999</v>
      </c>
      <c r="W30">
        <v>-9999</v>
      </c>
      <c r="X30">
        <v>1.5</v>
      </c>
      <c r="Y30">
        <v>-9999</v>
      </c>
      <c r="Z30">
        <v>-9999</v>
      </c>
      <c r="AA30">
        <v>1000</v>
      </c>
      <c r="AB30">
        <v>300</v>
      </c>
      <c r="AC30" t="s">
        <v>85</v>
      </c>
      <c r="AD30">
        <v>-9999</v>
      </c>
      <c r="AE30">
        <v>-9999</v>
      </c>
      <c r="AF30">
        <v>-9999</v>
      </c>
      <c r="AG30">
        <v>-9999</v>
      </c>
      <c r="AH30">
        <v>1.5</v>
      </c>
      <c r="AI30">
        <v>-9999</v>
      </c>
      <c r="AJ30">
        <v>-9999</v>
      </c>
      <c r="AK30">
        <v>1000</v>
      </c>
      <c r="AL30">
        <v>-9999</v>
      </c>
      <c r="AM30">
        <v>-9999</v>
      </c>
      <c r="AN30">
        <v>-9999</v>
      </c>
      <c r="AO30" t="s">
        <v>65</v>
      </c>
      <c r="AP30">
        <v>-9999</v>
      </c>
      <c r="AQ30">
        <v>-9999</v>
      </c>
      <c r="AR30">
        <v>-9999</v>
      </c>
      <c r="AS30">
        <v>-9999</v>
      </c>
      <c r="AT30">
        <v>-9999</v>
      </c>
      <c r="AU30">
        <v>-9999</v>
      </c>
      <c r="AV30">
        <v>-9999</v>
      </c>
      <c r="AW30">
        <v>-9999</v>
      </c>
      <c r="AX30">
        <v>-9999</v>
      </c>
      <c r="AY30">
        <v>-9999</v>
      </c>
      <c r="AZ30">
        <v>-9999</v>
      </c>
      <c r="BA30">
        <v>-9999</v>
      </c>
      <c r="BB30">
        <v>0.6611111111111111</v>
      </c>
      <c r="BC30">
        <v>1000</v>
      </c>
      <c r="BD30" t="s">
        <v>761</v>
      </c>
      <c r="BE30">
        <v>-9999</v>
      </c>
      <c r="BF30">
        <v>-9999</v>
      </c>
      <c r="BG30" t="s">
        <v>65</v>
      </c>
      <c r="BH30">
        <v>-9999</v>
      </c>
      <c r="BI30">
        <v>0.5074074074074074</v>
      </c>
      <c r="BJ30">
        <v>-9999</v>
      </c>
      <c r="BK30">
        <v>-9999</v>
      </c>
      <c r="BL30">
        <v>140</v>
      </c>
      <c r="BM30" t="s">
        <v>762</v>
      </c>
      <c r="BN30">
        <v>-9999</v>
      </c>
      <c r="BO30">
        <v>-9999</v>
      </c>
      <c r="BP30">
        <v>-9999</v>
      </c>
      <c r="BQ30">
        <v>-9999</v>
      </c>
      <c r="BR30">
        <v>0.14</v>
      </c>
      <c r="BS30" t="s">
        <v>142</v>
      </c>
      <c r="BT30">
        <v>5</v>
      </c>
      <c r="BU30">
        <v>0.14</v>
      </c>
      <c r="BV30">
        <v>-9999</v>
      </c>
    </row>
    <row r="31" spans="1:74" ht="12.75">
      <c r="A31" t="s">
        <v>764</v>
      </c>
      <c r="B31" t="s">
        <v>765</v>
      </c>
      <c r="C31" t="s">
        <v>766</v>
      </c>
      <c r="D31">
        <v>44</v>
      </c>
      <c r="E31">
        <v>-74.13</v>
      </c>
      <c r="F31">
        <v>530</v>
      </c>
      <c r="G31" t="s">
        <v>817</v>
      </c>
      <c r="H31" t="s">
        <v>767</v>
      </c>
      <c r="I31" t="s">
        <v>819</v>
      </c>
      <c r="J31">
        <v>-9999</v>
      </c>
      <c r="K31">
        <v>80</v>
      </c>
      <c r="L31" t="s">
        <v>65</v>
      </c>
      <c r="M31" t="s">
        <v>768</v>
      </c>
      <c r="N31">
        <v>-9999</v>
      </c>
      <c r="O31">
        <v>-9999</v>
      </c>
      <c r="P31">
        <v>-9999</v>
      </c>
      <c r="Q31">
        <v>-9999</v>
      </c>
      <c r="R31">
        <v>-9999</v>
      </c>
      <c r="S31">
        <v>-9999</v>
      </c>
      <c r="T31">
        <v>-9999</v>
      </c>
      <c r="U31">
        <v>-9999</v>
      </c>
      <c r="V31" t="s">
        <v>769</v>
      </c>
      <c r="W31">
        <v>-9999</v>
      </c>
      <c r="X31">
        <v>-9999</v>
      </c>
      <c r="Y31">
        <v>18.8</v>
      </c>
      <c r="Z31">
        <v>-8.7</v>
      </c>
      <c r="AA31">
        <v>1060</v>
      </c>
      <c r="AB31">
        <v>-9999</v>
      </c>
      <c r="AC31" t="s">
        <v>85</v>
      </c>
      <c r="AD31">
        <v>5.25</v>
      </c>
      <c r="AE31">
        <v>19</v>
      </c>
      <c r="AF31">
        <v>-9</v>
      </c>
      <c r="AG31">
        <v>855</v>
      </c>
      <c r="AH31">
        <v>5.25</v>
      </c>
      <c r="AI31">
        <v>18.8</v>
      </c>
      <c r="AJ31">
        <v>-8.7</v>
      </c>
      <c r="AK31">
        <v>1060</v>
      </c>
      <c r="AL31" t="s">
        <v>65</v>
      </c>
      <c r="AM31">
        <v>-9999</v>
      </c>
      <c r="AN31">
        <v>-9999</v>
      </c>
      <c r="AO31">
        <v>-9999</v>
      </c>
      <c r="AP31">
        <v>-9999</v>
      </c>
      <c r="AQ31">
        <v>-9999</v>
      </c>
      <c r="AR31">
        <v>-9999</v>
      </c>
      <c r="AS31">
        <v>-9999</v>
      </c>
      <c r="AT31">
        <v>-9999</v>
      </c>
      <c r="AU31">
        <v>-9999</v>
      </c>
      <c r="AV31">
        <v>-9999</v>
      </c>
      <c r="AW31">
        <v>-9999</v>
      </c>
      <c r="AX31">
        <v>-9999</v>
      </c>
      <c r="AY31">
        <v>-9999</v>
      </c>
      <c r="AZ31">
        <v>-9999</v>
      </c>
      <c r="BA31">
        <v>-9999</v>
      </c>
      <c r="BB31">
        <v>-9999</v>
      </c>
      <c r="BC31">
        <v>2.4864999999999995</v>
      </c>
      <c r="BD31" t="s">
        <v>770</v>
      </c>
      <c r="BE31">
        <v>-9999</v>
      </c>
      <c r="BF31" t="s">
        <v>65</v>
      </c>
      <c r="BG31">
        <v>-9999</v>
      </c>
      <c r="BH31">
        <v>-9999</v>
      </c>
      <c r="BI31">
        <v>-9999</v>
      </c>
      <c r="BJ31">
        <v>-9999</v>
      </c>
      <c r="BK31">
        <v>-9999</v>
      </c>
      <c r="BL31">
        <v>2.3</v>
      </c>
      <c r="BM31" t="s">
        <v>771</v>
      </c>
      <c r="BN31">
        <v>3.7</v>
      </c>
      <c r="BO31" t="s">
        <v>771</v>
      </c>
      <c r="BP31">
        <v>-9999</v>
      </c>
      <c r="BQ31">
        <v>-9999</v>
      </c>
      <c r="BR31">
        <v>0.9249949728534085</v>
      </c>
      <c r="BS31" t="s">
        <v>142</v>
      </c>
      <c r="BT31">
        <v>3</v>
      </c>
      <c r="BU31">
        <v>0.6531307681385773</v>
      </c>
      <c r="BV31" t="s">
        <v>772</v>
      </c>
    </row>
    <row r="32" spans="1:74" ht="12.75">
      <c r="A32" t="s">
        <v>681</v>
      </c>
      <c r="B32" t="s">
        <v>682</v>
      </c>
      <c r="C32" t="s">
        <v>683</v>
      </c>
      <c r="D32">
        <v>50.09</v>
      </c>
      <c r="E32">
        <v>-115.48</v>
      </c>
      <c r="F32">
        <v>1300</v>
      </c>
      <c r="G32" t="s">
        <v>646</v>
      </c>
      <c r="H32" t="s">
        <v>684</v>
      </c>
      <c r="I32" t="s">
        <v>648</v>
      </c>
      <c r="J32" t="s">
        <v>685</v>
      </c>
      <c r="K32">
        <v>70</v>
      </c>
      <c r="L32" t="s">
        <v>65</v>
      </c>
      <c r="M32" t="s">
        <v>686</v>
      </c>
      <c r="N32">
        <v>-9999</v>
      </c>
      <c r="O32">
        <v>-9999</v>
      </c>
      <c r="P32" t="s">
        <v>687</v>
      </c>
      <c r="Q32" t="s">
        <v>688</v>
      </c>
      <c r="R32">
        <v>-9999</v>
      </c>
      <c r="S32">
        <v>-9999</v>
      </c>
      <c r="T32">
        <v>-9999</v>
      </c>
      <c r="U32">
        <v>-9999</v>
      </c>
      <c r="V32">
        <v>-9999</v>
      </c>
      <c r="W32">
        <v>-9999</v>
      </c>
      <c r="X32">
        <v>-9999</v>
      </c>
      <c r="Y32">
        <v>-9999</v>
      </c>
      <c r="Z32">
        <v>-9999</v>
      </c>
      <c r="AA32">
        <v>-9999</v>
      </c>
      <c r="AB32">
        <v>-9999</v>
      </c>
      <c r="AC32">
        <v>-9999</v>
      </c>
      <c r="AD32">
        <v>-3.42</v>
      </c>
      <c r="AE32">
        <v>9</v>
      </c>
      <c r="AF32">
        <v>-16</v>
      </c>
      <c r="AG32">
        <v>973</v>
      </c>
      <c r="AH32">
        <v>-3.42</v>
      </c>
      <c r="AI32">
        <v>9</v>
      </c>
      <c r="AJ32">
        <v>-16</v>
      </c>
      <c r="AK32">
        <v>973</v>
      </c>
      <c r="AL32">
        <v>-9999</v>
      </c>
      <c r="AM32" t="s">
        <v>65</v>
      </c>
      <c r="AN32">
        <v>-9999</v>
      </c>
      <c r="AO32">
        <v>-9999</v>
      </c>
      <c r="AP32">
        <v>-9999</v>
      </c>
      <c r="AQ32">
        <v>-9999</v>
      </c>
      <c r="AR32">
        <v>-9999</v>
      </c>
      <c r="AS32">
        <v>-9999</v>
      </c>
      <c r="AT32">
        <v>-9999</v>
      </c>
      <c r="AU32">
        <v>6.4</v>
      </c>
      <c r="AV32">
        <v>-9999</v>
      </c>
      <c r="AW32" t="s">
        <v>689</v>
      </c>
      <c r="AX32">
        <v>-9999</v>
      </c>
      <c r="AY32">
        <v>-9999</v>
      </c>
      <c r="AZ32" t="s">
        <v>65</v>
      </c>
      <c r="BA32">
        <v>-9999</v>
      </c>
      <c r="BB32">
        <v>-9999</v>
      </c>
      <c r="BC32">
        <v>40.4</v>
      </c>
      <c r="BD32" t="s">
        <v>689</v>
      </c>
      <c r="BE32">
        <v>-9999</v>
      </c>
      <c r="BF32">
        <v>-9999</v>
      </c>
      <c r="BG32" t="s">
        <v>65</v>
      </c>
      <c r="BH32">
        <v>-9999</v>
      </c>
      <c r="BI32">
        <v>-9999</v>
      </c>
      <c r="BJ32">
        <v>4.9</v>
      </c>
      <c r="BK32" t="s">
        <v>690</v>
      </c>
      <c r="BL32">
        <v>5.3</v>
      </c>
      <c r="BM32" t="s">
        <v>690</v>
      </c>
      <c r="BN32">
        <v>-9999</v>
      </c>
      <c r="BO32">
        <v>-9999</v>
      </c>
      <c r="BP32">
        <v>-9999</v>
      </c>
      <c r="BQ32">
        <v>-9999</v>
      </c>
      <c r="BR32">
        <v>0.13118811881188117</v>
      </c>
      <c r="BS32" t="s">
        <v>69</v>
      </c>
      <c r="BT32">
        <v>-9999</v>
      </c>
      <c r="BU32">
        <v>0.13118811881188117</v>
      </c>
      <c r="BV32">
        <v>-9999</v>
      </c>
    </row>
    <row r="33" spans="1:74" ht="12.75">
      <c r="A33" t="s">
        <v>681</v>
      </c>
      <c r="B33" t="s">
        <v>682</v>
      </c>
      <c r="C33" t="s">
        <v>683</v>
      </c>
      <c r="D33">
        <v>50.09</v>
      </c>
      <c r="E33">
        <v>-115.48</v>
      </c>
      <c r="F33">
        <v>1375</v>
      </c>
      <c r="G33" t="s">
        <v>646</v>
      </c>
      <c r="H33" t="s">
        <v>684</v>
      </c>
      <c r="I33" t="s">
        <v>648</v>
      </c>
      <c r="J33" t="s">
        <v>691</v>
      </c>
      <c r="K33">
        <v>74</v>
      </c>
      <c r="L33" t="s">
        <v>65</v>
      </c>
      <c r="M33" t="s">
        <v>692</v>
      </c>
      <c r="N33">
        <v>-9999</v>
      </c>
      <c r="O33">
        <v>-9999</v>
      </c>
      <c r="P33" t="s">
        <v>693</v>
      </c>
      <c r="Q33" t="s">
        <v>688</v>
      </c>
      <c r="R33">
        <v>-9999</v>
      </c>
      <c r="S33">
        <v>-9999</v>
      </c>
      <c r="T33">
        <v>-9999</v>
      </c>
      <c r="U33">
        <v>-9999</v>
      </c>
      <c r="V33">
        <v>-9999</v>
      </c>
      <c r="W33">
        <v>-9999</v>
      </c>
      <c r="X33">
        <v>-9999</v>
      </c>
      <c r="Y33">
        <v>-9999</v>
      </c>
      <c r="Z33">
        <v>-9999</v>
      </c>
      <c r="AA33">
        <v>-9999</v>
      </c>
      <c r="AB33">
        <v>-9999</v>
      </c>
      <c r="AC33">
        <v>-9999</v>
      </c>
      <c r="AD33">
        <v>-3.42</v>
      </c>
      <c r="AE33">
        <v>9</v>
      </c>
      <c r="AF33">
        <v>-16</v>
      </c>
      <c r="AG33">
        <v>973</v>
      </c>
      <c r="AH33">
        <v>-3.42</v>
      </c>
      <c r="AI33">
        <v>9</v>
      </c>
      <c r="AJ33">
        <v>-16</v>
      </c>
      <c r="AK33">
        <v>973</v>
      </c>
      <c r="AL33">
        <v>-9999</v>
      </c>
      <c r="AM33" t="s">
        <v>65</v>
      </c>
      <c r="AN33">
        <v>-9999</v>
      </c>
      <c r="AO33">
        <v>-9999</v>
      </c>
      <c r="AP33">
        <v>-9999</v>
      </c>
      <c r="AQ33">
        <v>-9999</v>
      </c>
      <c r="AR33">
        <v>-9999</v>
      </c>
      <c r="AS33">
        <v>-9999</v>
      </c>
      <c r="AT33">
        <v>-9999</v>
      </c>
      <c r="AU33">
        <v>5.1</v>
      </c>
      <c r="AV33">
        <v>-9999</v>
      </c>
      <c r="AW33" t="s">
        <v>689</v>
      </c>
      <c r="AX33">
        <v>-9999</v>
      </c>
      <c r="AY33">
        <v>-9999</v>
      </c>
      <c r="AZ33" t="s">
        <v>65</v>
      </c>
      <c r="BA33">
        <v>-9999</v>
      </c>
      <c r="BB33">
        <v>-9999</v>
      </c>
      <c r="BC33">
        <v>66.25</v>
      </c>
      <c r="BD33" t="s">
        <v>689</v>
      </c>
      <c r="BE33">
        <v>-9999</v>
      </c>
      <c r="BF33">
        <v>-9999</v>
      </c>
      <c r="BG33" t="s">
        <v>65</v>
      </c>
      <c r="BH33">
        <v>-9999</v>
      </c>
      <c r="BI33">
        <v>-9999</v>
      </c>
      <c r="BJ33">
        <v>4.2</v>
      </c>
      <c r="BK33" t="s">
        <v>690</v>
      </c>
      <c r="BL33">
        <v>5</v>
      </c>
      <c r="BM33" t="s">
        <v>690</v>
      </c>
      <c r="BN33">
        <v>-9999</v>
      </c>
      <c r="BO33">
        <v>-9999</v>
      </c>
      <c r="BP33">
        <v>-9999</v>
      </c>
      <c r="BQ33">
        <v>-9999</v>
      </c>
      <c r="BR33">
        <v>0.07547169811320754</v>
      </c>
      <c r="BS33" t="s">
        <v>69</v>
      </c>
      <c r="BT33">
        <v>-9999</v>
      </c>
      <c r="BU33">
        <v>0.07547169811320754</v>
      </c>
      <c r="BV33">
        <v>-9999</v>
      </c>
    </row>
    <row r="34" spans="1:74" ht="12.75">
      <c r="A34" t="s">
        <v>681</v>
      </c>
      <c r="B34" t="s">
        <v>682</v>
      </c>
      <c r="C34" t="s">
        <v>683</v>
      </c>
      <c r="D34">
        <v>50.09</v>
      </c>
      <c r="E34">
        <v>-115.48</v>
      </c>
      <c r="F34">
        <v>1300</v>
      </c>
      <c r="G34" t="s">
        <v>646</v>
      </c>
      <c r="H34" t="s">
        <v>684</v>
      </c>
      <c r="I34" t="s">
        <v>648</v>
      </c>
      <c r="J34" t="s">
        <v>685</v>
      </c>
      <c r="K34">
        <v>70</v>
      </c>
      <c r="L34" t="s">
        <v>65</v>
      </c>
      <c r="M34" t="s">
        <v>686</v>
      </c>
      <c r="N34">
        <v>-9999</v>
      </c>
      <c r="O34">
        <v>-9999</v>
      </c>
      <c r="P34" t="s">
        <v>687</v>
      </c>
      <c r="Q34" t="s">
        <v>688</v>
      </c>
      <c r="R34">
        <v>-9999</v>
      </c>
      <c r="S34">
        <v>-9999</v>
      </c>
      <c r="T34">
        <v>-9999</v>
      </c>
      <c r="U34">
        <v>-9999</v>
      </c>
      <c r="V34">
        <v>-9999</v>
      </c>
      <c r="W34">
        <v>-9999</v>
      </c>
      <c r="X34">
        <v>-9999</v>
      </c>
      <c r="Y34">
        <v>-9999</v>
      </c>
      <c r="Z34">
        <v>-9999</v>
      </c>
      <c r="AA34">
        <v>-9999</v>
      </c>
      <c r="AB34">
        <v>-9999</v>
      </c>
      <c r="AC34">
        <v>-9999</v>
      </c>
      <c r="AD34">
        <v>-3.42</v>
      </c>
      <c r="AE34">
        <v>9</v>
      </c>
      <c r="AF34">
        <v>-16</v>
      </c>
      <c r="AG34">
        <v>973</v>
      </c>
      <c r="AH34">
        <v>-3.42</v>
      </c>
      <c r="AI34">
        <v>9</v>
      </c>
      <c r="AJ34">
        <v>-16</v>
      </c>
      <c r="AK34">
        <v>973</v>
      </c>
      <c r="AL34">
        <v>-9999</v>
      </c>
      <c r="AM34" t="s">
        <v>65</v>
      </c>
      <c r="AN34">
        <v>-9999</v>
      </c>
      <c r="AO34">
        <v>-9999</v>
      </c>
      <c r="AP34">
        <v>-9999</v>
      </c>
      <c r="AQ34">
        <v>-9999</v>
      </c>
      <c r="AR34">
        <v>-9999</v>
      </c>
      <c r="AS34">
        <v>-9999</v>
      </c>
      <c r="AT34">
        <v>-9999</v>
      </c>
      <c r="AU34">
        <v>-9999</v>
      </c>
      <c r="AV34">
        <v>-9999</v>
      </c>
      <c r="AW34">
        <v>-9999</v>
      </c>
      <c r="AX34">
        <v>-9999</v>
      </c>
      <c r="AY34">
        <v>-9999</v>
      </c>
      <c r="AZ34">
        <v>-9999</v>
      </c>
      <c r="BA34">
        <v>-9999</v>
      </c>
      <c r="BB34">
        <v>-9999</v>
      </c>
      <c r="BC34">
        <v>6.4</v>
      </c>
      <c r="BD34" t="s">
        <v>689</v>
      </c>
      <c r="BE34">
        <v>-9999</v>
      </c>
      <c r="BF34">
        <v>-9999</v>
      </c>
      <c r="BG34" t="s">
        <v>65</v>
      </c>
      <c r="BH34">
        <v>-9999</v>
      </c>
      <c r="BI34">
        <v>-9999</v>
      </c>
      <c r="BJ34">
        <v>-9999</v>
      </c>
      <c r="BK34">
        <v>-9999</v>
      </c>
      <c r="BL34">
        <v>4.9</v>
      </c>
      <c r="BM34" t="s">
        <v>690</v>
      </c>
      <c r="BN34">
        <v>-9999</v>
      </c>
      <c r="BO34">
        <v>-9999</v>
      </c>
      <c r="BP34">
        <v>-9999</v>
      </c>
      <c r="BQ34">
        <v>-9999</v>
      </c>
      <c r="BR34">
        <v>0.765625</v>
      </c>
      <c r="BS34" t="s">
        <v>142</v>
      </c>
      <c r="BT34">
        <v>5</v>
      </c>
      <c r="BU34">
        <v>0.765625</v>
      </c>
      <c r="BV34">
        <v>-9999</v>
      </c>
    </row>
    <row r="35" spans="1:74" ht="12.75">
      <c r="A35" t="s">
        <v>681</v>
      </c>
      <c r="B35" t="s">
        <v>682</v>
      </c>
      <c r="C35" t="s">
        <v>683</v>
      </c>
      <c r="D35">
        <v>50.09</v>
      </c>
      <c r="E35">
        <v>-115.48</v>
      </c>
      <c r="F35">
        <v>1375</v>
      </c>
      <c r="G35" t="s">
        <v>646</v>
      </c>
      <c r="H35" t="s">
        <v>684</v>
      </c>
      <c r="I35" t="s">
        <v>648</v>
      </c>
      <c r="J35" t="s">
        <v>691</v>
      </c>
      <c r="K35">
        <v>74</v>
      </c>
      <c r="L35" t="s">
        <v>65</v>
      </c>
      <c r="M35" t="s">
        <v>692</v>
      </c>
      <c r="N35">
        <v>-9999</v>
      </c>
      <c r="O35">
        <v>-9999</v>
      </c>
      <c r="P35" t="s">
        <v>693</v>
      </c>
      <c r="Q35" t="s">
        <v>688</v>
      </c>
      <c r="R35">
        <v>-9999</v>
      </c>
      <c r="S35">
        <v>-9999</v>
      </c>
      <c r="T35">
        <v>-9999</v>
      </c>
      <c r="U35">
        <v>-9999</v>
      </c>
      <c r="V35">
        <v>-9999</v>
      </c>
      <c r="W35">
        <v>-9999</v>
      </c>
      <c r="X35">
        <v>-9999</v>
      </c>
      <c r="Y35">
        <v>-9999</v>
      </c>
      <c r="Z35">
        <v>-9999</v>
      </c>
      <c r="AA35">
        <v>-9999</v>
      </c>
      <c r="AB35">
        <v>-9999</v>
      </c>
      <c r="AC35">
        <v>-9999</v>
      </c>
      <c r="AD35">
        <v>-3.42</v>
      </c>
      <c r="AE35">
        <v>9</v>
      </c>
      <c r="AF35">
        <v>-16</v>
      </c>
      <c r="AG35">
        <v>973</v>
      </c>
      <c r="AH35">
        <v>-3.42</v>
      </c>
      <c r="AI35">
        <v>9</v>
      </c>
      <c r="AJ35">
        <v>-16</v>
      </c>
      <c r="AK35">
        <v>973</v>
      </c>
      <c r="AL35">
        <v>-9999</v>
      </c>
      <c r="AM35" t="s">
        <v>65</v>
      </c>
      <c r="AN35">
        <v>-9999</v>
      </c>
      <c r="AO35">
        <v>-9999</v>
      </c>
      <c r="AP35">
        <v>-9999</v>
      </c>
      <c r="AQ35">
        <v>-9999</v>
      </c>
      <c r="AR35">
        <v>-9999</v>
      </c>
      <c r="AS35">
        <v>-9999</v>
      </c>
      <c r="AT35">
        <v>-9999</v>
      </c>
      <c r="AU35">
        <v>-9999</v>
      </c>
      <c r="AV35">
        <v>-9999</v>
      </c>
      <c r="AW35">
        <v>-9999</v>
      </c>
      <c r="AX35">
        <v>-9999</v>
      </c>
      <c r="AY35">
        <v>-9999</v>
      </c>
      <c r="AZ35">
        <v>-9999</v>
      </c>
      <c r="BA35">
        <v>-9999</v>
      </c>
      <c r="BB35">
        <v>-9999</v>
      </c>
      <c r="BC35">
        <v>5.1</v>
      </c>
      <c r="BD35" t="s">
        <v>689</v>
      </c>
      <c r="BE35">
        <v>-9999</v>
      </c>
      <c r="BF35">
        <v>-9999</v>
      </c>
      <c r="BG35" t="s">
        <v>65</v>
      </c>
      <c r="BH35">
        <v>-9999</v>
      </c>
      <c r="BI35">
        <v>-9999</v>
      </c>
      <c r="BJ35">
        <v>-9999</v>
      </c>
      <c r="BK35">
        <v>-9999</v>
      </c>
      <c r="BL35">
        <v>4.2</v>
      </c>
      <c r="BM35" t="s">
        <v>690</v>
      </c>
      <c r="BN35">
        <v>-9999</v>
      </c>
      <c r="BO35">
        <v>-9999</v>
      </c>
      <c r="BP35">
        <v>-9999</v>
      </c>
      <c r="BQ35">
        <v>-9999</v>
      </c>
      <c r="BR35">
        <v>0.823529411764706</v>
      </c>
      <c r="BS35" t="s">
        <v>142</v>
      </c>
      <c r="BT35">
        <v>5</v>
      </c>
      <c r="BU35">
        <v>0.823529411764706</v>
      </c>
      <c r="BV35">
        <v>-9999</v>
      </c>
    </row>
    <row r="36" spans="1:74" ht="12.75">
      <c r="A36" t="s">
        <v>694</v>
      </c>
      <c r="B36" t="s">
        <v>695</v>
      </c>
      <c r="C36" t="s">
        <v>696</v>
      </c>
      <c r="D36">
        <v>18.19</v>
      </c>
      <c r="E36">
        <v>-65.49</v>
      </c>
      <c r="F36">
        <v>350</v>
      </c>
      <c r="G36" t="s">
        <v>697</v>
      </c>
      <c r="H36" t="s">
        <v>698</v>
      </c>
      <c r="I36" t="s">
        <v>648</v>
      </c>
      <c r="J36" t="s">
        <v>699</v>
      </c>
      <c r="K36">
        <v>12</v>
      </c>
      <c r="L36" t="s">
        <v>65</v>
      </c>
      <c r="M36">
        <v>21</v>
      </c>
      <c r="N36">
        <v>48</v>
      </c>
      <c r="O36" t="s">
        <v>700</v>
      </c>
      <c r="P36">
        <v>-9999</v>
      </c>
      <c r="Q36">
        <v>-9999</v>
      </c>
      <c r="R36">
        <v>-9999</v>
      </c>
      <c r="S36">
        <v>0.18</v>
      </c>
      <c r="T36">
        <v>4.5</v>
      </c>
      <c r="U36">
        <v>-9999</v>
      </c>
      <c r="V36">
        <v>-9999</v>
      </c>
      <c r="W36">
        <v>-9999</v>
      </c>
      <c r="X36">
        <v>22.9</v>
      </c>
      <c r="Y36">
        <v>27</v>
      </c>
      <c r="Z36">
        <v>23</v>
      </c>
      <c r="AA36">
        <v>3810</v>
      </c>
      <c r="AB36">
        <v>-9999</v>
      </c>
      <c r="AC36" t="s">
        <v>85</v>
      </c>
      <c r="AD36">
        <v>25.5</v>
      </c>
      <c r="AE36">
        <v>27</v>
      </c>
      <c r="AF36">
        <v>24</v>
      </c>
      <c r="AG36">
        <v>1077</v>
      </c>
      <c r="AH36">
        <v>22.9</v>
      </c>
      <c r="AI36">
        <v>27</v>
      </c>
      <c r="AJ36">
        <v>23</v>
      </c>
      <c r="AK36">
        <v>3810</v>
      </c>
      <c r="AL36" t="s">
        <v>65</v>
      </c>
      <c r="AM36">
        <v>-9999</v>
      </c>
      <c r="AN36">
        <v>-9999</v>
      </c>
      <c r="AO36">
        <v>-9999</v>
      </c>
      <c r="AP36">
        <v>-9999</v>
      </c>
      <c r="AQ36" t="s">
        <v>65</v>
      </c>
      <c r="AR36">
        <v>-9999</v>
      </c>
      <c r="AS36">
        <v>-9999</v>
      </c>
      <c r="AT36">
        <v>-9999</v>
      </c>
      <c r="AU36">
        <v>-9999</v>
      </c>
      <c r="AV36">
        <v>-9999</v>
      </c>
      <c r="AW36">
        <v>-9999</v>
      </c>
      <c r="AX36">
        <v>-9999</v>
      </c>
      <c r="AY36">
        <v>-9999</v>
      </c>
      <c r="AZ36">
        <v>-9999</v>
      </c>
      <c r="BA36">
        <v>-9999</v>
      </c>
      <c r="BB36">
        <v>-9999</v>
      </c>
      <c r="BC36">
        <v>1</v>
      </c>
      <c r="BD36" t="s">
        <v>770</v>
      </c>
      <c r="BE36">
        <v>-9999</v>
      </c>
      <c r="BF36" t="s">
        <v>65</v>
      </c>
      <c r="BG36">
        <v>-9999</v>
      </c>
      <c r="BH36">
        <v>-9999</v>
      </c>
      <c r="BI36">
        <v>-9999</v>
      </c>
      <c r="BJ36">
        <v>-9999</v>
      </c>
      <c r="BK36">
        <v>-9999</v>
      </c>
      <c r="BL36">
        <v>1.1</v>
      </c>
      <c r="BM36" t="s">
        <v>771</v>
      </c>
      <c r="BN36">
        <v>-9999</v>
      </c>
      <c r="BO36">
        <v>-9999</v>
      </c>
      <c r="BP36">
        <v>18.1</v>
      </c>
      <c r="BQ36" t="s">
        <v>701</v>
      </c>
      <c r="BR36">
        <v>1.1</v>
      </c>
      <c r="BS36" t="s">
        <v>142</v>
      </c>
      <c r="BT36">
        <v>2</v>
      </c>
      <c r="BU36">
        <v>0.7357859531772575</v>
      </c>
      <c r="BV36">
        <v>-9999</v>
      </c>
    </row>
    <row r="37" spans="1:74" ht="12.75">
      <c r="A37" t="s">
        <v>694</v>
      </c>
      <c r="B37" t="s">
        <v>695</v>
      </c>
      <c r="C37" t="s">
        <v>696</v>
      </c>
      <c r="D37">
        <v>18.19</v>
      </c>
      <c r="E37">
        <v>-65.49</v>
      </c>
      <c r="F37">
        <v>350</v>
      </c>
      <c r="G37" t="s">
        <v>702</v>
      </c>
      <c r="H37" t="s">
        <v>141</v>
      </c>
      <c r="I37" t="s">
        <v>819</v>
      </c>
      <c r="J37" t="s">
        <v>783</v>
      </c>
      <c r="K37">
        <v>12</v>
      </c>
      <c r="L37" t="s">
        <v>65</v>
      </c>
      <c r="M37">
        <v>24.5</v>
      </c>
      <c r="N37">
        <v>35</v>
      </c>
      <c r="O37" t="s">
        <v>700</v>
      </c>
      <c r="P37">
        <v>-9999</v>
      </c>
      <c r="Q37">
        <v>-9999</v>
      </c>
      <c r="R37">
        <v>-9999</v>
      </c>
      <c r="S37">
        <v>0.17</v>
      </c>
      <c r="T37">
        <v>5.35</v>
      </c>
      <c r="U37">
        <v>-9999</v>
      </c>
      <c r="V37">
        <v>-9999</v>
      </c>
      <c r="W37">
        <v>-9999</v>
      </c>
      <c r="X37">
        <v>22.9</v>
      </c>
      <c r="Y37">
        <v>27</v>
      </c>
      <c r="Z37">
        <v>23</v>
      </c>
      <c r="AA37">
        <v>3810</v>
      </c>
      <c r="AB37">
        <v>-9999</v>
      </c>
      <c r="AC37" t="s">
        <v>85</v>
      </c>
      <c r="AD37">
        <v>25.5</v>
      </c>
      <c r="AE37">
        <v>27</v>
      </c>
      <c r="AF37">
        <v>24</v>
      </c>
      <c r="AG37">
        <v>1077</v>
      </c>
      <c r="AH37">
        <v>22.9</v>
      </c>
      <c r="AI37">
        <v>27</v>
      </c>
      <c r="AJ37">
        <v>23</v>
      </c>
      <c r="AK37">
        <v>3810</v>
      </c>
      <c r="AL37" t="s">
        <v>65</v>
      </c>
      <c r="AM37">
        <v>-9999</v>
      </c>
      <c r="AN37">
        <v>-9999</v>
      </c>
      <c r="AO37">
        <v>-9999</v>
      </c>
      <c r="AP37">
        <v>-9999</v>
      </c>
      <c r="AQ37" t="s">
        <v>65</v>
      </c>
      <c r="AR37">
        <v>-9999</v>
      </c>
      <c r="AS37">
        <v>-9999</v>
      </c>
      <c r="AT37">
        <v>-9999</v>
      </c>
      <c r="AU37">
        <v>-9999</v>
      </c>
      <c r="AV37">
        <v>-9999</v>
      </c>
      <c r="AW37">
        <v>-9999</v>
      </c>
      <c r="AX37">
        <v>-9999</v>
      </c>
      <c r="AY37">
        <v>-9999</v>
      </c>
      <c r="AZ37">
        <v>-9999</v>
      </c>
      <c r="BA37">
        <v>-9999</v>
      </c>
      <c r="BB37">
        <v>-9999</v>
      </c>
      <c r="BC37">
        <v>10.5</v>
      </c>
      <c r="BD37" t="s">
        <v>770</v>
      </c>
      <c r="BE37">
        <v>-9999</v>
      </c>
      <c r="BF37" t="s">
        <v>65</v>
      </c>
      <c r="BG37">
        <v>-9999</v>
      </c>
      <c r="BH37">
        <v>-9999</v>
      </c>
      <c r="BI37">
        <v>-9999</v>
      </c>
      <c r="BJ37">
        <v>-9999</v>
      </c>
      <c r="BK37">
        <v>-9999</v>
      </c>
      <c r="BL37">
        <v>8.45</v>
      </c>
      <c r="BM37" t="s">
        <v>771</v>
      </c>
      <c r="BN37">
        <v>-9999</v>
      </c>
      <c r="BO37">
        <v>-9999</v>
      </c>
      <c r="BP37">
        <v>11</v>
      </c>
      <c r="BQ37" t="s">
        <v>701</v>
      </c>
      <c r="BR37">
        <v>0.8047619047619047</v>
      </c>
      <c r="BS37" t="s">
        <v>142</v>
      </c>
      <c r="BT37">
        <v>2</v>
      </c>
      <c r="BU37">
        <v>0.590805803181262</v>
      </c>
      <c r="BV37">
        <v>-9999</v>
      </c>
    </row>
    <row r="38" spans="1:74" ht="12.75">
      <c r="A38" t="s">
        <v>784</v>
      </c>
      <c r="B38" t="s">
        <v>785</v>
      </c>
      <c r="C38" t="s">
        <v>786</v>
      </c>
      <c r="D38">
        <v>50.11</v>
      </c>
      <c r="E38">
        <v>5.01</v>
      </c>
      <c r="F38">
        <v>250</v>
      </c>
      <c r="G38" t="s">
        <v>817</v>
      </c>
      <c r="H38" t="s">
        <v>787</v>
      </c>
      <c r="I38" t="s">
        <v>819</v>
      </c>
      <c r="J38">
        <v>-9999</v>
      </c>
      <c r="K38">
        <v>117</v>
      </c>
      <c r="L38" t="s">
        <v>65</v>
      </c>
      <c r="M38">
        <v>-9999</v>
      </c>
      <c r="N38">
        <v>-9999</v>
      </c>
      <c r="O38">
        <v>-9999</v>
      </c>
      <c r="P38">
        <v>-9999</v>
      </c>
      <c r="Q38" t="s">
        <v>788</v>
      </c>
      <c r="R38">
        <v>-9999</v>
      </c>
      <c r="S38">
        <v>-9999</v>
      </c>
      <c r="T38">
        <v>5.4</v>
      </c>
      <c r="U38">
        <v>-9999</v>
      </c>
      <c r="V38">
        <v>-9999</v>
      </c>
      <c r="W38">
        <v>-9999</v>
      </c>
      <c r="X38">
        <v>-9999</v>
      </c>
      <c r="Y38">
        <v>-9999</v>
      </c>
      <c r="Z38">
        <v>-9999</v>
      </c>
      <c r="AA38">
        <v>-9999</v>
      </c>
      <c r="AB38">
        <v>-9999</v>
      </c>
      <c r="AC38">
        <v>-9999</v>
      </c>
      <c r="AD38">
        <v>7.33</v>
      </c>
      <c r="AE38">
        <v>15</v>
      </c>
      <c r="AF38">
        <v>0</v>
      </c>
      <c r="AG38">
        <v>1071</v>
      </c>
      <c r="AH38">
        <v>7.33</v>
      </c>
      <c r="AI38">
        <v>15</v>
      </c>
      <c r="AJ38">
        <v>0</v>
      </c>
      <c r="AK38">
        <v>1071</v>
      </c>
      <c r="AL38">
        <v>-9999</v>
      </c>
      <c r="AM38">
        <v>-9999</v>
      </c>
      <c r="AN38">
        <v>-9999</v>
      </c>
      <c r="AO38">
        <v>-9999</v>
      </c>
      <c r="AP38">
        <v>-9999</v>
      </c>
      <c r="AQ38">
        <v>-9999</v>
      </c>
      <c r="AR38">
        <v>-9999</v>
      </c>
      <c r="AS38">
        <v>-9999</v>
      </c>
      <c r="AT38">
        <v>-9999</v>
      </c>
      <c r="AU38">
        <v>-9999</v>
      </c>
      <c r="AV38">
        <v>-9999</v>
      </c>
      <c r="AW38">
        <v>-9999</v>
      </c>
      <c r="AX38">
        <v>-9999</v>
      </c>
      <c r="AY38">
        <v>-9999</v>
      </c>
      <c r="AZ38">
        <v>-9999</v>
      </c>
      <c r="BA38">
        <v>-9999</v>
      </c>
      <c r="BB38">
        <v>-9999</v>
      </c>
      <c r="BC38">
        <v>53</v>
      </c>
      <c r="BD38" t="s">
        <v>770</v>
      </c>
      <c r="BE38">
        <v>-9999</v>
      </c>
      <c r="BF38">
        <v>-9999</v>
      </c>
      <c r="BG38">
        <v>-9999</v>
      </c>
      <c r="BH38">
        <v>-9999</v>
      </c>
      <c r="BI38">
        <v>-9999</v>
      </c>
      <c r="BJ38">
        <v>-9999</v>
      </c>
      <c r="BK38">
        <v>-9999</v>
      </c>
      <c r="BL38">
        <v>1.68</v>
      </c>
      <c r="BM38" t="s">
        <v>771</v>
      </c>
      <c r="BN38">
        <v>-9999</v>
      </c>
      <c r="BO38">
        <v>-9999</v>
      </c>
      <c r="BP38">
        <v>12.6</v>
      </c>
      <c r="BQ38" t="s">
        <v>701</v>
      </c>
      <c r="BR38">
        <v>0.03169811320754717</v>
      </c>
      <c r="BS38" t="s">
        <v>69</v>
      </c>
      <c r="BT38">
        <v>-9999</v>
      </c>
      <c r="BU38">
        <v>0.03169811320754717</v>
      </c>
      <c r="BV38">
        <v>-9999</v>
      </c>
    </row>
    <row r="39" spans="1:74" ht="12.75">
      <c r="A39" t="s">
        <v>784</v>
      </c>
      <c r="B39" t="s">
        <v>785</v>
      </c>
      <c r="C39" t="s">
        <v>786</v>
      </c>
      <c r="D39">
        <v>50.07</v>
      </c>
      <c r="E39">
        <v>5.15</v>
      </c>
      <c r="F39">
        <v>100</v>
      </c>
      <c r="G39" t="s">
        <v>817</v>
      </c>
      <c r="H39" t="s">
        <v>789</v>
      </c>
      <c r="I39" t="s">
        <v>819</v>
      </c>
      <c r="J39">
        <v>-9999</v>
      </c>
      <c r="K39">
        <v>120</v>
      </c>
      <c r="L39" t="s">
        <v>65</v>
      </c>
      <c r="M39">
        <v>-9999</v>
      </c>
      <c r="N39">
        <v>-9999</v>
      </c>
      <c r="O39">
        <v>-9999</v>
      </c>
      <c r="P39">
        <v>-9999</v>
      </c>
      <c r="Q39" t="s">
        <v>788</v>
      </c>
      <c r="R39">
        <v>-9999</v>
      </c>
      <c r="S39">
        <v>-9999</v>
      </c>
      <c r="T39">
        <v>6.2</v>
      </c>
      <c r="U39">
        <v>-9999</v>
      </c>
      <c r="V39">
        <v>-9999</v>
      </c>
      <c r="W39">
        <v>-9999</v>
      </c>
      <c r="X39">
        <v>-9999</v>
      </c>
      <c r="Y39">
        <v>-9999</v>
      </c>
      <c r="Z39">
        <v>-9999</v>
      </c>
      <c r="AA39">
        <v>-9999</v>
      </c>
      <c r="AB39">
        <v>-9999</v>
      </c>
      <c r="AC39">
        <v>-9999</v>
      </c>
      <c r="AD39">
        <v>7.33</v>
      </c>
      <c r="AE39">
        <v>15</v>
      </c>
      <c r="AF39">
        <v>0</v>
      </c>
      <c r="AG39">
        <v>1071</v>
      </c>
      <c r="AH39">
        <v>7.33</v>
      </c>
      <c r="AI39">
        <v>15</v>
      </c>
      <c r="AJ39">
        <v>0</v>
      </c>
      <c r="AK39">
        <v>1071</v>
      </c>
      <c r="AL39">
        <v>-9999</v>
      </c>
      <c r="AM39">
        <v>-9999</v>
      </c>
      <c r="AN39">
        <v>-9999</v>
      </c>
      <c r="AO39">
        <v>-9999</v>
      </c>
      <c r="AP39">
        <v>-9999</v>
      </c>
      <c r="AQ39">
        <v>-9999</v>
      </c>
      <c r="AR39">
        <v>-9999</v>
      </c>
      <c r="AS39">
        <v>-9999</v>
      </c>
      <c r="AT39">
        <v>-9999</v>
      </c>
      <c r="AU39">
        <v>-9999</v>
      </c>
      <c r="AV39">
        <v>-9999</v>
      </c>
      <c r="AW39">
        <v>-9999</v>
      </c>
      <c r="AX39">
        <v>-9999</v>
      </c>
      <c r="AY39">
        <v>-9999</v>
      </c>
      <c r="AZ39">
        <v>-9999</v>
      </c>
      <c r="BA39">
        <v>-9999</v>
      </c>
      <c r="BB39">
        <v>-9999</v>
      </c>
      <c r="BC39">
        <v>51.2</v>
      </c>
      <c r="BD39" t="s">
        <v>770</v>
      </c>
      <c r="BE39">
        <v>-9999</v>
      </c>
      <c r="BF39">
        <v>-9999</v>
      </c>
      <c r="BG39">
        <v>-9999</v>
      </c>
      <c r="BH39">
        <v>-9999</v>
      </c>
      <c r="BI39">
        <v>-9999</v>
      </c>
      <c r="BJ39">
        <v>-9999</v>
      </c>
      <c r="BK39">
        <v>-9999</v>
      </c>
      <c r="BL39">
        <v>0.8</v>
      </c>
      <c r="BM39" t="s">
        <v>771</v>
      </c>
      <c r="BN39">
        <v>-9999</v>
      </c>
      <c r="BO39">
        <v>-9999</v>
      </c>
      <c r="BP39">
        <v>12.3</v>
      </c>
      <c r="BQ39" t="s">
        <v>701</v>
      </c>
      <c r="BR39">
        <v>0.015625</v>
      </c>
      <c r="BS39" t="s">
        <v>69</v>
      </c>
      <c r="BT39">
        <v>-9999</v>
      </c>
      <c r="BU39">
        <v>0.015625</v>
      </c>
      <c r="BV39">
        <v>-9999</v>
      </c>
    </row>
    <row r="40" spans="1:74" ht="12.75">
      <c r="A40" t="s">
        <v>790</v>
      </c>
      <c r="B40" t="s">
        <v>785</v>
      </c>
      <c r="C40" t="s">
        <v>786</v>
      </c>
      <c r="D40">
        <v>50.09</v>
      </c>
      <c r="E40">
        <v>5.06</v>
      </c>
      <c r="F40">
        <v>50</v>
      </c>
      <c r="G40" t="s">
        <v>817</v>
      </c>
      <c r="H40" t="s">
        <v>791</v>
      </c>
      <c r="I40" t="s">
        <v>819</v>
      </c>
      <c r="J40">
        <v>-9999</v>
      </c>
      <c r="K40">
        <v>90</v>
      </c>
      <c r="L40" t="s">
        <v>65</v>
      </c>
      <c r="M40">
        <v>-9999</v>
      </c>
      <c r="N40">
        <v>-9999</v>
      </c>
      <c r="O40">
        <v>-9999</v>
      </c>
      <c r="P40">
        <v>-9999</v>
      </c>
      <c r="Q40" t="s">
        <v>792</v>
      </c>
      <c r="R40">
        <v>-9999</v>
      </c>
      <c r="S40">
        <v>-9999</v>
      </c>
      <c r="T40">
        <v>5.2</v>
      </c>
      <c r="U40">
        <v>-9999</v>
      </c>
      <c r="V40">
        <v>-9999</v>
      </c>
      <c r="W40">
        <v>-9999</v>
      </c>
      <c r="X40">
        <v>-9999</v>
      </c>
      <c r="Y40">
        <v>-9999</v>
      </c>
      <c r="Z40">
        <v>-9999</v>
      </c>
      <c r="AA40">
        <v>-9999</v>
      </c>
      <c r="AB40">
        <v>-9999</v>
      </c>
      <c r="AC40">
        <v>-9999</v>
      </c>
      <c r="AD40">
        <v>7.33</v>
      </c>
      <c r="AE40">
        <v>15</v>
      </c>
      <c r="AF40">
        <v>0</v>
      </c>
      <c r="AG40">
        <v>1071</v>
      </c>
      <c r="AH40">
        <v>7.33</v>
      </c>
      <c r="AI40">
        <v>15</v>
      </c>
      <c r="AJ40">
        <v>0</v>
      </c>
      <c r="AK40">
        <v>1071</v>
      </c>
      <c r="AL40">
        <v>-9999</v>
      </c>
      <c r="AM40">
        <v>-9999</v>
      </c>
      <c r="AN40">
        <v>-9999</v>
      </c>
      <c r="AO40">
        <v>-9999</v>
      </c>
      <c r="AP40">
        <v>-9999</v>
      </c>
      <c r="AQ40">
        <v>-9999</v>
      </c>
      <c r="AR40">
        <v>-9999</v>
      </c>
      <c r="AS40">
        <v>-9999</v>
      </c>
      <c r="AT40">
        <v>-9999</v>
      </c>
      <c r="AU40">
        <v>-9999</v>
      </c>
      <c r="AV40">
        <v>-9999</v>
      </c>
      <c r="AW40">
        <v>-9999</v>
      </c>
      <c r="AX40">
        <v>-9999</v>
      </c>
      <c r="AY40">
        <v>-9999</v>
      </c>
      <c r="AZ40">
        <v>-9999</v>
      </c>
      <c r="BA40">
        <v>-9999</v>
      </c>
      <c r="BB40">
        <v>-9999</v>
      </c>
      <c r="BC40">
        <v>31.1</v>
      </c>
      <c r="BD40" t="s">
        <v>770</v>
      </c>
      <c r="BE40">
        <v>-9999</v>
      </c>
      <c r="BF40">
        <v>-9999</v>
      </c>
      <c r="BG40">
        <v>-9999</v>
      </c>
      <c r="BH40">
        <v>-9999</v>
      </c>
      <c r="BI40">
        <v>-9999</v>
      </c>
      <c r="BJ40">
        <v>-9999</v>
      </c>
      <c r="BK40">
        <v>-9999</v>
      </c>
      <c r="BL40">
        <v>1.03</v>
      </c>
      <c r="BM40" t="s">
        <v>771</v>
      </c>
      <c r="BN40">
        <v>-9999</v>
      </c>
      <c r="BO40">
        <v>-9999</v>
      </c>
      <c r="BP40">
        <v>8.71</v>
      </c>
      <c r="BQ40" t="s">
        <v>701</v>
      </c>
      <c r="BR40">
        <v>0.033118971061093246</v>
      </c>
      <c r="BS40" t="s">
        <v>69</v>
      </c>
      <c r="BT40">
        <v>-9999</v>
      </c>
      <c r="BU40">
        <v>0.033118971061093246</v>
      </c>
      <c r="BV40">
        <v>-9999</v>
      </c>
    </row>
    <row r="41" spans="1:74" ht="12.75">
      <c r="A41" t="s">
        <v>790</v>
      </c>
      <c r="B41" t="s">
        <v>785</v>
      </c>
      <c r="C41" t="s">
        <v>786</v>
      </c>
      <c r="D41">
        <v>50.03</v>
      </c>
      <c r="E41">
        <v>4.59</v>
      </c>
      <c r="F41">
        <v>100</v>
      </c>
      <c r="G41" t="s">
        <v>817</v>
      </c>
      <c r="H41" t="s">
        <v>793</v>
      </c>
      <c r="I41" t="s">
        <v>819</v>
      </c>
      <c r="J41">
        <v>-9999</v>
      </c>
      <c r="K41">
        <v>135</v>
      </c>
      <c r="L41" t="s">
        <v>65</v>
      </c>
      <c r="M41">
        <v>-9999</v>
      </c>
      <c r="N41">
        <v>-9999</v>
      </c>
      <c r="O41">
        <v>-9999</v>
      </c>
      <c r="P41">
        <v>-9999</v>
      </c>
      <c r="Q41" t="s">
        <v>794</v>
      </c>
      <c r="R41">
        <v>-9999</v>
      </c>
      <c r="S41">
        <v>-9999</v>
      </c>
      <c r="T41">
        <v>3.5</v>
      </c>
      <c r="U41">
        <v>-9999</v>
      </c>
      <c r="V41">
        <v>-9999</v>
      </c>
      <c r="W41">
        <v>-9999</v>
      </c>
      <c r="X41">
        <v>-9999</v>
      </c>
      <c r="Y41">
        <v>-9999</v>
      </c>
      <c r="Z41">
        <v>-9999</v>
      </c>
      <c r="AA41">
        <v>-9999</v>
      </c>
      <c r="AB41">
        <v>-9999</v>
      </c>
      <c r="AC41">
        <v>-9999</v>
      </c>
      <c r="AD41">
        <v>7.33</v>
      </c>
      <c r="AE41">
        <v>15</v>
      </c>
      <c r="AF41">
        <v>0</v>
      </c>
      <c r="AG41">
        <v>1071</v>
      </c>
      <c r="AH41">
        <v>7.33</v>
      </c>
      <c r="AI41">
        <v>15</v>
      </c>
      <c r="AJ41">
        <v>0</v>
      </c>
      <c r="AK41">
        <v>1071</v>
      </c>
      <c r="AL41">
        <v>-9999</v>
      </c>
      <c r="AM41">
        <v>-9999</v>
      </c>
      <c r="AN41">
        <v>-9999</v>
      </c>
      <c r="AO41">
        <v>-9999</v>
      </c>
      <c r="AP41">
        <v>-9999</v>
      </c>
      <c r="AQ41">
        <v>-9999</v>
      </c>
      <c r="AR41">
        <v>-9999</v>
      </c>
      <c r="AS41">
        <v>-9999</v>
      </c>
      <c r="AT41">
        <v>-9999</v>
      </c>
      <c r="AU41">
        <v>-9999</v>
      </c>
      <c r="AV41">
        <v>-9999</v>
      </c>
      <c r="AW41">
        <v>-9999</v>
      </c>
      <c r="AX41">
        <v>-9999</v>
      </c>
      <c r="AY41">
        <v>-9999</v>
      </c>
      <c r="AZ41">
        <v>-9999</v>
      </c>
      <c r="BA41">
        <v>-9999</v>
      </c>
      <c r="BB41">
        <v>-9999</v>
      </c>
      <c r="BC41">
        <v>36.2</v>
      </c>
      <c r="BD41" t="s">
        <v>770</v>
      </c>
      <c r="BE41">
        <v>-9999</v>
      </c>
      <c r="BF41">
        <v>-9999</v>
      </c>
      <c r="BG41">
        <v>-9999</v>
      </c>
      <c r="BH41">
        <v>-9999</v>
      </c>
      <c r="BI41">
        <v>-9999</v>
      </c>
      <c r="BJ41">
        <v>-9999</v>
      </c>
      <c r="BK41">
        <v>-9999</v>
      </c>
      <c r="BL41">
        <v>0.57</v>
      </c>
      <c r="BM41" t="s">
        <v>771</v>
      </c>
      <c r="BN41">
        <v>-9999</v>
      </c>
      <c r="BO41">
        <v>-9999</v>
      </c>
      <c r="BP41">
        <v>8.83</v>
      </c>
      <c r="BQ41" t="s">
        <v>701</v>
      </c>
      <c r="BR41">
        <v>0.01574585635359116</v>
      </c>
      <c r="BS41" t="s">
        <v>69</v>
      </c>
      <c r="BT41">
        <v>-9999</v>
      </c>
      <c r="BU41">
        <v>0.01574585635359116</v>
      </c>
      <c r="BV41">
        <v>-9999</v>
      </c>
    </row>
    <row r="42" spans="1:74" ht="12.75">
      <c r="A42" t="s">
        <v>795</v>
      </c>
      <c r="B42" t="s">
        <v>796</v>
      </c>
      <c r="C42" t="s">
        <v>717</v>
      </c>
      <c r="D42">
        <v>61.06</v>
      </c>
      <c r="E42">
        <v>-45.58</v>
      </c>
      <c r="F42">
        <v>127</v>
      </c>
      <c r="G42" t="s">
        <v>718</v>
      </c>
      <c r="H42" t="s">
        <v>719</v>
      </c>
      <c r="I42" t="s">
        <v>819</v>
      </c>
      <c r="J42">
        <v>-9999</v>
      </c>
      <c r="K42">
        <v>-9999</v>
      </c>
      <c r="L42">
        <v>-9999</v>
      </c>
      <c r="M42">
        <v>-9999</v>
      </c>
      <c r="N42">
        <v>-9999</v>
      </c>
      <c r="O42">
        <v>-9999</v>
      </c>
      <c r="P42" t="s">
        <v>720</v>
      </c>
      <c r="Q42">
        <v>-9999</v>
      </c>
      <c r="R42">
        <v>-9999</v>
      </c>
      <c r="S42">
        <v>-9999</v>
      </c>
      <c r="T42">
        <v>-9999</v>
      </c>
      <c r="U42">
        <v>-9999</v>
      </c>
      <c r="V42">
        <v>-9999</v>
      </c>
      <c r="W42">
        <v>-9999</v>
      </c>
      <c r="X42">
        <v>-9999</v>
      </c>
      <c r="Y42">
        <v>-9999</v>
      </c>
      <c r="Z42">
        <v>-9999</v>
      </c>
      <c r="AA42">
        <v>700</v>
      </c>
      <c r="AB42">
        <v>545</v>
      </c>
      <c r="AC42" t="s">
        <v>85</v>
      </c>
      <c r="AD42">
        <v>-0.92</v>
      </c>
      <c r="AE42">
        <v>5</v>
      </c>
      <c r="AF42">
        <v>-6</v>
      </c>
      <c r="AG42">
        <v>833</v>
      </c>
      <c r="AH42">
        <v>-0.92</v>
      </c>
      <c r="AI42">
        <v>5</v>
      </c>
      <c r="AJ42">
        <v>-6</v>
      </c>
      <c r="AK42">
        <v>700</v>
      </c>
      <c r="AL42">
        <v>-9999</v>
      </c>
      <c r="AM42">
        <v>-9999</v>
      </c>
      <c r="AN42">
        <v>-9999</v>
      </c>
      <c r="AO42">
        <v>-9999</v>
      </c>
      <c r="AP42" t="s">
        <v>65</v>
      </c>
      <c r="AQ42">
        <v>-9999</v>
      </c>
      <c r="AR42">
        <v>-9999</v>
      </c>
      <c r="AS42">
        <v>-9999</v>
      </c>
      <c r="AT42">
        <v>-9999</v>
      </c>
      <c r="AU42">
        <v>-9999</v>
      </c>
      <c r="AV42">
        <v>-9999</v>
      </c>
      <c r="AW42">
        <v>-9999</v>
      </c>
      <c r="AX42">
        <v>-9999</v>
      </c>
      <c r="AY42">
        <v>-9999</v>
      </c>
      <c r="AZ42">
        <v>-9999</v>
      </c>
      <c r="BA42">
        <v>-9999</v>
      </c>
      <c r="BB42">
        <v>-9999</v>
      </c>
      <c r="BC42">
        <v>6.4</v>
      </c>
      <c r="BD42" t="s">
        <v>770</v>
      </c>
      <c r="BE42">
        <v>-9999</v>
      </c>
      <c r="BF42">
        <v>-9999</v>
      </c>
      <c r="BG42">
        <v>-9999</v>
      </c>
      <c r="BH42">
        <v>-9999</v>
      </c>
      <c r="BI42">
        <v>-9999</v>
      </c>
      <c r="BJ42">
        <v>-9999</v>
      </c>
      <c r="BK42">
        <v>-9999</v>
      </c>
      <c r="BL42">
        <v>0.09</v>
      </c>
      <c r="BM42" t="s">
        <v>771</v>
      </c>
      <c r="BN42">
        <v>-9999</v>
      </c>
      <c r="BO42">
        <v>-9999</v>
      </c>
      <c r="BP42">
        <v>-9999</v>
      </c>
      <c r="BQ42">
        <v>-9999</v>
      </c>
      <c r="BR42">
        <v>0.0140625</v>
      </c>
      <c r="BS42" t="s">
        <v>69</v>
      </c>
      <c r="BT42">
        <v>-9999</v>
      </c>
      <c r="BU42">
        <v>0.0140625</v>
      </c>
      <c r="BV42">
        <v>-9999</v>
      </c>
    </row>
    <row r="43" spans="1:74" ht="12.75">
      <c r="A43" t="s">
        <v>721</v>
      </c>
      <c r="B43" t="s">
        <v>722</v>
      </c>
      <c r="C43" t="s">
        <v>723</v>
      </c>
      <c r="D43">
        <v>43.56</v>
      </c>
      <c r="E43">
        <v>-71.45</v>
      </c>
      <c r="F43">
        <v>600</v>
      </c>
      <c r="G43" t="s">
        <v>817</v>
      </c>
      <c r="H43" t="s">
        <v>724</v>
      </c>
      <c r="I43" t="s">
        <v>819</v>
      </c>
      <c r="J43">
        <v>-9999</v>
      </c>
      <c r="K43">
        <v>68</v>
      </c>
      <c r="L43" t="s">
        <v>65</v>
      </c>
      <c r="M43" t="s">
        <v>725</v>
      </c>
      <c r="N43">
        <v>-9999</v>
      </c>
      <c r="O43" t="s">
        <v>726</v>
      </c>
      <c r="P43">
        <v>-9999</v>
      </c>
      <c r="Q43">
        <v>-9999</v>
      </c>
      <c r="R43">
        <v>-9999</v>
      </c>
      <c r="S43">
        <v>-9999</v>
      </c>
      <c r="T43">
        <v>-9999</v>
      </c>
      <c r="U43">
        <v>-9999</v>
      </c>
      <c r="V43" t="s">
        <v>727</v>
      </c>
      <c r="W43">
        <v>-9999</v>
      </c>
      <c r="X43">
        <v>-9999</v>
      </c>
      <c r="Y43">
        <v>17.5</v>
      </c>
      <c r="Z43">
        <v>-12</v>
      </c>
      <c r="AA43">
        <v>1250</v>
      </c>
      <c r="AB43">
        <v>875</v>
      </c>
      <c r="AC43" t="s">
        <v>85</v>
      </c>
      <c r="AD43">
        <v>5.67</v>
      </c>
      <c r="AE43">
        <v>19</v>
      </c>
      <c r="AF43">
        <v>-8</v>
      </c>
      <c r="AG43">
        <v>1083</v>
      </c>
      <c r="AH43">
        <v>5.67</v>
      </c>
      <c r="AI43">
        <v>17.5</v>
      </c>
      <c r="AJ43">
        <v>-12</v>
      </c>
      <c r="AK43">
        <v>1250</v>
      </c>
      <c r="AL43">
        <v>-9999</v>
      </c>
      <c r="AM43">
        <v>-9999</v>
      </c>
      <c r="AN43">
        <v>-9999</v>
      </c>
      <c r="AO43">
        <v>-9999</v>
      </c>
      <c r="AP43">
        <v>-9999</v>
      </c>
      <c r="AQ43" t="s">
        <v>65</v>
      </c>
      <c r="AR43">
        <v>-9999</v>
      </c>
      <c r="AS43">
        <v>-9999</v>
      </c>
      <c r="AT43">
        <v>-9999</v>
      </c>
      <c r="AU43">
        <v>-9999</v>
      </c>
      <c r="AV43">
        <v>-9999</v>
      </c>
      <c r="AW43">
        <v>-9999</v>
      </c>
      <c r="AX43">
        <v>-9999</v>
      </c>
      <c r="AY43">
        <v>-9999</v>
      </c>
      <c r="AZ43">
        <v>-9999</v>
      </c>
      <c r="BA43">
        <v>-9999</v>
      </c>
      <c r="BB43">
        <v>-9999</v>
      </c>
      <c r="BC43">
        <v>386</v>
      </c>
      <c r="BD43" t="s">
        <v>67</v>
      </c>
      <c r="BE43">
        <v>-9999</v>
      </c>
      <c r="BF43" t="s">
        <v>65</v>
      </c>
      <c r="BG43">
        <v>-9999</v>
      </c>
      <c r="BH43">
        <v>-9999</v>
      </c>
      <c r="BI43">
        <v>-9999</v>
      </c>
      <c r="BJ43">
        <v>-9999</v>
      </c>
      <c r="BK43">
        <v>-9999</v>
      </c>
      <c r="BL43">
        <v>508</v>
      </c>
      <c r="BM43" t="s">
        <v>68</v>
      </c>
      <c r="BN43">
        <v>-9999</v>
      </c>
      <c r="BO43">
        <v>-9999</v>
      </c>
      <c r="BP43">
        <v>-9999</v>
      </c>
      <c r="BQ43">
        <v>-9999</v>
      </c>
      <c r="BR43">
        <v>1.3160621761658031</v>
      </c>
      <c r="BS43" t="s">
        <v>142</v>
      </c>
      <c r="BT43">
        <v>1</v>
      </c>
      <c r="BU43">
        <v>0.8265538561666124</v>
      </c>
      <c r="BV43" t="s">
        <v>728</v>
      </c>
    </row>
    <row r="44" spans="1:74" ht="12.75">
      <c r="A44" t="s">
        <v>721</v>
      </c>
      <c r="B44" t="s">
        <v>722</v>
      </c>
      <c r="C44" t="s">
        <v>723</v>
      </c>
      <c r="D44">
        <v>43.56</v>
      </c>
      <c r="E44">
        <v>-71.45</v>
      </c>
      <c r="F44">
        <v>600</v>
      </c>
      <c r="G44" t="s">
        <v>817</v>
      </c>
      <c r="H44" t="s">
        <v>724</v>
      </c>
      <c r="I44" t="s">
        <v>819</v>
      </c>
      <c r="J44">
        <v>-9999</v>
      </c>
      <c r="K44">
        <v>3</v>
      </c>
      <c r="L44" t="s">
        <v>65</v>
      </c>
      <c r="M44" t="s">
        <v>725</v>
      </c>
      <c r="N44">
        <v>-9999</v>
      </c>
      <c r="O44" t="s">
        <v>726</v>
      </c>
      <c r="P44">
        <v>-9999</v>
      </c>
      <c r="Q44">
        <v>-9999</v>
      </c>
      <c r="R44">
        <v>-9999</v>
      </c>
      <c r="S44">
        <v>-9999</v>
      </c>
      <c r="T44">
        <v>-9999</v>
      </c>
      <c r="U44">
        <v>-9999</v>
      </c>
      <c r="V44" t="s">
        <v>727</v>
      </c>
      <c r="W44">
        <v>-9999</v>
      </c>
      <c r="X44">
        <v>-9999</v>
      </c>
      <c r="Y44">
        <v>17.5</v>
      </c>
      <c r="Z44">
        <v>-12</v>
      </c>
      <c r="AA44">
        <v>1250</v>
      </c>
      <c r="AB44">
        <v>875</v>
      </c>
      <c r="AC44" t="s">
        <v>85</v>
      </c>
      <c r="AD44">
        <v>5.67</v>
      </c>
      <c r="AE44">
        <v>19</v>
      </c>
      <c r="AF44">
        <v>-8</v>
      </c>
      <c r="AG44">
        <v>1083</v>
      </c>
      <c r="AH44">
        <v>5.67</v>
      </c>
      <c r="AI44">
        <v>17.5</v>
      </c>
      <c r="AJ44">
        <v>-12</v>
      </c>
      <c r="AK44">
        <v>1250</v>
      </c>
      <c r="AL44">
        <v>-9999</v>
      </c>
      <c r="AM44">
        <v>-9999</v>
      </c>
      <c r="AN44">
        <v>-9999</v>
      </c>
      <c r="AO44">
        <v>-9999</v>
      </c>
      <c r="AP44">
        <v>-9999</v>
      </c>
      <c r="AQ44" t="s">
        <v>65</v>
      </c>
      <c r="AR44">
        <v>-9999</v>
      </c>
      <c r="AS44">
        <v>-9999</v>
      </c>
      <c r="AT44">
        <v>-9999</v>
      </c>
      <c r="AU44">
        <v>-9999</v>
      </c>
      <c r="AV44">
        <v>-9999</v>
      </c>
      <c r="AW44">
        <v>-9999</v>
      </c>
      <c r="AX44">
        <v>-9999</v>
      </c>
      <c r="AY44">
        <v>-9999</v>
      </c>
      <c r="AZ44">
        <v>-9999</v>
      </c>
      <c r="BA44">
        <v>-9999</v>
      </c>
      <c r="BB44">
        <v>-9999</v>
      </c>
      <c r="BC44">
        <v>165.75</v>
      </c>
      <c r="BD44" t="s">
        <v>67</v>
      </c>
      <c r="BE44">
        <v>-9999</v>
      </c>
      <c r="BF44" t="s">
        <v>65</v>
      </c>
      <c r="BG44">
        <v>-9999</v>
      </c>
      <c r="BH44">
        <v>-9999</v>
      </c>
      <c r="BI44">
        <v>-9999</v>
      </c>
      <c r="BJ44">
        <v>-9999</v>
      </c>
      <c r="BK44">
        <v>-9999</v>
      </c>
      <c r="BL44">
        <v>479</v>
      </c>
      <c r="BM44" t="s">
        <v>68</v>
      </c>
      <c r="BN44">
        <v>-9999</v>
      </c>
      <c r="BO44">
        <v>-9999</v>
      </c>
      <c r="BP44">
        <v>-9999</v>
      </c>
      <c r="BQ44">
        <v>-9999</v>
      </c>
      <c r="BR44">
        <v>2.889894419306184</v>
      </c>
      <c r="BS44" t="s">
        <v>142</v>
      </c>
      <c r="BT44">
        <v>1</v>
      </c>
      <c r="BU44">
        <v>1.2562286913191711</v>
      </c>
      <c r="BV44" t="s">
        <v>825</v>
      </c>
    </row>
    <row r="45" spans="1:74" ht="12.75">
      <c r="A45" t="s">
        <v>729</v>
      </c>
      <c r="B45" t="s">
        <v>730</v>
      </c>
      <c r="C45" t="s">
        <v>731</v>
      </c>
      <c r="D45">
        <v>61.48</v>
      </c>
      <c r="E45">
        <v>24.19</v>
      </c>
      <c r="F45">
        <v>150</v>
      </c>
      <c r="G45" t="s">
        <v>732</v>
      </c>
      <c r="H45" t="s">
        <v>733</v>
      </c>
      <c r="I45" t="s">
        <v>734</v>
      </c>
      <c r="J45" t="s">
        <v>735</v>
      </c>
      <c r="K45">
        <v>-9999</v>
      </c>
      <c r="L45" t="s">
        <v>65</v>
      </c>
      <c r="M45">
        <v>-9999</v>
      </c>
      <c r="N45">
        <v>-9999</v>
      </c>
      <c r="O45" t="s">
        <v>117</v>
      </c>
      <c r="P45">
        <v>-9999</v>
      </c>
      <c r="Q45">
        <v>-9999</v>
      </c>
      <c r="R45">
        <v>-9999</v>
      </c>
      <c r="S45">
        <v>2.12</v>
      </c>
      <c r="T45">
        <v>-9999</v>
      </c>
      <c r="U45">
        <v>-9999</v>
      </c>
      <c r="V45" t="s">
        <v>736</v>
      </c>
      <c r="W45">
        <v>-9999</v>
      </c>
      <c r="X45">
        <v>-9999</v>
      </c>
      <c r="Y45">
        <v>-9999</v>
      </c>
      <c r="Z45">
        <v>-9999</v>
      </c>
      <c r="AA45">
        <v>690</v>
      </c>
      <c r="AB45">
        <v>-9999</v>
      </c>
      <c r="AC45" t="s">
        <v>97</v>
      </c>
      <c r="AD45">
        <v>2.59</v>
      </c>
      <c r="AE45">
        <v>16</v>
      </c>
      <c r="AF45">
        <v>-9</v>
      </c>
      <c r="AG45">
        <v>594</v>
      </c>
      <c r="AH45">
        <v>2.59</v>
      </c>
      <c r="AI45">
        <v>16</v>
      </c>
      <c r="AJ45">
        <v>-9</v>
      </c>
      <c r="AK45">
        <v>690</v>
      </c>
      <c r="AL45" t="s">
        <v>65</v>
      </c>
      <c r="AM45">
        <v>-9999</v>
      </c>
      <c r="AN45">
        <v>-9999</v>
      </c>
      <c r="AO45">
        <v>-9999</v>
      </c>
      <c r="AP45">
        <v>-9999</v>
      </c>
      <c r="AQ45">
        <v>-9999</v>
      </c>
      <c r="AR45">
        <v>-9999</v>
      </c>
      <c r="AS45">
        <v>-9999</v>
      </c>
      <c r="AT45">
        <v>-9999</v>
      </c>
      <c r="AU45">
        <v>140</v>
      </c>
      <c r="AV45">
        <v>-9999</v>
      </c>
      <c r="AW45" t="s">
        <v>67</v>
      </c>
      <c r="AX45">
        <v>-9999</v>
      </c>
      <c r="AY45" t="s">
        <v>65</v>
      </c>
      <c r="AZ45">
        <v>-9999</v>
      </c>
      <c r="BA45">
        <v>-9999</v>
      </c>
      <c r="BB45">
        <v>-9999</v>
      </c>
      <c r="BC45">
        <v>280</v>
      </c>
      <c r="BD45" t="s">
        <v>761</v>
      </c>
      <c r="BE45">
        <v>-9999</v>
      </c>
      <c r="BF45">
        <v>-9999</v>
      </c>
      <c r="BG45">
        <v>-9999</v>
      </c>
      <c r="BH45">
        <v>-9999</v>
      </c>
      <c r="BI45">
        <v>-9999</v>
      </c>
      <c r="BJ45">
        <v>113</v>
      </c>
      <c r="BK45" t="s">
        <v>68</v>
      </c>
      <c r="BL45">
        <v>140</v>
      </c>
      <c r="BM45" t="s">
        <v>762</v>
      </c>
      <c r="BN45">
        <v>-9999</v>
      </c>
      <c r="BO45">
        <v>-9999</v>
      </c>
      <c r="BP45">
        <v>-9999</v>
      </c>
      <c r="BQ45">
        <v>-9999</v>
      </c>
      <c r="BR45">
        <v>0.5</v>
      </c>
      <c r="BS45" t="s">
        <v>69</v>
      </c>
      <c r="BT45">
        <v>-9999</v>
      </c>
      <c r="BU45">
        <v>0.5</v>
      </c>
      <c r="BV45">
        <v>-9999</v>
      </c>
    </row>
    <row r="46" spans="1:74" ht="12.75">
      <c r="A46" t="s">
        <v>729</v>
      </c>
      <c r="B46" t="s">
        <v>730</v>
      </c>
      <c r="C46" t="s">
        <v>731</v>
      </c>
      <c r="D46">
        <v>61.48</v>
      </c>
      <c r="E46">
        <v>24.19</v>
      </c>
      <c r="F46">
        <v>150</v>
      </c>
      <c r="G46" t="s">
        <v>732</v>
      </c>
      <c r="H46" t="s">
        <v>733</v>
      </c>
      <c r="I46" t="s">
        <v>734</v>
      </c>
      <c r="J46" t="s">
        <v>737</v>
      </c>
      <c r="K46">
        <v>-9999</v>
      </c>
      <c r="L46" t="s">
        <v>65</v>
      </c>
      <c r="M46">
        <v>-9999</v>
      </c>
      <c r="N46">
        <v>-9999</v>
      </c>
      <c r="O46" t="s">
        <v>117</v>
      </c>
      <c r="P46">
        <v>-9999</v>
      </c>
      <c r="Q46">
        <v>-9999</v>
      </c>
      <c r="R46">
        <v>-9999</v>
      </c>
      <c r="S46">
        <v>2.34</v>
      </c>
      <c r="T46">
        <v>-9999</v>
      </c>
      <c r="U46">
        <v>-9999</v>
      </c>
      <c r="V46" t="s">
        <v>736</v>
      </c>
      <c r="W46">
        <v>-9999</v>
      </c>
      <c r="X46">
        <v>-9999</v>
      </c>
      <c r="Y46">
        <v>-9999</v>
      </c>
      <c r="Z46">
        <v>-9999</v>
      </c>
      <c r="AA46">
        <v>690</v>
      </c>
      <c r="AB46">
        <v>-9999</v>
      </c>
      <c r="AC46" t="s">
        <v>97</v>
      </c>
      <c r="AD46">
        <v>2.59</v>
      </c>
      <c r="AE46">
        <v>16</v>
      </c>
      <c r="AF46">
        <v>-9</v>
      </c>
      <c r="AG46">
        <v>594</v>
      </c>
      <c r="AH46">
        <v>2.59</v>
      </c>
      <c r="AI46">
        <v>16</v>
      </c>
      <c r="AJ46">
        <v>-9</v>
      </c>
      <c r="AK46">
        <v>690</v>
      </c>
      <c r="AL46" t="s">
        <v>65</v>
      </c>
      <c r="AM46">
        <v>-9999</v>
      </c>
      <c r="AN46">
        <v>-9999</v>
      </c>
      <c r="AO46">
        <v>-9999</v>
      </c>
      <c r="AP46">
        <v>-9999</v>
      </c>
      <c r="AQ46">
        <v>-9999</v>
      </c>
      <c r="AR46">
        <v>-9999</v>
      </c>
      <c r="AS46">
        <v>-9999</v>
      </c>
      <c r="AT46">
        <v>-9999</v>
      </c>
      <c r="AU46">
        <v>175</v>
      </c>
      <c r="AV46">
        <v>-9999</v>
      </c>
      <c r="AW46" t="s">
        <v>67</v>
      </c>
      <c r="AX46">
        <v>-9999</v>
      </c>
      <c r="AY46" t="s">
        <v>65</v>
      </c>
      <c r="AZ46">
        <v>-9999</v>
      </c>
      <c r="BA46">
        <v>-9999</v>
      </c>
      <c r="BB46">
        <v>-9999</v>
      </c>
      <c r="BC46">
        <v>405</v>
      </c>
      <c r="BD46" t="s">
        <v>761</v>
      </c>
      <c r="BE46">
        <v>-9999</v>
      </c>
      <c r="BF46">
        <v>-9999</v>
      </c>
      <c r="BG46">
        <v>-9999</v>
      </c>
      <c r="BH46">
        <v>-9999</v>
      </c>
      <c r="BI46">
        <v>-9999</v>
      </c>
      <c r="BJ46">
        <v>144</v>
      </c>
      <c r="BK46" t="s">
        <v>68</v>
      </c>
      <c r="BL46">
        <v>220</v>
      </c>
      <c r="BM46" t="s">
        <v>762</v>
      </c>
      <c r="BN46">
        <v>-9999</v>
      </c>
      <c r="BO46">
        <v>-9999</v>
      </c>
      <c r="BP46">
        <v>-9999</v>
      </c>
      <c r="BQ46">
        <v>-9999</v>
      </c>
      <c r="BR46">
        <v>0.5432098765432098</v>
      </c>
      <c r="BS46" t="s">
        <v>69</v>
      </c>
      <c r="BT46">
        <v>-9999</v>
      </c>
      <c r="BU46">
        <v>0.5432098765432098</v>
      </c>
      <c r="BV46">
        <v>-9999</v>
      </c>
    </row>
    <row r="47" spans="1:74" ht="12.75">
      <c r="A47" t="s">
        <v>729</v>
      </c>
      <c r="B47" t="s">
        <v>730</v>
      </c>
      <c r="C47" t="s">
        <v>731</v>
      </c>
      <c r="D47">
        <v>61.48</v>
      </c>
      <c r="E47">
        <v>24.19</v>
      </c>
      <c r="F47">
        <v>150</v>
      </c>
      <c r="G47" t="s">
        <v>732</v>
      </c>
      <c r="H47" t="s">
        <v>733</v>
      </c>
      <c r="I47" t="s">
        <v>734</v>
      </c>
      <c r="J47" t="s">
        <v>737</v>
      </c>
      <c r="K47">
        <v>-9999</v>
      </c>
      <c r="L47" t="s">
        <v>65</v>
      </c>
      <c r="M47">
        <v>-9999</v>
      </c>
      <c r="N47">
        <v>-9999</v>
      </c>
      <c r="O47" t="s">
        <v>117</v>
      </c>
      <c r="P47">
        <v>-9999</v>
      </c>
      <c r="Q47">
        <v>-9999</v>
      </c>
      <c r="R47">
        <v>-9999</v>
      </c>
      <c r="S47">
        <v>2.34</v>
      </c>
      <c r="T47">
        <v>-9999</v>
      </c>
      <c r="U47">
        <v>-9999</v>
      </c>
      <c r="V47" t="s">
        <v>736</v>
      </c>
      <c r="W47">
        <v>-9999</v>
      </c>
      <c r="X47">
        <v>-9999</v>
      </c>
      <c r="Y47">
        <v>-9999</v>
      </c>
      <c r="Z47">
        <v>-9999</v>
      </c>
      <c r="AA47">
        <v>690</v>
      </c>
      <c r="AB47">
        <v>-9999</v>
      </c>
      <c r="AC47" t="s">
        <v>97</v>
      </c>
      <c r="AD47">
        <v>2.59</v>
      </c>
      <c r="AE47">
        <v>16</v>
      </c>
      <c r="AF47">
        <v>-9</v>
      </c>
      <c r="AG47">
        <v>594</v>
      </c>
      <c r="AH47">
        <v>2.59</v>
      </c>
      <c r="AI47">
        <v>16</v>
      </c>
      <c r="AJ47">
        <v>-9</v>
      </c>
      <c r="AK47">
        <v>690</v>
      </c>
      <c r="AL47" t="s">
        <v>65</v>
      </c>
      <c r="AM47">
        <v>-9999</v>
      </c>
      <c r="AN47">
        <v>-9999</v>
      </c>
      <c r="AO47">
        <v>-9999</v>
      </c>
      <c r="AP47">
        <v>-9999</v>
      </c>
      <c r="AQ47">
        <v>-9999</v>
      </c>
      <c r="AR47">
        <v>-9999</v>
      </c>
      <c r="AS47">
        <v>-9999</v>
      </c>
      <c r="AT47">
        <v>-9999</v>
      </c>
      <c r="AU47">
        <v>175</v>
      </c>
      <c r="AV47">
        <v>-9999</v>
      </c>
      <c r="AW47" t="s">
        <v>67</v>
      </c>
      <c r="AX47">
        <v>-9999</v>
      </c>
      <c r="AY47" t="s">
        <v>65</v>
      </c>
      <c r="AZ47">
        <v>-9999</v>
      </c>
      <c r="BA47">
        <v>-9999</v>
      </c>
      <c r="BB47">
        <v>-9999</v>
      </c>
      <c r="BC47">
        <v>405</v>
      </c>
      <c r="BD47" t="s">
        <v>761</v>
      </c>
      <c r="BE47">
        <v>-9999</v>
      </c>
      <c r="BF47">
        <v>-9999</v>
      </c>
      <c r="BG47">
        <v>-9999</v>
      </c>
      <c r="BH47">
        <v>-9999</v>
      </c>
      <c r="BI47">
        <v>-9999</v>
      </c>
      <c r="BJ47">
        <v>144</v>
      </c>
      <c r="BK47" t="s">
        <v>68</v>
      </c>
      <c r="BL47">
        <v>220</v>
      </c>
      <c r="BM47" t="s">
        <v>762</v>
      </c>
      <c r="BN47">
        <v>-9999</v>
      </c>
      <c r="BO47">
        <v>-9999</v>
      </c>
      <c r="BP47">
        <v>-9999</v>
      </c>
      <c r="BQ47">
        <v>-9999</v>
      </c>
      <c r="BR47">
        <v>0.5432098765432098</v>
      </c>
      <c r="BS47" t="s">
        <v>69</v>
      </c>
      <c r="BT47">
        <v>-9999</v>
      </c>
      <c r="BU47">
        <v>0.5432098765432098</v>
      </c>
      <c r="BV47">
        <v>-9999</v>
      </c>
    </row>
    <row r="48" spans="1:74" ht="12.75">
      <c r="A48" t="s">
        <v>729</v>
      </c>
      <c r="B48" t="s">
        <v>730</v>
      </c>
      <c r="C48" t="s">
        <v>738</v>
      </c>
      <c r="D48">
        <v>62.14</v>
      </c>
      <c r="E48">
        <v>29.5</v>
      </c>
      <c r="F48">
        <v>81</v>
      </c>
      <c r="G48" t="s">
        <v>732</v>
      </c>
      <c r="H48" t="s">
        <v>733</v>
      </c>
      <c r="I48" t="s">
        <v>734</v>
      </c>
      <c r="J48" t="s">
        <v>739</v>
      </c>
      <c r="K48">
        <v>-9999</v>
      </c>
      <c r="L48" t="s">
        <v>65</v>
      </c>
      <c r="M48">
        <v>-9999</v>
      </c>
      <c r="N48">
        <v>-9999</v>
      </c>
      <c r="O48" t="s">
        <v>117</v>
      </c>
      <c r="P48">
        <v>-9999</v>
      </c>
      <c r="Q48">
        <v>-9999</v>
      </c>
      <c r="R48">
        <v>-9999</v>
      </c>
      <c r="S48">
        <v>1.15</v>
      </c>
      <c r="T48">
        <v>-9999</v>
      </c>
      <c r="U48">
        <v>-9999</v>
      </c>
      <c r="V48" t="s">
        <v>736</v>
      </c>
      <c r="W48">
        <v>-9999</v>
      </c>
      <c r="X48">
        <v>-9999</v>
      </c>
      <c r="Y48">
        <v>-9999</v>
      </c>
      <c r="Z48">
        <v>-9999</v>
      </c>
      <c r="AA48">
        <v>739</v>
      </c>
      <c r="AB48">
        <v>-9999</v>
      </c>
      <c r="AC48" t="s">
        <v>97</v>
      </c>
      <c r="AD48">
        <v>2.83</v>
      </c>
      <c r="AE48">
        <v>17</v>
      </c>
      <c r="AF48">
        <v>-10</v>
      </c>
      <c r="AG48">
        <v>572</v>
      </c>
      <c r="AH48">
        <v>2.83</v>
      </c>
      <c r="AI48">
        <v>17</v>
      </c>
      <c r="AJ48">
        <v>-10</v>
      </c>
      <c r="AK48">
        <v>739</v>
      </c>
      <c r="AL48" t="s">
        <v>65</v>
      </c>
      <c r="AM48">
        <v>-9999</v>
      </c>
      <c r="AN48">
        <v>-9999</v>
      </c>
      <c r="AO48">
        <v>-9999</v>
      </c>
      <c r="AP48">
        <v>-9999</v>
      </c>
      <c r="AQ48">
        <v>-9999</v>
      </c>
      <c r="AR48">
        <v>-9999</v>
      </c>
      <c r="AS48">
        <v>-9999</v>
      </c>
      <c r="AT48">
        <v>-9999</v>
      </c>
      <c r="AU48">
        <v>255</v>
      </c>
      <c r="AV48">
        <v>-9999</v>
      </c>
      <c r="AW48" t="s">
        <v>67</v>
      </c>
      <c r="AX48">
        <v>-9999</v>
      </c>
      <c r="AY48" t="s">
        <v>65</v>
      </c>
      <c r="AZ48">
        <v>-9999</v>
      </c>
      <c r="BA48">
        <v>-9999</v>
      </c>
      <c r="BB48">
        <v>-9999</v>
      </c>
      <c r="BC48">
        <v>485</v>
      </c>
      <c r="BD48" t="s">
        <v>761</v>
      </c>
      <c r="BE48">
        <v>-9999</v>
      </c>
      <c r="BF48">
        <v>-9999</v>
      </c>
      <c r="BG48">
        <v>-9999</v>
      </c>
      <c r="BH48">
        <v>-9999</v>
      </c>
      <c r="BI48">
        <v>-9999</v>
      </c>
      <c r="BJ48">
        <v>106</v>
      </c>
      <c r="BK48" t="s">
        <v>68</v>
      </c>
      <c r="BL48">
        <v>148</v>
      </c>
      <c r="BM48" t="s">
        <v>762</v>
      </c>
      <c r="BN48">
        <v>-9999</v>
      </c>
      <c r="BO48">
        <v>-9999</v>
      </c>
      <c r="BP48">
        <v>-9999</v>
      </c>
      <c r="BQ48">
        <v>-9999</v>
      </c>
      <c r="BR48">
        <v>0.30515463917525776</v>
      </c>
      <c r="BS48" t="s">
        <v>69</v>
      </c>
      <c r="BT48">
        <v>-9999</v>
      </c>
      <c r="BU48">
        <v>0.30515463917525776</v>
      </c>
      <c r="BV48">
        <v>-9999</v>
      </c>
    </row>
    <row r="49" spans="1:74" ht="12.75">
      <c r="A49" t="s">
        <v>729</v>
      </c>
      <c r="B49" t="s">
        <v>730</v>
      </c>
      <c r="C49" t="s">
        <v>731</v>
      </c>
      <c r="D49">
        <v>61.48</v>
      </c>
      <c r="E49">
        <v>24.19</v>
      </c>
      <c r="F49">
        <v>150</v>
      </c>
      <c r="G49" t="s">
        <v>732</v>
      </c>
      <c r="H49" t="s">
        <v>733</v>
      </c>
      <c r="I49" t="s">
        <v>734</v>
      </c>
      <c r="J49" t="s">
        <v>735</v>
      </c>
      <c r="K49">
        <v>-9999</v>
      </c>
      <c r="L49" t="s">
        <v>65</v>
      </c>
      <c r="M49">
        <v>-9999</v>
      </c>
      <c r="N49">
        <v>-9999</v>
      </c>
      <c r="O49" t="s">
        <v>117</v>
      </c>
      <c r="P49">
        <v>-9999</v>
      </c>
      <c r="Q49">
        <v>-9999</v>
      </c>
      <c r="R49">
        <v>-9999</v>
      </c>
      <c r="S49">
        <v>2.12</v>
      </c>
      <c r="T49">
        <v>-9999</v>
      </c>
      <c r="U49">
        <v>-9999</v>
      </c>
      <c r="V49" t="s">
        <v>736</v>
      </c>
      <c r="W49">
        <v>-9999</v>
      </c>
      <c r="X49">
        <v>-9999</v>
      </c>
      <c r="Y49">
        <v>-9999</v>
      </c>
      <c r="Z49">
        <v>-9999</v>
      </c>
      <c r="AA49">
        <v>690</v>
      </c>
      <c r="AB49">
        <v>-9999</v>
      </c>
      <c r="AC49" t="s">
        <v>97</v>
      </c>
      <c r="AD49">
        <v>2.59</v>
      </c>
      <c r="AE49">
        <v>16</v>
      </c>
      <c r="AF49">
        <v>-9</v>
      </c>
      <c r="AG49">
        <v>594</v>
      </c>
      <c r="AH49">
        <v>2.59</v>
      </c>
      <c r="AI49">
        <v>16</v>
      </c>
      <c r="AJ49">
        <v>-9</v>
      </c>
      <c r="AK49">
        <v>690</v>
      </c>
      <c r="AL49" t="s">
        <v>65</v>
      </c>
      <c r="AM49">
        <v>-9999</v>
      </c>
      <c r="AN49">
        <v>-9999</v>
      </c>
      <c r="AO49">
        <v>-9999</v>
      </c>
      <c r="AP49">
        <v>-9999</v>
      </c>
      <c r="AQ49">
        <v>-9999</v>
      </c>
      <c r="AR49">
        <v>-9999</v>
      </c>
      <c r="AS49">
        <v>-9999</v>
      </c>
      <c r="AT49">
        <v>-9999</v>
      </c>
      <c r="AU49">
        <v>-9999</v>
      </c>
      <c r="AV49">
        <v>-9999</v>
      </c>
      <c r="AW49">
        <v>-9999</v>
      </c>
      <c r="AX49">
        <v>-9999</v>
      </c>
      <c r="AY49">
        <v>-9999</v>
      </c>
      <c r="AZ49">
        <v>-9999</v>
      </c>
      <c r="BA49">
        <v>-9999</v>
      </c>
      <c r="BB49">
        <v>-9999</v>
      </c>
      <c r="BC49">
        <v>140</v>
      </c>
      <c r="BD49" t="s">
        <v>67</v>
      </c>
      <c r="BE49">
        <v>-9999</v>
      </c>
      <c r="BF49" t="s">
        <v>65</v>
      </c>
      <c r="BG49">
        <v>-9999</v>
      </c>
      <c r="BH49">
        <v>-9999</v>
      </c>
      <c r="BI49">
        <v>-9999</v>
      </c>
      <c r="BJ49">
        <v>-9999</v>
      </c>
      <c r="BK49">
        <v>-9999</v>
      </c>
      <c r="BL49">
        <v>113</v>
      </c>
      <c r="BM49" t="s">
        <v>68</v>
      </c>
      <c r="BN49">
        <v>-9999</v>
      </c>
      <c r="BO49">
        <v>-9999</v>
      </c>
      <c r="BP49">
        <v>-9999</v>
      </c>
      <c r="BQ49">
        <v>-9999</v>
      </c>
      <c r="BR49">
        <v>0.8071428571428572</v>
      </c>
      <c r="BS49" t="s">
        <v>142</v>
      </c>
      <c r="BT49">
        <v>2</v>
      </c>
      <c r="BU49">
        <v>0.5920880272465288</v>
      </c>
      <c r="BV49">
        <v>-9999</v>
      </c>
    </row>
    <row r="50" spans="1:74" ht="12.75">
      <c r="A50" t="s">
        <v>729</v>
      </c>
      <c r="B50" t="s">
        <v>730</v>
      </c>
      <c r="C50" t="s">
        <v>731</v>
      </c>
      <c r="D50">
        <v>61.48</v>
      </c>
      <c r="E50">
        <v>24.19</v>
      </c>
      <c r="F50">
        <v>150</v>
      </c>
      <c r="G50" t="s">
        <v>732</v>
      </c>
      <c r="H50" t="s">
        <v>733</v>
      </c>
      <c r="I50" t="s">
        <v>734</v>
      </c>
      <c r="J50" t="s">
        <v>737</v>
      </c>
      <c r="K50">
        <v>-9999</v>
      </c>
      <c r="L50" t="s">
        <v>65</v>
      </c>
      <c r="M50">
        <v>-9999</v>
      </c>
      <c r="N50">
        <v>-9999</v>
      </c>
      <c r="O50" t="s">
        <v>117</v>
      </c>
      <c r="P50">
        <v>-9999</v>
      </c>
      <c r="Q50">
        <v>-9999</v>
      </c>
      <c r="R50">
        <v>-9999</v>
      </c>
      <c r="S50">
        <v>2.34</v>
      </c>
      <c r="T50">
        <v>-9999</v>
      </c>
      <c r="U50">
        <v>-9999</v>
      </c>
      <c r="V50" t="s">
        <v>736</v>
      </c>
      <c r="W50">
        <v>-9999</v>
      </c>
      <c r="X50">
        <v>-9999</v>
      </c>
      <c r="Y50">
        <v>-9999</v>
      </c>
      <c r="Z50">
        <v>-9999</v>
      </c>
      <c r="AA50">
        <v>690</v>
      </c>
      <c r="AB50">
        <v>-9999</v>
      </c>
      <c r="AC50" t="s">
        <v>97</v>
      </c>
      <c r="AD50">
        <v>2.59</v>
      </c>
      <c r="AE50">
        <v>16</v>
      </c>
      <c r="AF50">
        <v>-9</v>
      </c>
      <c r="AG50">
        <v>594</v>
      </c>
      <c r="AH50">
        <v>2.59</v>
      </c>
      <c r="AI50">
        <v>16</v>
      </c>
      <c r="AJ50">
        <v>-9</v>
      </c>
      <c r="AK50">
        <v>690</v>
      </c>
      <c r="AL50" t="s">
        <v>65</v>
      </c>
      <c r="AM50">
        <v>-9999</v>
      </c>
      <c r="AN50">
        <v>-9999</v>
      </c>
      <c r="AO50">
        <v>-9999</v>
      </c>
      <c r="AP50">
        <v>-9999</v>
      </c>
      <c r="AQ50">
        <v>-9999</v>
      </c>
      <c r="AR50">
        <v>-9999</v>
      </c>
      <c r="AS50">
        <v>-9999</v>
      </c>
      <c r="AT50">
        <v>-9999</v>
      </c>
      <c r="AU50">
        <v>-9999</v>
      </c>
      <c r="AV50">
        <v>-9999</v>
      </c>
      <c r="AW50">
        <v>-9999</v>
      </c>
      <c r="AX50">
        <v>-9999</v>
      </c>
      <c r="AY50">
        <v>-9999</v>
      </c>
      <c r="AZ50">
        <v>-9999</v>
      </c>
      <c r="BA50">
        <v>-9999</v>
      </c>
      <c r="BB50">
        <v>-9999</v>
      </c>
      <c r="BC50">
        <v>175</v>
      </c>
      <c r="BD50" t="s">
        <v>67</v>
      </c>
      <c r="BE50">
        <v>-9999</v>
      </c>
      <c r="BF50" t="s">
        <v>65</v>
      </c>
      <c r="BG50">
        <v>-9999</v>
      </c>
      <c r="BH50">
        <v>-9999</v>
      </c>
      <c r="BI50">
        <v>-9999</v>
      </c>
      <c r="BJ50">
        <v>-9999</v>
      </c>
      <c r="BK50">
        <v>-9999</v>
      </c>
      <c r="BL50">
        <v>144</v>
      </c>
      <c r="BM50" t="s">
        <v>68</v>
      </c>
      <c r="BN50">
        <v>-9999</v>
      </c>
      <c r="BO50">
        <v>-9999</v>
      </c>
      <c r="BP50">
        <v>-9999</v>
      </c>
      <c r="BQ50">
        <v>-9999</v>
      </c>
      <c r="BR50">
        <v>0.8228571428571428</v>
      </c>
      <c r="BS50" t="s">
        <v>142</v>
      </c>
      <c r="BT50">
        <v>2</v>
      </c>
      <c r="BU50">
        <v>0.6005004170141784</v>
      </c>
      <c r="BV50">
        <v>-9999</v>
      </c>
    </row>
    <row r="51" spans="1:74" ht="12.75">
      <c r="A51" t="s">
        <v>729</v>
      </c>
      <c r="B51" t="s">
        <v>730</v>
      </c>
      <c r="C51" t="s">
        <v>738</v>
      </c>
      <c r="D51">
        <v>62.14</v>
      </c>
      <c r="E51">
        <v>29.5</v>
      </c>
      <c r="F51">
        <v>81</v>
      </c>
      <c r="G51" t="s">
        <v>732</v>
      </c>
      <c r="H51" t="s">
        <v>733</v>
      </c>
      <c r="I51" t="s">
        <v>734</v>
      </c>
      <c r="J51" t="s">
        <v>739</v>
      </c>
      <c r="K51">
        <v>-9999</v>
      </c>
      <c r="L51" t="s">
        <v>65</v>
      </c>
      <c r="M51">
        <v>-9999</v>
      </c>
      <c r="N51">
        <v>-9999</v>
      </c>
      <c r="O51" t="s">
        <v>117</v>
      </c>
      <c r="P51">
        <v>-9999</v>
      </c>
      <c r="Q51">
        <v>-9999</v>
      </c>
      <c r="R51">
        <v>-9999</v>
      </c>
      <c r="S51">
        <v>1.15</v>
      </c>
      <c r="T51">
        <v>-9999</v>
      </c>
      <c r="U51">
        <v>-9999</v>
      </c>
      <c r="V51" t="s">
        <v>736</v>
      </c>
      <c r="W51">
        <v>-9999</v>
      </c>
      <c r="X51">
        <v>-9999</v>
      </c>
      <c r="Y51">
        <v>-9999</v>
      </c>
      <c r="Z51">
        <v>-9999</v>
      </c>
      <c r="AA51">
        <v>739</v>
      </c>
      <c r="AB51">
        <v>-9999</v>
      </c>
      <c r="AC51" t="s">
        <v>97</v>
      </c>
      <c r="AD51">
        <v>2.83</v>
      </c>
      <c r="AE51">
        <v>17</v>
      </c>
      <c r="AF51">
        <v>-10</v>
      </c>
      <c r="AG51">
        <v>572</v>
      </c>
      <c r="AH51">
        <v>2.83</v>
      </c>
      <c r="AI51">
        <v>17</v>
      </c>
      <c r="AJ51">
        <v>-10</v>
      </c>
      <c r="AK51">
        <v>739</v>
      </c>
      <c r="AL51" t="s">
        <v>65</v>
      </c>
      <c r="AM51">
        <v>-9999</v>
      </c>
      <c r="AN51">
        <v>-9999</v>
      </c>
      <c r="AO51">
        <v>-9999</v>
      </c>
      <c r="AP51">
        <v>-9999</v>
      </c>
      <c r="AQ51">
        <v>-9999</v>
      </c>
      <c r="AR51">
        <v>-9999</v>
      </c>
      <c r="AS51">
        <v>-9999</v>
      </c>
      <c r="AT51">
        <v>-9999</v>
      </c>
      <c r="AU51">
        <v>-9999</v>
      </c>
      <c r="AV51">
        <v>-9999</v>
      </c>
      <c r="AW51">
        <v>-9999</v>
      </c>
      <c r="AX51">
        <v>-9999</v>
      </c>
      <c r="AY51">
        <v>-9999</v>
      </c>
      <c r="AZ51">
        <v>-9999</v>
      </c>
      <c r="BA51">
        <v>-9999</v>
      </c>
      <c r="BB51">
        <v>-9999</v>
      </c>
      <c r="BC51">
        <v>255</v>
      </c>
      <c r="BD51" t="s">
        <v>67</v>
      </c>
      <c r="BE51">
        <v>-9999</v>
      </c>
      <c r="BF51" t="s">
        <v>65</v>
      </c>
      <c r="BG51">
        <v>-9999</v>
      </c>
      <c r="BH51">
        <v>-9999</v>
      </c>
      <c r="BI51">
        <v>-9999</v>
      </c>
      <c r="BJ51">
        <v>-9999</v>
      </c>
      <c r="BK51">
        <v>-9999</v>
      </c>
      <c r="BL51">
        <v>106</v>
      </c>
      <c r="BM51" t="s">
        <v>68</v>
      </c>
      <c r="BN51">
        <v>-9999</v>
      </c>
      <c r="BO51">
        <v>-9999</v>
      </c>
      <c r="BP51">
        <v>-9999</v>
      </c>
      <c r="BQ51">
        <v>-9999</v>
      </c>
      <c r="BR51">
        <v>0.41568627450980394</v>
      </c>
      <c r="BS51" t="s">
        <v>142</v>
      </c>
      <c r="BT51">
        <v>2</v>
      </c>
      <c r="BU51">
        <v>0.35018169805087546</v>
      </c>
      <c r="BV51">
        <v>-9999</v>
      </c>
    </row>
    <row r="52" spans="1:74" ht="12.75">
      <c r="A52" t="s">
        <v>740</v>
      </c>
      <c r="B52" t="s">
        <v>741</v>
      </c>
      <c r="C52" t="s">
        <v>742</v>
      </c>
      <c r="D52">
        <v>48.3</v>
      </c>
      <c r="E52">
        <v>-79.2</v>
      </c>
      <c r="F52">
        <v>300</v>
      </c>
      <c r="G52" t="s">
        <v>718</v>
      </c>
      <c r="H52" t="s">
        <v>743</v>
      </c>
      <c r="I52" t="s">
        <v>819</v>
      </c>
      <c r="J52">
        <v>-9999</v>
      </c>
      <c r="K52">
        <v>48</v>
      </c>
      <c r="L52" t="s">
        <v>65</v>
      </c>
      <c r="M52">
        <v>-9999</v>
      </c>
      <c r="N52">
        <v>-9999</v>
      </c>
      <c r="O52" t="s">
        <v>744</v>
      </c>
      <c r="P52">
        <v>-9999</v>
      </c>
      <c r="Q52">
        <v>-9999</v>
      </c>
      <c r="R52">
        <v>-9999</v>
      </c>
      <c r="S52">
        <v>-9999</v>
      </c>
      <c r="T52">
        <v>-9999</v>
      </c>
      <c r="U52">
        <v>-9999</v>
      </c>
      <c r="V52" t="s">
        <v>109</v>
      </c>
      <c r="W52">
        <v>-9999</v>
      </c>
      <c r="X52">
        <v>0.6</v>
      </c>
      <c r="Y52">
        <v>-9999</v>
      </c>
      <c r="Z52">
        <v>-9999</v>
      </c>
      <c r="AA52">
        <v>823</v>
      </c>
      <c r="AB52">
        <v>-9999</v>
      </c>
      <c r="AC52" t="s">
        <v>85</v>
      </c>
      <c r="AD52">
        <v>1.75</v>
      </c>
      <c r="AE52">
        <v>17</v>
      </c>
      <c r="AF52">
        <v>-17</v>
      </c>
      <c r="AG52">
        <v>656</v>
      </c>
      <c r="AH52">
        <v>0.6</v>
      </c>
      <c r="AI52">
        <v>17</v>
      </c>
      <c r="AJ52">
        <v>-17</v>
      </c>
      <c r="AK52">
        <v>823</v>
      </c>
      <c r="AL52">
        <v>-9999</v>
      </c>
      <c r="AM52">
        <v>-9999</v>
      </c>
      <c r="AN52">
        <v>-9999</v>
      </c>
      <c r="AO52">
        <v>-9999</v>
      </c>
      <c r="AP52">
        <v>-9999</v>
      </c>
      <c r="AQ52" t="s">
        <v>65</v>
      </c>
      <c r="AR52">
        <v>-9999</v>
      </c>
      <c r="AS52">
        <v>-9999</v>
      </c>
      <c r="AT52">
        <v>-9999</v>
      </c>
      <c r="AU52">
        <v>-9999</v>
      </c>
      <c r="AV52">
        <v>-9999</v>
      </c>
      <c r="AW52">
        <v>-9999</v>
      </c>
      <c r="AX52">
        <v>-9999</v>
      </c>
      <c r="AY52">
        <v>-9999</v>
      </c>
      <c r="AZ52">
        <v>-9999</v>
      </c>
      <c r="BA52">
        <v>-9999</v>
      </c>
      <c r="BB52">
        <v>-9999</v>
      </c>
      <c r="BC52">
        <v>1056</v>
      </c>
      <c r="BD52" t="s">
        <v>67</v>
      </c>
      <c r="BE52">
        <v>-9999</v>
      </c>
      <c r="BF52" t="s">
        <v>65</v>
      </c>
      <c r="BG52">
        <v>-9999</v>
      </c>
      <c r="BH52">
        <v>-9999</v>
      </c>
      <c r="BI52">
        <v>-9999</v>
      </c>
      <c r="BJ52">
        <v>-9999</v>
      </c>
      <c r="BK52">
        <v>-9999</v>
      </c>
      <c r="BL52">
        <v>265</v>
      </c>
      <c r="BM52" t="s">
        <v>68</v>
      </c>
      <c r="BN52">
        <v>-9999</v>
      </c>
      <c r="BO52">
        <v>-9999</v>
      </c>
      <c r="BP52">
        <v>-9999</v>
      </c>
      <c r="BQ52">
        <v>-9999</v>
      </c>
      <c r="BR52">
        <v>0.2509469696969697</v>
      </c>
      <c r="BS52" t="s">
        <v>142</v>
      </c>
      <c r="BT52">
        <v>10</v>
      </c>
      <c r="BU52">
        <v>0.22548393958732185</v>
      </c>
      <c r="BV52">
        <v>-9999</v>
      </c>
    </row>
    <row r="53" spans="1:74" ht="12.75">
      <c r="A53" t="s">
        <v>740</v>
      </c>
      <c r="B53" t="s">
        <v>741</v>
      </c>
      <c r="C53" t="s">
        <v>742</v>
      </c>
      <c r="D53">
        <v>48.3</v>
      </c>
      <c r="E53">
        <v>-79.2</v>
      </c>
      <c r="F53">
        <v>300</v>
      </c>
      <c r="G53" t="s">
        <v>745</v>
      </c>
      <c r="H53" t="s">
        <v>746</v>
      </c>
      <c r="I53" t="s">
        <v>747</v>
      </c>
      <c r="J53">
        <v>-9999</v>
      </c>
      <c r="K53">
        <v>122</v>
      </c>
      <c r="L53" t="s">
        <v>65</v>
      </c>
      <c r="M53">
        <v>-9999</v>
      </c>
      <c r="N53">
        <v>-9999</v>
      </c>
      <c r="O53" t="s">
        <v>744</v>
      </c>
      <c r="P53">
        <v>-9999</v>
      </c>
      <c r="Q53">
        <v>-9999</v>
      </c>
      <c r="R53">
        <v>-9999</v>
      </c>
      <c r="S53">
        <v>-9999</v>
      </c>
      <c r="T53">
        <v>-9999</v>
      </c>
      <c r="U53">
        <v>-9999</v>
      </c>
      <c r="V53" t="s">
        <v>109</v>
      </c>
      <c r="W53">
        <v>-9999</v>
      </c>
      <c r="X53">
        <v>0.6</v>
      </c>
      <c r="Y53">
        <v>-9999</v>
      </c>
      <c r="Z53">
        <v>-9999</v>
      </c>
      <c r="AA53">
        <v>823</v>
      </c>
      <c r="AB53">
        <v>-9999</v>
      </c>
      <c r="AC53" t="s">
        <v>85</v>
      </c>
      <c r="AD53">
        <v>1.75</v>
      </c>
      <c r="AE53">
        <v>17</v>
      </c>
      <c r="AF53">
        <v>-17</v>
      </c>
      <c r="AG53">
        <v>656</v>
      </c>
      <c r="AH53">
        <v>0.6</v>
      </c>
      <c r="AI53">
        <v>17</v>
      </c>
      <c r="AJ53">
        <v>-17</v>
      </c>
      <c r="AK53">
        <v>823</v>
      </c>
      <c r="AL53">
        <v>-9999</v>
      </c>
      <c r="AM53">
        <v>-9999</v>
      </c>
      <c r="AN53">
        <v>-9999</v>
      </c>
      <c r="AO53">
        <v>-9999</v>
      </c>
      <c r="AP53">
        <v>-9999</v>
      </c>
      <c r="AQ53" t="s">
        <v>65</v>
      </c>
      <c r="AR53">
        <v>-9999</v>
      </c>
      <c r="AS53">
        <v>-9999</v>
      </c>
      <c r="AT53">
        <v>-9999</v>
      </c>
      <c r="AU53">
        <v>-9999</v>
      </c>
      <c r="AV53">
        <v>-9999</v>
      </c>
      <c r="AW53">
        <v>-9999</v>
      </c>
      <c r="AX53">
        <v>-9999</v>
      </c>
      <c r="AY53">
        <v>-9999</v>
      </c>
      <c r="AZ53">
        <v>-9999</v>
      </c>
      <c r="BA53">
        <v>-9999</v>
      </c>
      <c r="BB53">
        <v>-9999</v>
      </c>
      <c r="BC53">
        <v>827</v>
      </c>
      <c r="BD53" t="s">
        <v>67</v>
      </c>
      <c r="BE53">
        <v>-9999</v>
      </c>
      <c r="BF53" t="s">
        <v>65</v>
      </c>
      <c r="BG53">
        <v>-9999</v>
      </c>
      <c r="BH53">
        <v>-9999</v>
      </c>
      <c r="BI53">
        <v>-9999</v>
      </c>
      <c r="BJ53">
        <v>-9999</v>
      </c>
      <c r="BK53">
        <v>-9999</v>
      </c>
      <c r="BL53">
        <v>111.5</v>
      </c>
      <c r="BM53" t="s">
        <v>68</v>
      </c>
      <c r="BN53">
        <v>-9999</v>
      </c>
      <c r="BO53">
        <v>-9999</v>
      </c>
      <c r="BP53">
        <v>-9999</v>
      </c>
      <c r="BQ53">
        <v>-9999</v>
      </c>
      <c r="BR53">
        <v>0.13482466747279323</v>
      </c>
      <c r="BS53" t="s">
        <v>142</v>
      </c>
      <c r="BT53">
        <v>10</v>
      </c>
      <c r="BU53">
        <v>0.12711260580841907</v>
      </c>
      <c r="BV53">
        <v>-9999</v>
      </c>
    </row>
    <row r="54" spans="1:74" ht="12.75">
      <c r="A54" t="s">
        <v>740</v>
      </c>
      <c r="B54" t="s">
        <v>741</v>
      </c>
      <c r="C54" t="s">
        <v>742</v>
      </c>
      <c r="D54">
        <v>48.3</v>
      </c>
      <c r="E54">
        <v>-79.2</v>
      </c>
      <c r="F54">
        <v>300</v>
      </c>
      <c r="G54" t="s">
        <v>732</v>
      </c>
      <c r="H54" t="s">
        <v>748</v>
      </c>
      <c r="I54" t="s">
        <v>648</v>
      </c>
      <c r="J54">
        <v>-9999</v>
      </c>
      <c r="K54">
        <v>232</v>
      </c>
      <c r="L54" t="s">
        <v>65</v>
      </c>
      <c r="M54">
        <v>-9999</v>
      </c>
      <c r="N54">
        <v>-9999</v>
      </c>
      <c r="O54" t="s">
        <v>744</v>
      </c>
      <c r="P54">
        <v>-9999</v>
      </c>
      <c r="Q54">
        <v>-9999</v>
      </c>
      <c r="R54">
        <v>-9999</v>
      </c>
      <c r="S54">
        <v>-9999</v>
      </c>
      <c r="T54">
        <v>-9999</v>
      </c>
      <c r="U54">
        <v>-9999</v>
      </c>
      <c r="V54" t="s">
        <v>109</v>
      </c>
      <c r="W54">
        <v>-9999</v>
      </c>
      <c r="X54">
        <v>0.6</v>
      </c>
      <c r="Y54">
        <v>-9999</v>
      </c>
      <c r="Z54">
        <v>-9999</v>
      </c>
      <c r="AA54">
        <v>823</v>
      </c>
      <c r="AB54">
        <v>-9999</v>
      </c>
      <c r="AC54" t="s">
        <v>85</v>
      </c>
      <c r="AD54">
        <v>1.75</v>
      </c>
      <c r="AE54">
        <v>17</v>
      </c>
      <c r="AF54">
        <v>-17</v>
      </c>
      <c r="AG54">
        <v>656</v>
      </c>
      <c r="AH54">
        <v>0.6</v>
      </c>
      <c r="AI54">
        <v>17</v>
      </c>
      <c r="AJ54">
        <v>-17</v>
      </c>
      <c r="AK54">
        <v>823</v>
      </c>
      <c r="AL54">
        <v>-9999</v>
      </c>
      <c r="AM54">
        <v>-9999</v>
      </c>
      <c r="AN54">
        <v>-9999</v>
      </c>
      <c r="AO54">
        <v>-9999</v>
      </c>
      <c r="AP54">
        <v>-9999</v>
      </c>
      <c r="AQ54" t="s">
        <v>65</v>
      </c>
      <c r="AR54">
        <v>-9999</v>
      </c>
      <c r="AS54">
        <v>-9999</v>
      </c>
      <c r="AT54">
        <v>-9999</v>
      </c>
      <c r="AU54">
        <v>-9999</v>
      </c>
      <c r="AV54">
        <v>-9999</v>
      </c>
      <c r="AW54">
        <v>-9999</v>
      </c>
      <c r="AX54">
        <v>-9999</v>
      </c>
      <c r="AY54">
        <v>-9999</v>
      </c>
      <c r="AZ54">
        <v>-9999</v>
      </c>
      <c r="BA54">
        <v>-9999</v>
      </c>
      <c r="BB54">
        <v>-9999</v>
      </c>
      <c r="BC54">
        <v>952</v>
      </c>
      <c r="BD54" t="s">
        <v>67</v>
      </c>
      <c r="BE54">
        <v>-9999</v>
      </c>
      <c r="BF54" t="s">
        <v>65</v>
      </c>
      <c r="BG54">
        <v>-9999</v>
      </c>
      <c r="BH54">
        <v>-9999</v>
      </c>
      <c r="BI54">
        <v>-9999</v>
      </c>
      <c r="BJ54">
        <v>-9999</v>
      </c>
      <c r="BK54">
        <v>-9999</v>
      </c>
      <c r="BL54">
        <v>75.5</v>
      </c>
      <c r="BM54" t="s">
        <v>68</v>
      </c>
      <c r="BN54">
        <v>-9999</v>
      </c>
      <c r="BO54">
        <v>-9999</v>
      </c>
      <c r="BP54">
        <v>-9999</v>
      </c>
      <c r="BQ54">
        <v>-9999</v>
      </c>
      <c r="BR54">
        <v>0.07930672268907563</v>
      </c>
      <c r="BS54" t="s">
        <v>142</v>
      </c>
      <c r="BT54">
        <v>10</v>
      </c>
      <c r="BU54">
        <v>0.07657394964375365</v>
      </c>
      <c r="BV54">
        <v>-9999</v>
      </c>
    </row>
    <row r="55" spans="1:74" ht="12.75">
      <c r="A55" t="s">
        <v>749</v>
      </c>
      <c r="B55" t="s">
        <v>750</v>
      </c>
      <c r="C55" t="s">
        <v>751</v>
      </c>
      <c r="D55">
        <v>44.32</v>
      </c>
      <c r="E55">
        <v>-123.22</v>
      </c>
      <c r="F55">
        <v>-9999</v>
      </c>
      <c r="G55" t="s">
        <v>646</v>
      </c>
      <c r="H55" t="s">
        <v>752</v>
      </c>
      <c r="I55" t="s">
        <v>648</v>
      </c>
      <c r="J55" t="s">
        <v>753</v>
      </c>
      <c r="K55">
        <v>42.5</v>
      </c>
      <c r="L55">
        <v>-9999</v>
      </c>
      <c r="M55">
        <v>-9999</v>
      </c>
      <c r="N55">
        <v>-9999</v>
      </c>
      <c r="O55">
        <v>-9999</v>
      </c>
      <c r="P55">
        <v>-9999</v>
      </c>
      <c r="Q55">
        <v>-9999</v>
      </c>
      <c r="R55">
        <v>-9999</v>
      </c>
      <c r="S55">
        <v>-9999</v>
      </c>
      <c r="T55">
        <v>-9999</v>
      </c>
      <c r="U55">
        <v>-9999</v>
      </c>
      <c r="V55">
        <v>-9999</v>
      </c>
      <c r="W55">
        <v>-9999</v>
      </c>
      <c r="X55">
        <v>-9999</v>
      </c>
      <c r="Y55">
        <v>18.5</v>
      </c>
      <c r="Z55">
        <v>2.7</v>
      </c>
      <c r="AA55">
        <v>848</v>
      </c>
      <c r="AB55">
        <v>-9999</v>
      </c>
      <c r="AC55" t="s">
        <v>97</v>
      </c>
      <c r="AD55">
        <v>11.33</v>
      </c>
      <c r="AE55">
        <v>17</v>
      </c>
      <c r="AF55">
        <v>5</v>
      </c>
      <c r="AG55">
        <v>1338</v>
      </c>
      <c r="AH55">
        <v>11.33</v>
      </c>
      <c r="AI55">
        <v>18.5</v>
      </c>
      <c r="AJ55">
        <v>2.7</v>
      </c>
      <c r="AK55">
        <v>848</v>
      </c>
      <c r="AL55" t="s">
        <v>65</v>
      </c>
      <c r="AM55">
        <v>-9999</v>
      </c>
      <c r="AN55">
        <v>-9999</v>
      </c>
      <c r="AO55">
        <v>-9999</v>
      </c>
      <c r="AP55">
        <v>-9999</v>
      </c>
      <c r="AQ55">
        <v>-9999</v>
      </c>
      <c r="AR55">
        <v>-9999</v>
      </c>
      <c r="AS55">
        <v>-9999</v>
      </c>
      <c r="AT55">
        <v>-9999</v>
      </c>
      <c r="AU55">
        <v>-9999</v>
      </c>
      <c r="AV55">
        <v>-9999</v>
      </c>
      <c r="AW55">
        <v>-9999</v>
      </c>
      <c r="AX55">
        <v>-9999</v>
      </c>
      <c r="AY55">
        <v>-9999</v>
      </c>
      <c r="AZ55">
        <v>-9999</v>
      </c>
      <c r="BA55">
        <v>-9999</v>
      </c>
      <c r="BB55">
        <v>-9999</v>
      </c>
      <c r="BC55">
        <v>67395</v>
      </c>
      <c r="BD55" t="s">
        <v>754</v>
      </c>
      <c r="BE55">
        <v>-9999</v>
      </c>
      <c r="BF55" t="s">
        <v>65</v>
      </c>
      <c r="BG55">
        <v>-9999</v>
      </c>
      <c r="BH55">
        <v>-9999</v>
      </c>
      <c r="BI55">
        <v>-9999</v>
      </c>
      <c r="BJ55">
        <v>-9999</v>
      </c>
      <c r="BK55">
        <v>-9999</v>
      </c>
      <c r="BL55">
        <v>5704</v>
      </c>
      <c r="BM55" t="s">
        <v>755</v>
      </c>
      <c r="BN55">
        <v>-9999</v>
      </c>
      <c r="BO55">
        <v>-9999</v>
      </c>
      <c r="BP55">
        <v>15787.0425</v>
      </c>
      <c r="BQ55" t="s">
        <v>755</v>
      </c>
      <c r="BR55">
        <v>0.08463535870613546</v>
      </c>
      <c r="BS55" t="s">
        <v>69</v>
      </c>
      <c r="BT55">
        <v>-9999</v>
      </c>
      <c r="BU55">
        <v>0.0815302064841099</v>
      </c>
      <c r="BV55">
        <v>-9999</v>
      </c>
    </row>
    <row r="56" spans="1:74" ht="15" customHeight="1">
      <c r="A56" t="s">
        <v>749</v>
      </c>
      <c r="B56" t="s">
        <v>750</v>
      </c>
      <c r="C56" t="s">
        <v>751</v>
      </c>
      <c r="D56">
        <v>44.32</v>
      </c>
      <c r="E56">
        <v>-123.22</v>
      </c>
      <c r="F56">
        <v>-9999</v>
      </c>
      <c r="G56" t="s">
        <v>646</v>
      </c>
      <c r="H56" t="s">
        <v>752</v>
      </c>
      <c r="I56" t="s">
        <v>648</v>
      </c>
      <c r="J56" t="s">
        <v>756</v>
      </c>
      <c r="K56">
        <v>42.5</v>
      </c>
      <c r="L56">
        <v>-9999</v>
      </c>
      <c r="M56">
        <v>-9999</v>
      </c>
      <c r="N56">
        <v>-9999</v>
      </c>
      <c r="O56">
        <v>-9999</v>
      </c>
      <c r="P56">
        <v>-9999</v>
      </c>
      <c r="Q56">
        <v>-9999</v>
      </c>
      <c r="R56">
        <v>-9999</v>
      </c>
      <c r="S56">
        <v>-9999</v>
      </c>
      <c r="T56">
        <v>-9999</v>
      </c>
      <c r="U56">
        <v>-9999</v>
      </c>
      <c r="V56">
        <v>-9999</v>
      </c>
      <c r="W56">
        <v>-9999</v>
      </c>
      <c r="X56">
        <v>-9999</v>
      </c>
      <c r="Y56">
        <v>18.5</v>
      </c>
      <c r="Z56">
        <v>2.7</v>
      </c>
      <c r="AA56">
        <v>1775</v>
      </c>
      <c r="AB56">
        <v>-9999</v>
      </c>
      <c r="AC56" t="s">
        <v>97</v>
      </c>
      <c r="AD56">
        <v>11.33</v>
      </c>
      <c r="AE56">
        <v>17</v>
      </c>
      <c r="AF56">
        <v>5</v>
      </c>
      <c r="AG56">
        <v>1338</v>
      </c>
      <c r="AH56">
        <v>11.33</v>
      </c>
      <c r="AI56">
        <v>18.5</v>
      </c>
      <c r="AJ56">
        <v>2.7</v>
      </c>
      <c r="AK56">
        <v>1775</v>
      </c>
      <c r="AL56" t="s">
        <v>65</v>
      </c>
      <c r="AM56">
        <v>-9999</v>
      </c>
      <c r="AN56">
        <v>-9999</v>
      </c>
      <c r="AO56">
        <v>-9999</v>
      </c>
      <c r="AP56">
        <v>-9999</v>
      </c>
      <c r="AQ56">
        <v>-9999</v>
      </c>
      <c r="AR56">
        <v>-9999</v>
      </c>
      <c r="AS56">
        <v>-9999</v>
      </c>
      <c r="AT56">
        <v>-9999</v>
      </c>
      <c r="AU56">
        <v>-9999</v>
      </c>
      <c r="AV56">
        <v>-9999</v>
      </c>
      <c r="AW56">
        <v>-9999</v>
      </c>
      <c r="AX56">
        <v>-9999</v>
      </c>
      <c r="AY56">
        <v>-9999</v>
      </c>
      <c r="AZ56">
        <v>-9999</v>
      </c>
      <c r="BA56">
        <v>-9999</v>
      </c>
      <c r="BB56">
        <v>-9999</v>
      </c>
      <c r="BC56">
        <v>76214</v>
      </c>
      <c r="BD56" t="s">
        <v>754</v>
      </c>
      <c r="BE56">
        <v>-9999</v>
      </c>
      <c r="BF56" t="s">
        <v>65</v>
      </c>
      <c r="BG56">
        <v>-9999</v>
      </c>
      <c r="BH56">
        <v>-9999</v>
      </c>
      <c r="BI56">
        <v>-9999</v>
      </c>
      <c r="BJ56">
        <v>-9999</v>
      </c>
      <c r="BK56">
        <v>-9999</v>
      </c>
      <c r="BL56">
        <v>13016</v>
      </c>
      <c r="BM56" t="s">
        <v>755</v>
      </c>
      <c r="BN56">
        <v>-9999</v>
      </c>
      <c r="BO56">
        <v>-9999</v>
      </c>
      <c r="BP56">
        <v>15787.0425</v>
      </c>
      <c r="BQ56" t="s">
        <v>755</v>
      </c>
      <c r="BR56">
        <v>0.17078227097383683</v>
      </c>
      <c r="BS56" t="s">
        <v>69</v>
      </c>
      <c r="BT56">
        <v>-9999</v>
      </c>
      <c r="BU56">
        <v>0.15859400130618292</v>
      </c>
      <c r="BV56">
        <v>-9999</v>
      </c>
    </row>
    <row r="57" spans="1:74" ht="12.75">
      <c r="A57" t="s">
        <v>757</v>
      </c>
      <c r="B57" t="s">
        <v>548</v>
      </c>
      <c r="C57" t="s">
        <v>549</v>
      </c>
      <c r="D57">
        <v>30.29</v>
      </c>
      <c r="E57">
        <v>79.95</v>
      </c>
      <c r="F57">
        <v>2850</v>
      </c>
      <c r="G57" t="s">
        <v>817</v>
      </c>
      <c r="H57" t="s">
        <v>550</v>
      </c>
      <c r="I57" t="s">
        <v>551</v>
      </c>
      <c r="J57">
        <v>-9999</v>
      </c>
      <c r="K57">
        <v>-9999</v>
      </c>
      <c r="L57" t="s">
        <v>65</v>
      </c>
      <c r="M57" t="s">
        <v>725</v>
      </c>
      <c r="N57">
        <v>-9999</v>
      </c>
      <c r="O57">
        <v>-9999</v>
      </c>
      <c r="P57" t="s">
        <v>552</v>
      </c>
      <c r="Q57">
        <v>-9999</v>
      </c>
      <c r="R57">
        <v>-9999</v>
      </c>
      <c r="S57">
        <v>-9999</v>
      </c>
      <c r="T57">
        <v>5.8</v>
      </c>
      <c r="U57">
        <v>-9999</v>
      </c>
      <c r="V57" t="s">
        <v>135</v>
      </c>
      <c r="W57">
        <v>-9999</v>
      </c>
      <c r="X57">
        <v>-9999</v>
      </c>
      <c r="Y57">
        <v>13</v>
      </c>
      <c r="Z57">
        <v>7</v>
      </c>
      <c r="AA57">
        <v>-9999</v>
      </c>
      <c r="AB57">
        <v>2170</v>
      </c>
      <c r="AC57" t="s">
        <v>85</v>
      </c>
      <c r="AD57">
        <v>0.5</v>
      </c>
      <c r="AE57">
        <v>7</v>
      </c>
      <c r="AF57">
        <v>-7</v>
      </c>
      <c r="AG57">
        <v>749</v>
      </c>
      <c r="AH57">
        <v>0.5</v>
      </c>
      <c r="AI57">
        <v>13</v>
      </c>
      <c r="AJ57">
        <v>7</v>
      </c>
      <c r="AK57">
        <v>749</v>
      </c>
      <c r="AL57" t="s">
        <v>65</v>
      </c>
      <c r="AM57">
        <v>-9999</v>
      </c>
      <c r="AN57">
        <v>-9999</v>
      </c>
      <c r="AO57">
        <v>-9999</v>
      </c>
      <c r="AP57">
        <v>-9999</v>
      </c>
      <c r="AQ57">
        <v>-9999</v>
      </c>
      <c r="AR57">
        <v>-9999</v>
      </c>
      <c r="AS57">
        <v>-9999</v>
      </c>
      <c r="AT57">
        <v>-9999</v>
      </c>
      <c r="AU57">
        <v>-9999</v>
      </c>
      <c r="AV57">
        <v>-9999</v>
      </c>
      <c r="AW57">
        <v>-9999</v>
      </c>
      <c r="AX57">
        <v>-9999</v>
      </c>
      <c r="AY57">
        <v>-9999</v>
      </c>
      <c r="AZ57">
        <v>-9999</v>
      </c>
      <c r="BA57">
        <v>-9999</v>
      </c>
      <c r="BB57">
        <v>-9999</v>
      </c>
      <c r="BC57">
        <v>67.7</v>
      </c>
      <c r="BD57" t="s">
        <v>553</v>
      </c>
      <c r="BE57">
        <v>-9999</v>
      </c>
      <c r="BF57">
        <v>-9999</v>
      </c>
      <c r="BG57">
        <v>-9999</v>
      </c>
      <c r="BH57">
        <v>-9999</v>
      </c>
      <c r="BI57">
        <v>-9999</v>
      </c>
      <c r="BJ57">
        <v>-9999</v>
      </c>
      <c r="BK57">
        <v>-9999</v>
      </c>
      <c r="BL57">
        <v>6.21</v>
      </c>
      <c r="BM57" t="s">
        <v>701</v>
      </c>
      <c r="BN57">
        <v>-9999</v>
      </c>
      <c r="BO57">
        <v>-9999</v>
      </c>
      <c r="BP57">
        <v>13.3</v>
      </c>
      <c r="BQ57" t="s">
        <v>701</v>
      </c>
      <c r="BR57">
        <v>0.09172821270310194</v>
      </c>
      <c r="BS57" t="s">
        <v>69</v>
      </c>
      <c r="BT57">
        <v>-9999</v>
      </c>
      <c r="BU57">
        <v>0.09172821270310194</v>
      </c>
      <c r="BV57" t="s">
        <v>554</v>
      </c>
    </row>
    <row r="58" spans="1:74" ht="12.75">
      <c r="A58" t="s">
        <v>757</v>
      </c>
      <c r="B58" t="s">
        <v>548</v>
      </c>
      <c r="C58" t="s">
        <v>549</v>
      </c>
      <c r="D58">
        <v>30.29</v>
      </c>
      <c r="E58">
        <v>79.95</v>
      </c>
      <c r="F58">
        <v>3250</v>
      </c>
      <c r="G58" t="s">
        <v>817</v>
      </c>
      <c r="H58" t="s">
        <v>555</v>
      </c>
      <c r="I58" t="s">
        <v>551</v>
      </c>
      <c r="J58">
        <v>-9999</v>
      </c>
      <c r="K58">
        <v>-9999</v>
      </c>
      <c r="L58" t="s">
        <v>65</v>
      </c>
      <c r="M58" t="s">
        <v>725</v>
      </c>
      <c r="N58">
        <v>-9999</v>
      </c>
      <c r="O58">
        <v>-9999</v>
      </c>
      <c r="P58" t="s">
        <v>552</v>
      </c>
      <c r="Q58">
        <v>-9999</v>
      </c>
      <c r="R58">
        <v>-9999</v>
      </c>
      <c r="S58">
        <v>-9999</v>
      </c>
      <c r="T58">
        <v>5.8</v>
      </c>
      <c r="U58">
        <v>-9999</v>
      </c>
      <c r="V58" t="s">
        <v>135</v>
      </c>
      <c r="W58">
        <v>-9999</v>
      </c>
      <c r="X58">
        <v>-9999</v>
      </c>
      <c r="Y58">
        <v>13</v>
      </c>
      <c r="Z58">
        <v>7</v>
      </c>
      <c r="AA58">
        <v>-9999</v>
      </c>
      <c r="AB58">
        <v>2170</v>
      </c>
      <c r="AC58" t="s">
        <v>85</v>
      </c>
      <c r="AD58">
        <v>0.5</v>
      </c>
      <c r="AE58">
        <v>7</v>
      </c>
      <c r="AF58">
        <v>-7</v>
      </c>
      <c r="AG58">
        <v>749</v>
      </c>
      <c r="AH58">
        <v>0.5</v>
      </c>
      <c r="AI58">
        <v>13</v>
      </c>
      <c r="AJ58">
        <v>7</v>
      </c>
      <c r="AK58">
        <v>749</v>
      </c>
      <c r="AL58" t="s">
        <v>65</v>
      </c>
      <c r="AM58">
        <v>-9999</v>
      </c>
      <c r="AN58">
        <v>-9999</v>
      </c>
      <c r="AO58">
        <v>-9999</v>
      </c>
      <c r="AP58">
        <v>-9999</v>
      </c>
      <c r="AQ58">
        <v>-9999</v>
      </c>
      <c r="AR58">
        <v>-9999</v>
      </c>
      <c r="AS58">
        <v>-9999</v>
      </c>
      <c r="AT58">
        <v>-9999</v>
      </c>
      <c r="AU58">
        <v>-9999</v>
      </c>
      <c r="AV58">
        <v>-9999</v>
      </c>
      <c r="AW58">
        <v>-9999</v>
      </c>
      <c r="AX58">
        <v>-9999</v>
      </c>
      <c r="AY58">
        <v>-9999</v>
      </c>
      <c r="AZ58">
        <v>-9999</v>
      </c>
      <c r="BA58">
        <v>-9999</v>
      </c>
      <c r="BB58">
        <v>-9999</v>
      </c>
      <c r="BC58">
        <v>47.6</v>
      </c>
      <c r="BD58" t="s">
        <v>553</v>
      </c>
      <c r="BE58">
        <v>-9999</v>
      </c>
      <c r="BF58">
        <v>-9999</v>
      </c>
      <c r="BG58">
        <v>-9999</v>
      </c>
      <c r="BH58">
        <v>-9999</v>
      </c>
      <c r="BI58">
        <v>-9999</v>
      </c>
      <c r="BJ58">
        <v>-9999</v>
      </c>
      <c r="BK58">
        <v>-9999</v>
      </c>
      <c r="BL58">
        <v>4.26</v>
      </c>
      <c r="BM58" t="s">
        <v>701</v>
      </c>
      <c r="BN58">
        <v>-9999</v>
      </c>
      <c r="BO58">
        <v>-9999</v>
      </c>
      <c r="BP58">
        <v>10.95</v>
      </c>
      <c r="BQ58" t="s">
        <v>701</v>
      </c>
      <c r="BR58">
        <v>0.08949579831932772</v>
      </c>
      <c r="BS58" t="s">
        <v>69</v>
      </c>
      <c r="BT58">
        <v>-9999</v>
      </c>
      <c r="BU58">
        <v>0.08949579831932772</v>
      </c>
      <c r="BV58" t="s">
        <v>554</v>
      </c>
    </row>
    <row r="59" spans="1:74" ht="12.75">
      <c r="A59" t="s">
        <v>757</v>
      </c>
      <c r="B59" t="s">
        <v>548</v>
      </c>
      <c r="C59" t="s">
        <v>549</v>
      </c>
      <c r="D59">
        <v>30.29</v>
      </c>
      <c r="E59">
        <v>79.95</v>
      </c>
      <c r="F59">
        <v>3350</v>
      </c>
      <c r="G59" t="s">
        <v>817</v>
      </c>
      <c r="H59" t="s">
        <v>556</v>
      </c>
      <c r="I59" t="s">
        <v>551</v>
      </c>
      <c r="J59">
        <v>-9999</v>
      </c>
      <c r="K59">
        <v>-9999</v>
      </c>
      <c r="L59" t="s">
        <v>65</v>
      </c>
      <c r="M59" t="s">
        <v>725</v>
      </c>
      <c r="N59">
        <v>-9999</v>
      </c>
      <c r="O59">
        <v>-9999</v>
      </c>
      <c r="P59" t="s">
        <v>552</v>
      </c>
      <c r="Q59">
        <v>-9999</v>
      </c>
      <c r="R59">
        <v>-9999</v>
      </c>
      <c r="S59">
        <v>-9999</v>
      </c>
      <c r="T59">
        <v>5.8</v>
      </c>
      <c r="U59">
        <v>-9999</v>
      </c>
      <c r="V59" t="s">
        <v>135</v>
      </c>
      <c r="W59">
        <v>-9999</v>
      </c>
      <c r="X59">
        <v>-9999</v>
      </c>
      <c r="Y59">
        <v>13</v>
      </c>
      <c r="Z59">
        <v>7</v>
      </c>
      <c r="AA59">
        <v>-9999</v>
      </c>
      <c r="AB59">
        <v>2170</v>
      </c>
      <c r="AC59" t="s">
        <v>85</v>
      </c>
      <c r="AD59">
        <v>0.5</v>
      </c>
      <c r="AE59">
        <v>7</v>
      </c>
      <c r="AF59">
        <v>-7</v>
      </c>
      <c r="AG59">
        <v>749</v>
      </c>
      <c r="AH59">
        <v>0.5</v>
      </c>
      <c r="AI59">
        <v>13</v>
      </c>
      <c r="AJ59">
        <v>7</v>
      </c>
      <c r="AK59">
        <v>749</v>
      </c>
      <c r="AL59" t="s">
        <v>65</v>
      </c>
      <c r="AM59">
        <v>-9999</v>
      </c>
      <c r="AN59">
        <v>-9999</v>
      </c>
      <c r="AO59">
        <v>-9999</v>
      </c>
      <c r="AP59">
        <v>-9999</v>
      </c>
      <c r="AQ59">
        <v>-9999</v>
      </c>
      <c r="AR59">
        <v>-9999</v>
      </c>
      <c r="AS59">
        <v>-9999</v>
      </c>
      <c r="AT59">
        <v>-9999</v>
      </c>
      <c r="AU59">
        <v>-9999</v>
      </c>
      <c r="AV59">
        <v>-9999</v>
      </c>
      <c r="AW59">
        <v>-9999</v>
      </c>
      <c r="AX59">
        <v>-9999</v>
      </c>
      <c r="AY59">
        <v>-9999</v>
      </c>
      <c r="AZ59">
        <v>-9999</v>
      </c>
      <c r="BA59">
        <v>-9999</v>
      </c>
      <c r="BB59">
        <v>-9999</v>
      </c>
      <c r="BC59">
        <v>13.53</v>
      </c>
      <c r="BD59" t="s">
        <v>553</v>
      </c>
      <c r="BE59">
        <v>-9999</v>
      </c>
      <c r="BF59">
        <v>-9999</v>
      </c>
      <c r="BG59">
        <v>-9999</v>
      </c>
      <c r="BH59">
        <v>-9999</v>
      </c>
      <c r="BI59">
        <v>-9999</v>
      </c>
      <c r="BJ59">
        <v>-9999</v>
      </c>
      <c r="BK59">
        <v>-9999</v>
      </c>
      <c r="BL59">
        <v>3.64</v>
      </c>
      <c r="BM59" t="s">
        <v>701</v>
      </c>
      <c r="BN59">
        <v>-9999</v>
      </c>
      <c r="BO59">
        <v>-9999</v>
      </c>
      <c r="BP59">
        <v>6.41</v>
      </c>
      <c r="BQ59" t="s">
        <v>701</v>
      </c>
      <c r="BR59">
        <v>0.2690317812269032</v>
      </c>
      <c r="BS59" t="s">
        <v>69</v>
      </c>
      <c r="BT59">
        <v>-9999</v>
      </c>
      <c r="BU59">
        <v>0.2690317812269032</v>
      </c>
      <c r="BV59" t="s">
        <v>554</v>
      </c>
    </row>
    <row r="60" spans="1:74" ht="12.75">
      <c r="A60" t="s">
        <v>557</v>
      </c>
      <c r="B60" t="s">
        <v>558</v>
      </c>
      <c r="C60" t="s">
        <v>559</v>
      </c>
      <c r="D60">
        <v>30</v>
      </c>
      <c r="E60">
        <v>-82</v>
      </c>
      <c r="F60">
        <v>-9999</v>
      </c>
      <c r="G60" t="s">
        <v>646</v>
      </c>
      <c r="H60" t="s">
        <v>560</v>
      </c>
      <c r="I60" t="s">
        <v>648</v>
      </c>
      <c r="J60">
        <v>-9999</v>
      </c>
      <c r="K60">
        <v>9</v>
      </c>
      <c r="L60" t="s">
        <v>65</v>
      </c>
      <c r="M60">
        <v>-9999</v>
      </c>
      <c r="N60">
        <v>-9999</v>
      </c>
      <c r="O60" t="s">
        <v>561</v>
      </c>
      <c r="P60">
        <v>-9999</v>
      </c>
      <c r="Q60">
        <v>-9999</v>
      </c>
      <c r="R60">
        <v>-9999</v>
      </c>
      <c r="S60">
        <v>-9999</v>
      </c>
      <c r="T60">
        <v>-9999</v>
      </c>
      <c r="U60" t="s">
        <v>562</v>
      </c>
      <c r="V60" t="s">
        <v>563</v>
      </c>
      <c r="W60">
        <v>-9999</v>
      </c>
      <c r="X60">
        <v>-9999</v>
      </c>
      <c r="Y60">
        <v>-9999</v>
      </c>
      <c r="Z60">
        <v>-9999</v>
      </c>
      <c r="AA60">
        <v>1445</v>
      </c>
      <c r="AB60">
        <v>-9999</v>
      </c>
      <c r="AC60" t="s">
        <v>97</v>
      </c>
      <c r="AD60">
        <v>21.08</v>
      </c>
      <c r="AE60">
        <v>28</v>
      </c>
      <c r="AF60">
        <v>14</v>
      </c>
      <c r="AG60">
        <v>1279</v>
      </c>
      <c r="AH60">
        <v>21.08</v>
      </c>
      <c r="AI60">
        <v>28</v>
      </c>
      <c r="AJ60">
        <v>14</v>
      </c>
      <c r="AK60">
        <v>1445</v>
      </c>
      <c r="AL60" t="s">
        <v>65</v>
      </c>
      <c r="AM60">
        <v>-9999</v>
      </c>
      <c r="AN60">
        <v>-9999</v>
      </c>
      <c r="AO60">
        <v>-9999</v>
      </c>
      <c r="AP60">
        <v>-9999</v>
      </c>
      <c r="AQ60">
        <v>-9999</v>
      </c>
      <c r="AR60">
        <v>-9999</v>
      </c>
      <c r="AS60">
        <v>-9999</v>
      </c>
      <c r="AT60">
        <v>-9999</v>
      </c>
      <c r="AU60">
        <v>902</v>
      </c>
      <c r="AV60">
        <v>-9999</v>
      </c>
      <c r="AW60" t="s">
        <v>761</v>
      </c>
      <c r="AX60">
        <v>-9999</v>
      </c>
      <c r="AY60" t="s">
        <v>65</v>
      </c>
      <c r="AZ60">
        <v>-9999</v>
      </c>
      <c r="BA60">
        <v>-9999</v>
      </c>
      <c r="BB60">
        <v>-9999</v>
      </c>
      <c r="BC60">
        <v>1400</v>
      </c>
      <c r="BD60" t="s">
        <v>761</v>
      </c>
      <c r="BE60">
        <v>-9999</v>
      </c>
      <c r="BF60" t="s">
        <v>65</v>
      </c>
      <c r="BG60">
        <v>-9999</v>
      </c>
      <c r="BH60">
        <v>-9999</v>
      </c>
      <c r="BI60">
        <v>-9999</v>
      </c>
      <c r="BJ60">
        <v>356</v>
      </c>
      <c r="BK60" t="s">
        <v>762</v>
      </c>
      <c r="BL60">
        <v>490</v>
      </c>
      <c r="BM60" t="s">
        <v>762</v>
      </c>
      <c r="BN60">
        <v>-9999</v>
      </c>
      <c r="BO60">
        <v>-9999</v>
      </c>
      <c r="BP60">
        <v>-9999</v>
      </c>
      <c r="BQ60">
        <v>-9999</v>
      </c>
      <c r="BR60">
        <v>0.35</v>
      </c>
      <c r="BS60" t="s">
        <v>69</v>
      </c>
      <c r="BT60">
        <v>-9999</v>
      </c>
      <c r="BU60">
        <v>0.3023758099352052</v>
      </c>
      <c r="BV60" t="s">
        <v>773</v>
      </c>
    </row>
    <row r="61" spans="1:74" ht="12.75">
      <c r="A61" t="s">
        <v>557</v>
      </c>
      <c r="B61" t="s">
        <v>558</v>
      </c>
      <c r="C61" t="s">
        <v>559</v>
      </c>
      <c r="D61">
        <v>30</v>
      </c>
      <c r="E61">
        <v>-82</v>
      </c>
      <c r="F61">
        <v>-9999</v>
      </c>
      <c r="G61" t="s">
        <v>646</v>
      </c>
      <c r="H61" t="s">
        <v>560</v>
      </c>
      <c r="I61" t="s">
        <v>648</v>
      </c>
      <c r="J61">
        <v>-9999</v>
      </c>
      <c r="K61">
        <v>27</v>
      </c>
      <c r="L61" t="s">
        <v>65</v>
      </c>
      <c r="M61">
        <v>-9999</v>
      </c>
      <c r="N61">
        <v>-9999</v>
      </c>
      <c r="O61" t="s">
        <v>561</v>
      </c>
      <c r="P61">
        <v>-9999</v>
      </c>
      <c r="Q61">
        <v>-9999</v>
      </c>
      <c r="R61">
        <v>-9999</v>
      </c>
      <c r="S61">
        <v>-9999</v>
      </c>
      <c r="T61">
        <v>-9999</v>
      </c>
      <c r="U61" t="s">
        <v>562</v>
      </c>
      <c r="V61" t="s">
        <v>774</v>
      </c>
      <c r="W61">
        <v>-9999</v>
      </c>
      <c r="X61">
        <v>-9999</v>
      </c>
      <c r="Y61">
        <v>-9999</v>
      </c>
      <c r="Z61">
        <v>-9999</v>
      </c>
      <c r="AA61">
        <v>1445</v>
      </c>
      <c r="AB61">
        <v>-9999</v>
      </c>
      <c r="AC61" t="s">
        <v>97</v>
      </c>
      <c r="AD61">
        <v>21.08</v>
      </c>
      <c r="AE61">
        <v>28</v>
      </c>
      <c r="AF61">
        <v>14</v>
      </c>
      <c r="AG61">
        <v>1279</v>
      </c>
      <c r="AH61">
        <v>21.08</v>
      </c>
      <c r="AI61">
        <v>28</v>
      </c>
      <c r="AJ61">
        <v>14</v>
      </c>
      <c r="AK61">
        <v>1445</v>
      </c>
      <c r="AL61" t="s">
        <v>65</v>
      </c>
      <c r="AM61">
        <v>-9999</v>
      </c>
      <c r="AN61">
        <v>-9999</v>
      </c>
      <c r="AO61">
        <v>-9999</v>
      </c>
      <c r="AP61">
        <v>-9999</v>
      </c>
      <c r="AQ61">
        <v>-9999</v>
      </c>
      <c r="AR61">
        <v>-9999</v>
      </c>
      <c r="AS61">
        <v>-9999</v>
      </c>
      <c r="AT61">
        <v>-9999</v>
      </c>
      <c r="AU61">
        <v>1372</v>
      </c>
      <c r="AV61">
        <v>-9999</v>
      </c>
      <c r="AW61" t="s">
        <v>761</v>
      </c>
      <c r="AX61">
        <v>-9999</v>
      </c>
      <c r="AY61" t="s">
        <v>65</v>
      </c>
      <c r="AZ61">
        <v>-9999</v>
      </c>
      <c r="BA61">
        <v>-9999</v>
      </c>
      <c r="BB61">
        <v>-9999</v>
      </c>
      <c r="BC61">
        <v>3843</v>
      </c>
      <c r="BD61" t="s">
        <v>761</v>
      </c>
      <c r="BE61">
        <v>-9999</v>
      </c>
      <c r="BF61" t="s">
        <v>65</v>
      </c>
      <c r="BG61">
        <v>-9999</v>
      </c>
      <c r="BH61">
        <v>-9999</v>
      </c>
      <c r="BI61">
        <v>-9999</v>
      </c>
      <c r="BJ61">
        <v>542</v>
      </c>
      <c r="BK61" t="s">
        <v>762</v>
      </c>
      <c r="BL61">
        <v>616</v>
      </c>
      <c r="BM61" t="s">
        <v>762</v>
      </c>
      <c r="BN61">
        <v>-9999</v>
      </c>
      <c r="BO61">
        <v>-9999</v>
      </c>
      <c r="BP61">
        <v>-9999</v>
      </c>
      <c r="BQ61">
        <v>-9999</v>
      </c>
      <c r="BR61">
        <v>0.16029143897996356</v>
      </c>
      <c r="BS61" t="s">
        <v>69</v>
      </c>
      <c r="BT61">
        <v>-9999</v>
      </c>
      <c r="BU61">
        <v>0.14950730547060823</v>
      </c>
      <c r="BV61" t="s">
        <v>775</v>
      </c>
    </row>
    <row r="62" spans="1:74" ht="12.75">
      <c r="A62" t="s">
        <v>557</v>
      </c>
      <c r="B62" t="s">
        <v>558</v>
      </c>
      <c r="C62" t="s">
        <v>559</v>
      </c>
      <c r="D62">
        <v>30</v>
      </c>
      <c r="E62">
        <v>-82</v>
      </c>
      <c r="F62">
        <v>-9999</v>
      </c>
      <c r="G62" t="s">
        <v>646</v>
      </c>
      <c r="H62" t="s">
        <v>560</v>
      </c>
      <c r="I62" t="s">
        <v>648</v>
      </c>
      <c r="J62">
        <v>-9999</v>
      </c>
      <c r="K62">
        <v>9</v>
      </c>
      <c r="L62" t="s">
        <v>65</v>
      </c>
      <c r="M62">
        <v>-9999</v>
      </c>
      <c r="N62">
        <v>-9999</v>
      </c>
      <c r="O62" t="s">
        <v>561</v>
      </c>
      <c r="P62">
        <v>-9999</v>
      </c>
      <c r="Q62">
        <v>-9999</v>
      </c>
      <c r="R62">
        <v>-9999</v>
      </c>
      <c r="S62">
        <v>-9999</v>
      </c>
      <c r="T62">
        <v>-9999</v>
      </c>
      <c r="U62" t="s">
        <v>562</v>
      </c>
      <c r="V62" t="s">
        <v>563</v>
      </c>
      <c r="W62">
        <v>-9999</v>
      </c>
      <c r="X62">
        <v>-9999</v>
      </c>
      <c r="Y62">
        <v>-9999</v>
      </c>
      <c r="Z62">
        <v>-9999</v>
      </c>
      <c r="AA62">
        <v>1445</v>
      </c>
      <c r="AB62">
        <v>-9999</v>
      </c>
      <c r="AC62" t="s">
        <v>97</v>
      </c>
      <c r="AD62">
        <v>21.08</v>
      </c>
      <c r="AE62">
        <v>28</v>
      </c>
      <c r="AF62">
        <v>14</v>
      </c>
      <c r="AG62">
        <v>1279</v>
      </c>
      <c r="AH62">
        <v>21.08</v>
      </c>
      <c r="AI62">
        <v>28</v>
      </c>
      <c r="AJ62">
        <v>14</v>
      </c>
      <c r="AK62">
        <v>1445</v>
      </c>
      <c r="AL62" t="s">
        <v>65</v>
      </c>
      <c r="AM62">
        <v>-9999</v>
      </c>
      <c r="AN62">
        <v>-9999</v>
      </c>
      <c r="AO62">
        <v>-9999</v>
      </c>
      <c r="AP62">
        <v>-9999</v>
      </c>
      <c r="AQ62">
        <v>-9999</v>
      </c>
      <c r="AR62">
        <v>-9999</v>
      </c>
      <c r="AS62">
        <v>-9999</v>
      </c>
      <c r="AT62">
        <v>-9999</v>
      </c>
      <c r="AU62">
        <v>-9999</v>
      </c>
      <c r="AV62">
        <v>-9999</v>
      </c>
      <c r="AW62">
        <v>-9999</v>
      </c>
      <c r="AX62">
        <v>-9999</v>
      </c>
      <c r="AY62">
        <v>-9999</v>
      </c>
      <c r="AZ62">
        <v>-9999</v>
      </c>
      <c r="BA62">
        <v>-9999</v>
      </c>
      <c r="BB62">
        <v>-9999</v>
      </c>
      <c r="BC62">
        <v>902</v>
      </c>
      <c r="BD62" t="s">
        <v>761</v>
      </c>
      <c r="BE62">
        <v>-9999</v>
      </c>
      <c r="BF62" t="s">
        <v>65</v>
      </c>
      <c r="BG62">
        <v>-9999</v>
      </c>
      <c r="BH62">
        <v>-9999</v>
      </c>
      <c r="BI62">
        <v>-9999</v>
      </c>
      <c r="BJ62">
        <v>-9999</v>
      </c>
      <c r="BK62">
        <v>-9999</v>
      </c>
      <c r="BL62">
        <v>356</v>
      </c>
      <c r="BM62" t="s">
        <v>762</v>
      </c>
      <c r="BN62">
        <v>-9999</v>
      </c>
      <c r="BO62">
        <v>-9999</v>
      </c>
      <c r="BP62">
        <v>-9999</v>
      </c>
      <c r="BQ62">
        <v>-9999</v>
      </c>
      <c r="BR62">
        <v>0.3946784922394678</v>
      </c>
      <c r="BS62" t="s">
        <v>142</v>
      </c>
      <c r="BT62">
        <v>5</v>
      </c>
      <c r="BU62">
        <v>0.33515345509320277</v>
      </c>
      <c r="BV62" t="s">
        <v>773</v>
      </c>
    </row>
    <row r="63" spans="1:74" ht="12.75">
      <c r="A63" t="s">
        <v>557</v>
      </c>
      <c r="B63" t="s">
        <v>558</v>
      </c>
      <c r="C63" t="s">
        <v>559</v>
      </c>
      <c r="D63">
        <v>30</v>
      </c>
      <c r="E63">
        <v>-82</v>
      </c>
      <c r="F63">
        <v>-9999</v>
      </c>
      <c r="G63" t="s">
        <v>646</v>
      </c>
      <c r="H63" t="s">
        <v>560</v>
      </c>
      <c r="I63" t="s">
        <v>648</v>
      </c>
      <c r="J63">
        <v>-9999</v>
      </c>
      <c r="K63">
        <v>27</v>
      </c>
      <c r="L63" t="s">
        <v>65</v>
      </c>
      <c r="M63">
        <v>-9999</v>
      </c>
      <c r="N63">
        <v>-9999</v>
      </c>
      <c r="O63" t="s">
        <v>561</v>
      </c>
      <c r="P63">
        <v>-9999</v>
      </c>
      <c r="Q63">
        <v>-9999</v>
      </c>
      <c r="R63">
        <v>-9999</v>
      </c>
      <c r="S63">
        <v>-9999</v>
      </c>
      <c r="T63">
        <v>-9999</v>
      </c>
      <c r="U63" t="s">
        <v>562</v>
      </c>
      <c r="V63" t="s">
        <v>774</v>
      </c>
      <c r="W63">
        <v>-9999</v>
      </c>
      <c r="X63">
        <v>-9999</v>
      </c>
      <c r="Y63">
        <v>-9999</v>
      </c>
      <c r="Z63">
        <v>-9999</v>
      </c>
      <c r="AA63">
        <v>1445</v>
      </c>
      <c r="AB63">
        <v>-9999</v>
      </c>
      <c r="AC63" t="s">
        <v>97</v>
      </c>
      <c r="AD63">
        <v>21.08</v>
      </c>
      <c r="AE63">
        <v>28</v>
      </c>
      <c r="AF63">
        <v>14</v>
      </c>
      <c r="AG63">
        <v>1279</v>
      </c>
      <c r="AH63">
        <v>21.08</v>
      </c>
      <c r="AI63">
        <v>28</v>
      </c>
      <c r="AJ63">
        <v>14</v>
      </c>
      <c r="AK63">
        <v>1445</v>
      </c>
      <c r="AL63" t="s">
        <v>65</v>
      </c>
      <c r="AM63">
        <v>-9999</v>
      </c>
      <c r="AN63">
        <v>-9999</v>
      </c>
      <c r="AO63">
        <v>-9999</v>
      </c>
      <c r="AP63">
        <v>-9999</v>
      </c>
      <c r="AQ63">
        <v>-9999</v>
      </c>
      <c r="AR63">
        <v>-9999</v>
      </c>
      <c r="AS63">
        <v>-9999</v>
      </c>
      <c r="AT63">
        <v>-9999</v>
      </c>
      <c r="AU63">
        <v>-9999</v>
      </c>
      <c r="AV63">
        <v>-9999</v>
      </c>
      <c r="AW63">
        <v>-9999</v>
      </c>
      <c r="AX63">
        <v>-9999</v>
      </c>
      <c r="AY63">
        <v>-9999</v>
      </c>
      <c r="AZ63">
        <v>-9999</v>
      </c>
      <c r="BA63">
        <v>-9999</v>
      </c>
      <c r="BB63">
        <v>-9999</v>
      </c>
      <c r="BC63">
        <v>1372</v>
      </c>
      <c r="BD63" t="s">
        <v>761</v>
      </c>
      <c r="BE63">
        <v>-9999</v>
      </c>
      <c r="BF63" t="s">
        <v>65</v>
      </c>
      <c r="BG63">
        <v>-9999</v>
      </c>
      <c r="BH63">
        <v>-9999</v>
      </c>
      <c r="BI63">
        <v>-9999</v>
      </c>
      <c r="BJ63">
        <v>-9999</v>
      </c>
      <c r="BK63">
        <v>-9999</v>
      </c>
      <c r="BL63">
        <v>542</v>
      </c>
      <c r="BM63" t="s">
        <v>762</v>
      </c>
      <c r="BN63">
        <v>-9999</v>
      </c>
      <c r="BO63">
        <v>-9999</v>
      </c>
      <c r="BP63">
        <v>-9999</v>
      </c>
      <c r="BQ63">
        <v>-9999</v>
      </c>
      <c r="BR63">
        <v>0.39504373177842567</v>
      </c>
      <c r="BS63" t="s">
        <v>142</v>
      </c>
      <c r="BT63">
        <v>5</v>
      </c>
      <c r="BU63">
        <v>0.33541679559378673</v>
      </c>
      <c r="BV63" t="s">
        <v>775</v>
      </c>
    </row>
    <row r="64" spans="1:74" ht="12.75">
      <c r="A64" t="s">
        <v>776</v>
      </c>
      <c r="B64" t="s">
        <v>777</v>
      </c>
      <c r="C64" t="s">
        <v>778</v>
      </c>
      <c r="D64">
        <v>35.15</v>
      </c>
      <c r="E64">
        <v>-107.34</v>
      </c>
      <c r="F64">
        <v>2900</v>
      </c>
      <c r="G64" t="s">
        <v>646</v>
      </c>
      <c r="H64" t="s">
        <v>752</v>
      </c>
      <c r="I64" t="s">
        <v>648</v>
      </c>
      <c r="J64">
        <v>-9999</v>
      </c>
      <c r="K64">
        <v>50</v>
      </c>
      <c r="L64" t="s">
        <v>65</v>
      </c>
      <c r="M64">
        <v>-9999</v>
      </c>
      <c r="N64">
        <v>-9999</v>
      </c>
      <c r="O64" t="s">
        <v>779</v>
      </c>
      <c r="P64">
        <v>-9999</v>
      </c>
      <c r="Q64">
        <v>-9999</v>
      </c>
      <c r="R64">
        <v>-9999</v>
      </c>
      <c r="S64">
        <v>-9999</v>
      </c>
      <c r="T64">
        <v>-9999</v>
      </c>
      <c r="U64">
        <v>-9999</v>
      </c>
      <c r="V64">
        <v>-9999</v>
      </c>
      <c r="W64">
        <v>-9999</v>
      </c>
      <c r="X64">
        <v>-9999</v>
      </c>
      <c r="Y64">
        <v>17</v>
      </c>
      <c r="Z64">
        <v>-10.5</v>
      </c>
      <c r="AA64">
        <v>2080</v>
      </c>
      <c r="AB64">
        <v>680</v>
      </c>
      <c r="AC64" t="s">
        <v>85</v>
      </c>
      <c r="AD64">
        <v>12.08</v>
      </c>
      <c r="AE64">
        <v>23</v>
      </c>
      <c r="AF64">
        <v>1</v>
      </c>
      <c r="AG64">
        <v>339</v>
      </c>
      <c r="AH64">
        <v>12.08</v>
      </c>
      <c r="AI64">
        <v>17</v>
      </c>
      <c r="AJ64">
        <v>-10.5</v>
      </c>
      <c r="AK64">
        <v>2080</v>
      </c>
      <c r="AL64" t="s">
        <v>65</v>
      </c>
      <c r="AM64">
        <v>-9999</v>
      </c>
      <c r="AN64">
        <v>-9999</v>
      </c>
      <c r="AO64">
        <v>-9999</v>
      </c>
      <c r="AP64">
        <v>-9999</v>
      </c>
      <c r="AQ64">
        <v>-9999</v>
      </c>
      <c r="AR64">
        <v>-9999</v>
      </c>
      <c r="AS64">
        <v>-9999</v>
      </c>
      <c r="AT64">
        <v>-9999</v>
      </c>
      <c r="AU64">
        <v>3990</v>
      </c>
      <c r="AV64">
        <v>-9999</v>
      </c>
      <c r="AW64" t="s">
        <v>754</v>
      </c>
      <c r="AX64">
        <v>-9999</v>
      </c>
      <c r="AY64" t="s">
        <v>65</v>
      </c>
      <c r="AZ64">
        <v>-9999</v>
      </c>
      <c r="BA64">
        <v>-9999</v>
      </c>
      <c r="BB64">
        <v>-9999</v>
      </c>
      <c r="BC64">
        <v>44930</v>
      </c>
      <c r="BD64" t="s">
        <v>754</v>
      </c>
      <c r="BE64">
        <v>-9999</v>
      </c>
      <c r="BF64" t="s">
        <v>65</v>
      </c>
      <c r="BG64">
        <v>-9999</v>
      </c>
      <c r="BH64">
        <v>-9999</v>
      </c>
      <c r="BI64">
        <v>-9999</v>
      </c>
      <c r="BJ64">
        <v>4200</v>
      </c>
      <c r="BK64" t="s">
        <v>755</v>
      </c>
      <c r="BL64">
        <v>6070</v>
      </c>
      <c r="BM64" t="s">
        <v>755</v>
      </c>
      <c r="BN64">
        <v>5340</v>
      </c>
      <c r="BO64" t="s">
        <v>755</v>
      </c>
      <c r="BP64">
        <v>12540</v>
      </c>
      <c r="BQ64" t="s">
        <v>755</v>
      </c>
      <c r="BR64">
        <v>0.13509904295570888</v>
      </c>
      <c r="BS64" t="s">
        <v>69</v>
      </c>
      <c r="BT64">
        <v>-9999</v>
      </c>
      <c r="BU64">
        <v>0.12735646171438164</v>
      </c>
      <c r="BV64" t="s">
        <v>780</v>
      </c>
    </row>
    <row r="65" spans="1:74" ht="12.75">
      <c r="A65" t="s">
        <v>776</v>
      </c>
      <c r="B65" t="s">
        <v>777</v>
      </c>
      <c r="C65" t="s">
        <v>778</v>
      </c>
      <c r="D65">
        <v>35.15</v>
      </c>
      <c r="E65">
        <v>-107.34</v>
      </c>
      <c r="F65">
        <v>2900</v>
      </c>
      <c r="G65" t="s">
        <v>646</v>
      </c>
      <c r="H65" t="s">
        <v>752</v>
      </c>
      <c r="I65" t="s">
        <v>648</v>
      </c>
      <c r="J65">
        <v>-9999</v>
      </c>
      <c r="K65">
        <v>50</v>
      </c>
      <c r="L65" t="s">
        <v>65</v>
      </c>
      <c r="M65">
        <v>-9999</v>
      </c>
      <c r="N65">
        <v>-9999</v>
      </c>
      <c r="O65" t="s">
        <v>779</v>
      </c>
      <c r="P65">
        <v>-9999</v>
      </c>
      <c r="Q65">
        <v>-9999</v>
      </c>
      <c r="R65">
        <v>-9999</v>
      </c>
      <c r="S65">
        <v>-9999</v>
      </c>
      <c r="T65">
        <v>-9999</v>
      </c>
      <c r="U65">
        <v>-9999</v>
      </c>
      <c r="V65">
        <v>-9999</v>
      </c>
      <c r="W65">
        <v>-9999</v>
      </c>
      <c r="X65">
        <v>-9999</v>
      </c>
      <c r="Y65">
        <v>17</v>
      </c>
      <c r="Z65">
        <v>-10.5</v>
      </c>
      <c r="AA65">
        <v>2080</v>
      </c>
      <c r="AB65">
        <v>680</v>
      </c>
      <c r="AC65" t="s">
        <v>85</v>
      </c>
      <c r="AD65">
        <v>12.08</v>
      </c>
      <c r="AE65">
        <v>23</v>
      </c>
      <c r="AF65">
        <v>1</v>
      </c>
      <c r="AG65">
        <v>339</v>
      </c>
      <c r="AH65">
        <v>12.08</v>
      </c>
      <c r="AI65">
        <v>17</v>
      </c>
      <c r="AJ65">
        <v>-10.5</v>
      </c>
      <c r="AK65">
        <v>2080</v>
      </c>
      <c r="AL65" t="s">
        <v>65</v>
      </c>
      <c r="AM65">
        <v>-9999</v>
      </c>
      <c r="AN65">
        <v>-9999</v>
      </c>
      <c r="AO65">
        <v>-9999</v>
      </c>
      <c r="AP65">
        <v>-9999</v>
      </c>
      <c r="AQ65">
        <v>-9999</v>
      </c>
      <c r="AR65">
        <v>-9999</v>
      </c>
      <c r="AS65">
        <v>-9999</v>
      </c>
      <c r="AT65">
        <v>-9999</v>
      </c>
      <c r="AU65">
        <v>-9999</v>
      </c>
      <c r="AV65">
        <v>-9999</v>
      </c>
      <c r="AW65">
        <v>-9999</v>
      </c>
      <c r="AX65">
        <v>-9999</v>
      </c>
      <c r="AY65">
        <v>-9999</v>
      </c>
      <c r="AZ65">
        <v>-9999</v>
      </c>
      <c r="BA65">
        <v>-9999</v>
      </c>
      <c r="BB65">
        <v>-9999</v>
      </c>
      <c r="BC65">
        <v>3990</v>
      </c>
      <c r="BD65" t="s">
        <v>754</v>
      </c>
      <c r="BE65">
        <v>-9999</v>
      </c>
      <c r="BF65" t="s">
        <v>65</v>
      </c>
      <c r="BG65">
        <v>-9999</v>
      </c>
      <c r="BH65">
        <v>-9999</v>
      </c>
      <c r="BI65">
        <v>-9999</v>
      </c>
      <c r="BJ65">
        <v>-9999</v>
      </c>
      <c r="BK65">
        <v>-9999</v>
      </c>
      <c r="BL65">
        <v>4200</v>
      </c>
      <c r="BM65" t="s">
        <v>755</v>
      </c>
      <c r="BN65">
        <v>5340</v>
      </c>
      <c r="BO65" t="s">
        <v>755</v>
      </c>
      <c r="BP65">
        <v>12540</v>
      </c>
      <c r="BQ65" t="s">
        <v>755</v>
      </c>
      <c r="BR65">
        <v>1.0526315789473684</v>
      </c>
      <c r="BS65" t="s">
        <v>142</v>
      </c>
      <c r="BT65">
        <v>5</v>
      </c>
      <c r="BU65">
        <v>0.7142857142857143</v>
      </c>
      <c r="BV65" t="s">
        <v>780</v>
      </c>
    </row>
    <row r="66" spans="1:74" ht="12.75">
      <c r="A66" t="s">
        <v>781</v>
      </c>
      <c r="B66" t="s">
        <v>782</v>
      </c>
      <c r="C66" t="s">
        <v>565</v>
      </c>
      <c r="D66">
        <v>44</v>
      </c>
      <c r="E66">
        <v>-122.3</v>
      </c>
      <c r="F66">
        <v>550</v>
      </c>
      <c r="G66" t="s">
        <v>646</v>
      </c>
      <c r="H66" t="s">
        <v>752</v>
      </c>
      <c r="I66" t="s">
        <v>648</v>
      </c>
      <c r="J66" t="s">
        <v>566</v>
      </c>
      <c r="K66">
        <v>450</v>
      </c>
      <c r="L66" t="s">
        <v>65</v>
      </c>
      <c r="M66" t="s">
        <v>567</v>
      </c>
      <c r="N66">
        <v>-9999</v>
      </c>
      <c r="O66" t="s">
        <v>568</v>
      </c>
      <c r="P66">
        <v>-9999</v>
      </c>
      <c r="Q66">
        <v>-9999</v>
      </c>
      <c r="R66">
        <v>-9999</v>
      </c>
      <c r="S66">
        <v>-9999</v>
      </c>
      <c r="T66">
        <v>6.1</v>
      </c>
      <c r="U66">
        <v>-9999</v>
      </c>
      <c r="V66">
        <v>-9999</v>
      </c>
      <c r="W66">
        <v>-9999</v>
      </c>
      <c r="X66">
        <v>8.5</v>
      </c>
      <c r="Y66">
        <v>21</v>
      </c>
      <c r="Z66">
        <v>1</v>
      </c>
      <c r="AA66">
        <v>2300</v>
      </c>
      <c r="AB66">
        <v>300</v>
      </c>
      <c r="AC66" t="s">
        <v>85</v>
      </c>
      <c r="AD66">
        <v>7</v>
      </c>
      <c r="AE66">
        <v>15</v>
      </c>
      <c r="AF66">
        <v>-1</v>
      </c>
      <c r="AG66">
        <v>927</v>
      </c>
      <c r="AH66">
        <v>8.5</v>
      </c>
      <c r="AI66">
        <v>21</v>
      </c>
      <c r="AJ66">
        <v>1</v>
      </c>
      <c r="AK66">
        <v>2300</v>
      </c>
      <c r="AL66">
        <v>-9999</v>
      </c>
      <c r="AM66">
        <v>-9999</v>
      </c>
      <c r="AN66">
        <v>-9999</v>
      </c>
      <c r="AO66">
        <v>-9999</v>
      </c>
      <c r="AP66" t="s">
        <v>65</v>
      </c>
      <c r="AQ66">
        <v>-9999</v>
      </c>
      <c r="AR66">
        <v>-9999</v>
      </c>
      <c r="AS66">
        <v>-9999</v>
      </c>
      <c r="AT66">
        <v>-9999</v>
      </c>
      <c r="AU66">
        <v>10900</v>
      </c>
      <c r="AV66">
        <v>-9999</v>
      </c>
      <c r="AW66" t="s">
        <v>754</v>
      </c>
      <c r="AX66">
        <v>-9999</v>
      </c>
      <c r="AY66" t="s">
        <v>65</v>
      </c>
      <c r="AZ66">
        <v>-9999</v>
      </c>
      <c r="BA66">
        <v>-9999</v>
      </c>
      <c r="BB66">
        <v>-9999</v>
      </c>
      <c r="BC66">
        <v>143800</v>
      </c>
      <c r="BD66" t="s">
        <v>754</v>
      </c>
      <c r="BE66">
        <v>-9999</v>
      </c>
      <c r="BF66" t="s">
        <v>65</v>
      </c>
      <c r="BG66">
        <v>-9999</v>
      </c>
      <c r="BH66">
        <v>-9999</v>
      </c>
      <c r="BI66">
        <v>-9999</v>
      </c>
      <c r="BJ66">
        <v>2180</v>
      </c>
      <c r="BK66" t="s">
        <v>755</v>
      </c>
      <c r="BL66">
        <v>2770</v>
      </c>
      <c r="BM66" t="s">
        <v>755</v>
      </c>
      <c r="BN66">
        <v>-9999</v>
      </c>
      <c r="BO66">
        <v>-9999</v>
      </c>
      <c r="BP66">
        <v>8300</v>
      </c>
      <c r="BQ66" t="s">
        <v>755</v>
      </c>
      <c r="BR66">
        <v>0.019262865090403338</v>
      </c>
      <c r="BS66" t="s">
        <v>69</v>
      </c>
      <c r="BT66">
        <v>-9999</v>
      </c>
      <c r="BU66">
        <v>0.019097323961626098</v>
      </c>
      <c r="BV66" t="s">
        <v>569</v>
      </c>
    </row>
    <row r="67" spans="1:74" ht="12.75">
      <c r="A67" t="s">
        <v>781</v>
      </c>
      <c r="B67" t="s">
        <v>782</v>
      </c>
      <c r="C67" t="s">
        <v>565</v>
      </c>
      <c r="D67">
        <v>44</v>
      </c>
      <c r="E67">
        <v>-122.3</v>
      </c>
      <c r="F67">
        <v>550</v>
      </c>
      <c r="G67" t="s">
        <v>646</v>
      </c>
      <c r="H67" t="s">
        <v>752</v>
      </c>
      <c r="I67" t="s">
        <v>648</v>
      </c>
      <c r="J67" t="s">
        <v>570</v>
      </c>
      <c r="K67">
        <v>450</v>
      </c>
      <c r="L67" t="s">
        <v>65</v>
      </c>
      <c r="M67" t="s">
        <v>567</v>
      </c>
      <c r="N67">
        <v>-9999</v>
      </c>
      <c r="O67" t="s">
        <v>568</v>
      </c>
      <c r="P67">
        <v>-9999</v>
      </c>
      <c r="Q67">
        <v>-9999</v>
      </c>
      <c r="R67">
        <v>-9999</v>
      </c>
      <c r="S67">
        <v>-9999</v>
      </c>
      <c r="T67">
        <v>6.1</v>
      </c>
      <c r="U67">
        <v>-9999</v>
      </c>
      <c r="V67">
        <v>-9999</v>
      </c>
      <c r="W67">
        <v>-9999</v>
      </c>
      <c r="X67">
        <v>8.5</v>
      </c>
      <c r="Y67">
        <v>21</v>
      </c>
      <c r="Z67">
        <v>1</v>
      </c>
      <c r="AA67">
        <v>2300</v>
      </c>
      <c r="AB67">
        <v>300</v>
      </c>
      <c r="AC67" t="s">
        <v>85</v>
      </c>
      <c r="AD67">
        <v>7</v>
      </c>
      <c r="AE67">
        <v>15</v>
      </c>
      <c r="AF67">
        <v>-1</v>
      </c>
      <c r="AG67">
        <v>927</v>
      </c>
      <c r="AH67">
        <v>8.5</v>
      </c>
      <c r="AI67">
        <v>21</v>
      </c>
      <c r="AJ67">
        <v>1</v>
      </c>
      <c r="AK67">
        <v>2300</v>
      </c>
      <c r="AL67">
        <v>-9999</v>
      </c>
      <c r="AM67">
        <v>-9999</v>
      </c>
      <c r="AN67">
        <v>-9999</v>
      </c>
      <c r="AO67">
        <v>-9999</v>
      </c>
      <c r="AP67" t="s">
        <v>65</v>
      </c>
      <c r="AQ67">
        <v>-9999</v>
      </c>
      <c r="AR67">
        <v>-9999</v>
      </c>
      <c r="AS67">
        <v>-9999</v>
      </c>
      <c r="AT67">
        <v>-9999</v>
      </c>
      <c r="AU67">
        <v>11000</v>
      </c>
      <c r="AV67">
        <v>-9999</v>
      </c>
      <c r="AW67" t="s">
        <v>754</v>
      </c>
      <c r="AX67">
        <v>-9999</v>
      </c>
      <c r="AY67" t="s">
        <v>65</v>
      </c>
      <c r="AZ67">
        <v>-9999</v>
      </c>
      <c r="BA67">
        <v>-9999</v>
      </c>
      <c r="BB67">
        <v>-9999</v>
      </c>
      <c r="BC67">
        <v>204040</v>
      </c>
      <c r="BD67" t="s">
        <v>754</v>
      </c>
      <c r="BE67">
        <v>-9999</v>
      </c>
      <c r="BF67" t="s">
        <v>65</v>
      </c>
      <c r="BG67">
        <v>-9999</v>
      </c>
      <c r="BH67">
        <v>-9999</v>
      </c>
      <c r="BI67">
        <v>-9999</v>
      </c>
      <c r="BJ67">
        <v>2210</v>
      </c>
      <c r="BK67" t="s">
        <v>755</v>
      </c>
      <c r="BL67">
        <v>3030</v>
      </c>
      <c r="BM67" t="s">
        <v>755</v>
      </c>
      <c r="BN67">
        <v>-9999</v>
      </c>
      <c r="BO67">
        <v>-9999</v>
      </c>
      <c r="BP67">
        <v>10070</v>
      </c>
      <c r="BQ67" t="s">
        <v>755</v>
      </c>
      <c r="BR67">
        <v>0.014850029405998824</v>
      </c>
      <c r="BS67" t="s">
        <v>69</v>
      </c>
      <c r="BT67">
        <v>-9999</v>
      </c>
      <c r="BU67">
        <v>0.01475145262860662</v>
      </c>
      <c r="BV67" t="s">
        <v>569</v>
      </c>
    </row>
    <row r="68" spans="1:74" ht="12.75">
      <c r="A68" t="s">
        <v>781</v>
      </c>
      <c r="B68" t="s">
        <v>782</v>
      </c>
      <c r="C68" t="s">
        <v>565</v>
      </c>
      <c r="D68">
        <v>44</v>
      </c>
      <c r="E68">
        <v>-122.3</v>
      </c>
      <c r="F68">
        <v>550</v>
      </c>
      <c r="G68" t="s">
        <v>646</v>
      </c>
      <c r="H68" t="s">
        <v>752</v>
      </c>
      <c r="I68" t="s">
        <v>648</v>
      </c>
      <c r="J68" t="s">
        <v>571</v>
      </c>
      <c r="K68">
        <v>450</v>
      </c>
      <c r="L68" t="s">
        <v>65</v>
      </c>
      <c r="M68" t="s">
        <v>567</v>
      </c>
      <c r="N68">
        <v>-9999</v>
      </c>
      <c r="O68" t="s">
        <v>568</v>
      </c>
      <c r="P68">
        <v>-9999</v>
      </c>
      <c r="Q68">
        <v>-9999</v>
      </c>
      <c r="R68">
        <v>-9999</v>
      </c>
      <c r="S68">
        <v>-9999</v>
      </c>
      <c r="T68">
        <v>6.1</v>
      </c>
      <c r="U68">
        <v>-9999</v>
      </c>
      <c r="V68">
        <v>-9999</v>
      </c>
      <c r="W68">
        <v>-9999</v>
      </c>
      <c r="X68">
        <v>8.5</v>
      </c>
      <c r="Y68">
        <v>21</v>
      </c>
      <c r="Z68">
        <v>1</v>
      </c>
      <c r="AA68">
        <v>2300</v>
      </c>
      <c r="AB68">
        <v>300</v>
      </c>
      <c r="AC68" t="s">
        <v>85</v>
      </c>
      <c r="AD68">
        <v>7</v>
      </c>
      <c r="AE68">
        <v>15</v>
      </c>
      <c r="AF68">
        <v>-1</v>
      </c>
      <c r="AG68">
        <v>927</v>
      </c>
      <c r="AH68">
        <v>8.5</v>
      </c>
      <c r="AI68">
        <v>21</v>
      </c>
      <c r="AJ68">
        <v>1</v>
      </c>
      <c r="AK68">
        <v>2300</v>
      </c>
      <c r="AL68">
        <v>-9999</v>
      </c>
      <c r="AM68">
        <v>-9999</v>
      </c>
      <c r="AN68">
        <v>-9999</v>
      </c>
      <c r="AO68">
        <v>-9999</v>
      </c>
      <c r="AP68" t="s">
        <v>65</v>
      </c>
      <c r="AQ68">
        <v>-9999</v>
      </c>
      <c r="AR68">
        <v>-9999</v>
      </c>
      <c r="AS68">
        <v>-9999</v>
      </c>
      <c r="AT68">
        <v>-9999</v>
      </c>
      <c r="AU68">
        <v>7900</v>
      </c>
      <c r="AV68">
        <v>-9999</v>
      </c>
      <c r="AW68" t="s">
        <v>754</v>
      </c>
      <c r="AX68">
        <v>-9999</v>
      </c>
      <c r="AY68" t="s">
        <v>65</v>
      </c>
      <c r="AZ68">
        <v>-9999</v>
      </c>
      <c r="BA68">
        <v>-9999</v>
      </c>
      <c r="BB68">
        <v>-9999</v>
      </c>
      <c r="BC68">
        <v>104880</v>
      </c>
      <c r="BD68" t="s">
        <v>754</v>
      </c>
      <c r="BE68">
        <v>-9999</v>
      </c>
      <c r="BF68" t="s">
        <v>65</v>
      </c>
      <c r="BG68">
        <v>-9999</v>
      </c>
      <c r="BH68">
        <v>-9999</v>
      </c>
      <c r="BI68">
        <v>-9999</v>
      </c>
      <c r="BJ68">
        <v>1580</v>
      </c>
      <c r="BK68" t="s">
        <v>755</v>
      </c>
      <c r="BL68">
        <v>1990</v>
      </c>
      <c r="BM68" t="s">
        <v>755</v>
      </c>
      <c r="BN68">
        <v>-9999</v>
      </c>
      <c r="BO68">
        <v>-9999</v>
      </c>
      <c r="BP68">
        <v>6280</v>
      </c>
      <c r="BQ68" t="s">
        <v>755</v>
      </c>
      <c r="BR68">
        <v>0.01897406559877956</v>
      </c>
      <c r="BS68" t="s">
        <v>69</v>
      </c>
      <c r="BT68">
        <v>-9999</v>
      </c>
      <c r="BU68">
        <v>0.018813430331220366</v>
      </c>
      <c r="BV68" t="s">
        <v>569</v>
      </c>
    </row>
    <row r="69" spans="1:74" ht="12.75">
      <c r="A69" t="s">
        <v>781</v>
      </c>
      <c r="B69" t="s">
        <v>782</v>
      </c>
      <c r="C69" t="s">
        <v>565</v>
      </c>
      <c r="D69">
        <v>44</v>
      </c>
      <c r="E69">
        <v>-122.3</v>
      </c>
      <c r="F69">
        <v>550</v>
      </c>
      <c r="G69" t="s">
        <v>646</v>
      </c>
      <c r="H69" t="s">
        <v>752</v>
      </c>
      <c r="I69" t="s">
        <v>648</v>
      </c>
      <c r="J69" t="s">
        <v>572</v>
      </c>
      <c r="K69">
        <v>450</v>
      </c>
      <c r="L69" t="s">
        <v>65</v>
      </c>
      <c r="M69" t="s">
        <v>567</v>
      </c>
      <c r="N69">
        <v>-9999</v>
      </c>
      <c r="O69" t="s">
        <v>568</v>
      </c>
      <c r="P69">
        <v>-9999</v>
      </c>
      <c r="Q69">
        <v>-9999</v>
      </c>
      <c r="R69">
        <v>-9999</v>
      </c>
      <c r="S69">
        <v>-9999</v>
      </c>
      <c r="T69">
        <v>6.1</v>
      </c>
      <c r="U69">
        <v>-9999</v>
      </c>
      <c r="V69">
        <v>-9999</v>
      </c>
      <c r="W69">
        <v>-9999</v>
      </c>
      <c r="X69">
        <v>8.5</v>
      </c>
      <c r="Y69">
        <v>21</v>
      </c>
      <c r="Z69">
        <v>1</v>
      </c>
      <c r="AA69">
        <v>2300</v>
      </c>
      <c r="AB69">
        <v>300</v>
      </c>
      <c r="AC69" t="s">
        <v>85</v>
      </c>
      <c r="AD69">
        <v>7</v>
      </c>
      <c r="AE69">
        <v>15</v>
      </c>
      <c r="AF69">
        <v>-1</v>
      </c>
      <c r="AG69">
        <v>927</v>
      </c>
      <c r="AH69">
        <v>8.5</v>
      </c>
      <c r="AI69">
        <v>21</v>
      </c>
      <c r="AJ69">
        <v>1</v>
      </c>
      <c r="AK69">
        <v>2300</v>
      </c>
      <c r="AL69">
        <v>-9999</v>
      </c>
      <c r="AM69">
        <v>-9999</v>
      </c>
      <c r="AN69">
        <v>-9999</v>
      </c>
      <c r="AO69">
        <v>-9999</v>
      </c>
      <c r="AP69" t="s">
        <v>65</v>
      </c>
      <c r="AQ69">
        <v>-9999</v>
      </c>
      <c r="AR69">
        <v>-9999</v>
      </c>
      <c r="AS69">
        <v>-9999</v>
      </c>
      <c r="AT69">
        <v>-9999</v>
      </c>
      <c r="AU69">
        <v>13000</v>
      </c>
      <c r="AV69">
        <v>-9999</v>
      </c>
      <c r="AW69" t="s">
        <v>754</v>
      </c>
      <c r="AX69">
        <v>-9999</v>
      </c>
      <c r="AY69" t="s">
        <v>65</v>
      </c>
      <c r="AZ69">
        <v>-9999</v>
      </c>
      <c r="BA69">
        <v>-9999</v>
      </c>
      <c r="BB69">
        <v>-9999</v>
      </c>
      <c r="BC69">
        <v>172800</v>
      </c>
      <c r="BD69" t="s">
        <v>754</v>
      </c>
      <c r="BE69">
        <v>-9999</v>
      </c>
      <c r="BF69" t="s">
        <v>65</v>
      </c>
      <c r="BG69">
        <v>-9999</v>
      </c>
      <c r="BH69">
        <v>-9999</v>
      </c>
      <c r="BI69">
        <v>-9999</v>
      </c>
      <c r="BJ69">
        <v>2600</v>
      </c>
      <c r="BK69" t="s">
        <v>755</v>
      </c>
      <c r="BL69">
        <v>3320</v>
      </c>
      <c r="BM69" t="s">
        <v>755</v>
      </c>
      <c r="BN69">
        <v>-9999</v>
      </c>
      <c r="BO69">
        <v>-9999</v>
      </c>
      <c r="BP69">
        <v>7960</v>
      </c>
      <c r="BQ69" t="s">
        <v>755</v>
      </c>
      <c r="BR69">
        <v>0.019212962962962963</v>
      </c>
      <c r="BS69" t="s">
        <v>69</v>
      </c>
      <c r="BT69">
        <v>-9999</v>
      </c>
      <c r="BU69">
        <v>0.019048274754151034</v>
      </c>
      <c r="BV69" t="s">
        <v>569</v>
      </c>
    </row>
    <row r="70" spans="1:74" ht="12.75">
      <c r="A70" t="s">
        <v>781</v>
      </c>
      <c r="B70" t="s">
        <v>782</v>
      </c>
      <c r="C70" t="s">
        <v>565</v>
      </c>
      <c r="D70">
        <v>44</v>
      </c>
      <c r="E70">
        <v>-122.3</v>
      </c>
      <c r="F70">
        <v>550</v>
      </c>
      <c r="G70" t="s">
        <v>646</v>
      </c>
      <c r="H70" t="s">
        <v>752</v>
      </c>
      <c r="I70" t="s">
        <v>648</v>
      </c>
      <c r="J70" t="s">
        <v>573</v>
      </c>
      <c r="K70">
        <v>450</v>
      </c>
      <c r="L70" t="s">
        <v>65</v>
      </c>
      <c r="M70" t="s">
        <v>567</v>
      </c>
      <c r="N70">
        <v>-9999</v>
      </c>
      <c r="O70" t="s">
        <v>568</v>
      </c>
      <c r="P70">
        <v>-9999</v>
      </c>
      <c r="Q70">
        <v>-9999</v>
      </c>
      <c r="R70">
        <v>-9999</v>
      </c>
      <c r="S70">
        <v>-9999</v>
      </c>
      <c r="T70">
        <v>6.1</v>
      </c>
      <c r="U70">
        <v>-9999</v>
      </c>
      <c r="V70">
        <v>-9999</v>
      </c>
      <c r="W70">
        <v>-9999</v>
      </c>
      <c r="X70">
        <v>8.5</v>
      </c>
      <c r="Y70">
        <v>21</v>
      </c>
      <c r="Z70">
        <v>1</v>
      </c>
      <c r="AA70">
        <v>2300</v>
      </c>
      <c r="AB70">
        <v>300</v>
      </c>
      <c r="AC70" t="s">
        <v>85</v>
      </c>
      <c r="AD70">
        <v>7</v>
      </c>
      <c r="AE70">
        <v>15</v>
      </c>
      <c r="AF70">
        <v>-1</v>
      </c>
      <c r="AG70">
        <v>927</v>
      </c>
      <c r="AH70">
        <v>8.5</v>
      </c>
      <c r="AI70">
        <v>21</v>
      </c>
      <c r="AJ70">
        <v>1</v>
      </c>
      <c r="AK70">
        <v>2300</v>
      </c>
      <c r="AL70">
        <v>-9999</v>
      </c>
      <c r="AM70">
        <v>-9999</v>
      </c>
      <c r="AN70">
        <v>-9999</v>
      </c>
      <c r="AO70">
        <v>-9999</v>
      </c>
      <c r="AP70" t="s">
        <v>65</v>
      </c>
      <c r="AQ70">
        <v>-9999</v>
      </c>
      <c r="AR70">
        <v>-9999</v>
      </c>
      <c r="AS70">
        <v>-9999</v>
      </c>
      <c r="AT70">
        <v>-9999</v>
      </c>
      <c r="AU70">
        <v>10500</v>
      </c>
      <c r="AV70">
        <v>-9999</v>
      </c>
      <c r="AW70" t="s">
        <v>754</v>
      </c>
      <c r="AX70">
        <v>-9999</v>
      </c>
      <c r="AY70" t="s">
        <v>65</v>
      </c>
      <c r="AZ70">
        <v>-9999</v>
      </c>
      <c r="BA70">
        <v>-9999</v>
      </c>
      <c r="BB70">
        <v>-9999</v>
      </c>
      <c r="BC70">
        <v>122620</v>
      </c>
      <c r="BD70" t="s">
        <v>754</v>
      </c>
      <c r="BE70">
        <v>-9999</v>
      </c>
      <c r="BF70" t="s">
        <v>65</v>
      </c>
      <c r="BG70">
        <v>-9999</v>
      </c>
      <c r="BH70">
        <v>-9999</v>
      </c>
      <c r="BI70">
        <v>-9999</v>
      </c>
      <c r="BJ70">
        <v>2100</v>
      </c>
      <c r="BK70" t="s">
        <v>755</v>
      </c>
      <c r="BL70">
        <v>2710</v>
      </c>
      <c r="BM70" t="s">
        <v>755</v>
      </c>
      <c r="BN70">
        <v>-9999</v>
      </c>
      <c r="BO70">
        <v>-9999</v>
      </c>
      <c r="BP70">
        <v>7590</v>
      </c>
      <c r="BQ70" t="s">
        <v>755</v>
      </c>
      <c r="BR70">
        <v>0.02210079921709346</v>
      </c>
      <c r="BS70" t="s">
        <v>69</v>
      </c>
      <c r="BT70">
        <v>-9999</v>
      </c>
      <c r="BU70">
        <v>0.02188316328796547</v>
      </c>
      <c r="BV70" t="s">
        <v>569</v>
      </c>
    </row>
    <row r="71" spans="1:74" ht="12.75">
      <c r="A71" t="s">
        <v>781</v>
      </c>
      <c r="B71" t="s">
        <v>782</v>
      </c>
      <c r="C71" t="s">
        <v>565</v>
      </c>
      <c r="D71">
        <v>44</v>
      </c>
      <c r="E71">
        <v>-122.3</v>
      </c>
      <c r="F71">
        <v>550</v>
      </c>
      <c r="G71" t="s">
        <v>646</v>
      </c>
      <c r="H71" t="s">
        <v>752</v>
      </c>
      <c r="I71" t="s">
        <v>648</v>
      </c>
      <c r="J71" t="s">
        <v>566</v>
      </c>
      <c r="K71">
        <v>450</v>
      </c>
      <c r="L71" t="s">
        <v>65</v>
      </c>
      <c r="M71" t="s">
        <v>567</v>
      </c>
      <c r="N71">
        <v>-9999</v>
      </c>
      <c r="O71" t="s">
        <v>568</v>
      </c>
      <c r="P71">
        <v>-9999</v>
      </c>
      <c r="Q71">
        <v>-9999</v>
      </c>
      <c r="R71">
        <v>-9999</v>
      </c>
      <c r="S71">
        <v>-9999</v>
      </c>
      <c r="T71">
        <v>6.1</v>
      </c>
      <c r="U71">
        <v>-9999</v>
      </c>
      <c r="V71">
        <v>-9999</v>
      </c>
      <c r="W71">
        <v>-9999</v>
      </c>
      <c r="X71">
        <v>8.5</v>
      </c>
      <c r="Y71">
        <v>21</v>
      </c>
      <c r="Z71">
        <v>1</v>
      </c>
      <c r="AA71">
        <v>2300</v>
      </c>
      <c r="AB71">
        <v>300</v>
      </c>
      <c r="AC71" t="s">
        <v>85</v>
      </c>
      <c r="AD71">
        <v>7</v>
      </c>
      <c r="AE71">
        <v>15</v>
      </c>
      <c r="AF71">
        <v>-1</v>
      </c>
      <c r="AG71">
        <v>927</v>
      </c>
      <c r="AH71">
        <v>8.5</v>
      </c>
      <c r="AI71">
        <v>21</v>
      </c>
      <c r="AJ71">
        <v>1</v>
      </c>
      <c r="AK71">
        <v>2300</v>
      </c>
      <c r="AL71">
        <v>-9999</v>
      </c>
      <c r="AM71">
        <v>-9999</v>
      </c>
      <c r="AN71">
        <v>-9999</v>
      </c>
      <c r="AO71">
        <v>-9999</v>
      </c>
      <c r="AP71" t="s">
        <v>65</v>
      </c>
      <c r="AQ71">
        <v>-9999</v>
      </c>
      <c r="AR71">
        <v>-9999</v>
      </c>
      <c r="AS71">
        <v>-9999</v>
      </c>
      <c r="AT71">
        <v>-9999</v>
      </c>
      <c r="AU71">
        <v>-9999</v>
      </c>
      <c r="AV71">
        <v>-9999</v>
      </c>
      <c r="AW71">
        <v>-9999</v>
      </c>
      <c r="AX71">
        <v>-9999</v>
      </c>
      <c r="AY71">
        <v>-9999</v>
      </c>
      <c r="AZ71">
        <v>-9999</v>
      </c>
      <c r="BA71">
        <v>-9999</v>
      </c>
      <c r="BB71">
        <v>-9999</v>
      </c>
      <c r="BC71">
        <v>10900</v>
      </c>
      <c r="BD71" t="s">
        <v>754</v>
      </c>
      <c r="BE71">
        <v>-9999</v>
      </c>
      <c r="BF71" t="s">
        <v>65</v>
      </c>
      <c r="BG71">
        <v>-9999</v>
      </c>
      <c r="BH71">
        <v>-9999</v>
      </c>
      <c r="BI71">
        <v>-9999</v>
      </c>
      <c r="BJ71">
        <v>-9999</v>
      </c>
      <c r="BK71">
        <v>-9999</v>
      </c>
      <c r="BL71">
        <v>2180</v>
      </c>
      <c r="BM71" t="s">
        <v>755</v>
      </c>
      <c r="BN71">
        <v>-9999</v>
      </c>
      <c r="BO71">
        <v>-9999</v>
      </c>
      <c r="BP71">
        <v>8300</v>
      </c>
      <c r="BQ71" t="s">
        <v>755</v>
      </c>
      <c r="BR71">
        <v>0.2</v>
      </c>
      <c r="BS71" t="s">
        <v>142</v>
      </c>
      <c r="BT71">
        <v>5</v>
      </c>
      <c r="BU71">
        <v>0.1834862385321101</v>
      </c>
      <c r="BV71" t="s">
        <v>569</v>
      </c>
    </row>
    <row r="72" spans="1:74" ht="12.75">
      <c r="A72" t="s">
        <v>781</v>
      </c>
      <c r="B72" t="s">
        <v>782</v>
      </c>
      <c r="C72" t="s">
        <v>565</v>
      </c>
      <c r="D72">
        <v>44</v>
      </c>
      <c r="E72">
        <v>-122.3</v>
      </c>
      <c r="F72">
        <v>550</v>
      </c>
      <c r="G72" t="s">
        <v>646</v>
      </c>
      <c r="H72" t="s">
        <v>752</v>
      </c>
      <c r="I72" t="s">
        <v>648</v>
      </c>
      <c r="J72" t="s">
        <v>570</v>
      </c>
      <c r="K72">
        <v>450</v>
      </c>
      <c r="L72" t="s">
        <v>65</v>
      </c>
      <c r="M72" t="s">
        <v>567</v>
      </c>
      <c r="N72">
        <v>-9999</v>
      </c>
      <c r="O72" t="s">
        <v>568</v>
      </c>
      <c r="P72">
        <v>-9999</v>
      </c>
      <c r="Q72">
        <v>-9999</v>
      </c>
      <c r="R72">
        <v>-9999</v>
      </c>
      <c r="S72">
        <v>-9999</v>
      </c>
      <c r="T72">
        <v>6.1</v>
      </c>
      <c r="U72">
        <v>-9999</v>
      </c>
      <c r="V72">
        <v>-9999</v>
      </c>
      <c r="W72">
        <v>-9999</v>
      </c>
      <c r="X72">
        <v>8.5</v>
      </c>
      <c r="Y72">
        <v>21</v>
      </c>
      <c r="Z72">
        <v>1</v>
      </c>
      <c r="AA72">
        <v>2300</v>
      </c>
      <c r="AB72">
        <v>300</v>
      </c>
      <c r="AC72" t="s">
        <v>85</v>
      </c>
      <c r="AD72">
        <v>7</v>
      </c>
      <c r="AE72">
        <v>15</v>
      </c>
      <c r="AF72">
        <v>-1</v>
      </c>
      <c r="AG72">
        <v>927</v>
      </c>
      <c r="AH72">
        <v>8.5</v>
      </c>
      <c r="AI72">
        <v>21</v>
      </c>
      <c r="AJ72">
        <v>1</v>
      </c>
      <c r="AK72">
        <v>2300</v>
      </c>
      <c r="AL72">
        <v>-9999</v>
      </c>
      <c r="AM72">
        <v>-9999</v>
      </c>
      <c r="AN72">
        <v>-9999</v>
      </c>
      <c r="AO72">
        <v>-9999</v>
      </c>
      <c r="AP72" t="s">
        <v>65</v>
      </c>
      <c r="AQ72">
        <v>-9999</v>
      </c>
      <c r="AR72">
        <v>-9999</v>
      </c>
      <c r="AS72">
        <v>-9999</v>
      </c>
      <c r="AT72">
        <v>-9999</v>
      </c>
      <c r="AU72">
        <v>-9999</v>
      </c>
      <c r="AV72">
        <v>-9999</v>
      </c>
      <c r="AW72">
        <v>-9999</v>
      </c>
      <c r="AX72">
        <v>-9999</v>
      </c>
      <c r="AY72">
        <v>-9999</v>
      </c>
      <c r="AZ72">
        <v>-9999</v>
      </c>
      <c r="BA72">
        <v>-9999</v>
      </c>
      <c r="BB72">
        <v>-9999</v>
      </c>
      <c r="BC72">
        <v>11000</v>
      </c>
      <c r="BD72" t="s">
        <v>754</v>
      </c>
      <c r="BE72">
        <v>-9999</v>
      </c>
      <c r="BF72" t="s">
        <v>65</v>
      </c>
      <c r="BG72">
        <v>-9999</v>
      </c>
      <c r="BH72">
        <v>-9999</v>
      </c>
      <c r="BI72">
        <v>-9999</v>
      </c>
      <c r="BJ72">
        <v>-9999</v>
      </c>
      <c r="BK72">
        <v>-9999</v>
      </c>
      <c r="BL72">
        <v>2210</v>
      </c>
      <c r="BM72" t="s">
        <v>755</v>
      </c>
      <c r="BN72">
        <v>-9999</v>
      </c>
      <c r="BO72">
        <v>-9999</v>
      </c>
      <c r="BP72">
        <v>10070</v>
      </c>
      <c r="BQ72" t="s">
        <v>755</v>
      </c>
      <c r="BR72">
        <v>0.2009090909090909</v>
      </c>
      <c r="BS72" t="s">
        <v>142</v>
      </c>
      <c r="BT72">
        <v>5</v>
      </c>
      <c r="BU72">
        <v>0.18425111509441827</v>
      </c>
      <c r="BV72" t="s">
        <v>569</v>
      </c>
    </row>
    <row r="73" spans="1:74" ht="12.75">
      <c r="A73" t="s">
        <v>781</v>
      </c>
      <c r="B73" t="s">
        <v>782</v>
      </c>
      <c r="C73" t="s">
        <v>565</v>
      </c>
      <c r="D73">
        <v>44</v>
      </c>
      <c r="E73">
        <v>-122.3</v>
      </c>
      <c r="F73">
        <v>550</v>
      </c>
      <c r="G73" t="s">
        <v>646</v>
      </c>
      <c r="H73" t="s">
        <v>752</v>
      </c>
      <c r="I73" t="s">
        <v>648</v>
      </c>
      <c r="J73" t="s">
        <v>571</v>
      </c>
      <c r="K73">
        <v>450</v>
      </c>
      <c r="L73" t="s">
        <v>65</v>
      </c>
      <c r="M73" t="s">
        <v>567</v>
      </c>
      <c r="N73">
        <v>-9999</v>
      </c>
      <c r="O73" t="s">
        <v>568</v>
      </c>
      <c r="P73">
        <v>-9999</v>
      </c>
      <c r="Q73">
        <v>-9999</v>
      </c>
      <c r="R73">
        <v>-9999</v>
      </c>
      <c r="S73">
        <v>-9999</v>
      </c>
      <c r="T73">
        <v>6.1</v>
      </c>
      <c r="U73">
        <v>-9999</v>
      </c>
      <c r="V73">
        <v>-9999</v>
      </c>
      <c r="W73">
        <v>-9999</v>
      </c>
      <c r="X73">
        <v>8.5</v>
      </c>
      <c r="Y73">
        <v>21</v>
      </c>
      <c r="Z73">
        <v>1</v>
      </c>
      <c r="AA73">
        <v>2300</v>
      </c>
      <c r="AB73">
        <v>300</v>
      </c>
      <c r="AC73" t="s">
        <v>85</v>
      </c>
      <c r="AD73">
        <v>7</v>
      </c>
      <c r="AE73">
        <v>15</v>
      </c>
      <c r="AF73">
        <v>-1</v>
      </c>
      <c r="AG73">
        <v>927</v>
      </c>
      <c r="AH73">
        <v>8.5</v>
      </c>
      <c r="AI73">
        <v>21</v>
      </c>
      <c r="AJ73">
        <v>1</v>
      </c>
      <c r="AK73">
        <v>2300</v>
      </c>
      <c r="AL73">
        <v>-9999</v>
      </c>
      <c r="AM73">
        <v>-9999</v>
      </c>
      <c r="AN73">
        <v>-9999</v>
      </c>
      <c r="AO73">
        <v>-9999</v>
      </c>
      <c r="AP73" t="s">
        <v>65</v>
      </c>
      <c r="AQ73">
        <v>-9999</v>
      </c>
      <c r="AR73">
        <v>-9999</v>
      </c>
      <c r="AS73">
        <v>-9999</v>
      </c>
      <c r="AT73">
        <v>-9999</v>
      </c>
      <c r="AU73">
        <v>-9999</v>
      </c>
      <c r="AV73">
        <v>-9999</v>
      </c>
      <c r="AW73">
        <v>-9999</v>
      </c>
      <c r="AX73">
        <v>-9999</v>
      </c>
      <c r="AY73">
        <v>-9999</v>
      </c>
      <c r="AZ73">
        <v>-9999</v>
      </c>
      <c r="BA73">
        <v>-9999</v>
      </c>
      <c r="BB73">
        <v>-9999</v>
      </c>
      <c r="BC73">
        <v>7900</v>
      </c>
      <c r="BD73" t="s">
        <v>754</v>
      </c>
      <c r="BE73">
        <v>-9999</v>
      </c>
      <c r="BF73" t="s">
        <v>65</v>
      </c>
      <c r="BG73">
        <v>-9999</v>
      </c>
      <c r="BH73">
        <v>-9999</v>
      </c>
      <c r="BI73">
        <v>-9999</v>
      </c>
      <c r="BJ73">
        <v>-9999</v>
      </c>
      <c r="BK73">
        <v>-9999</v>
      </c>
      <c r="BL73">
        <v>1580</v>
      </c>
      <c r="BM73" t="s">
        <v>755</v>
      </c>
      <c r="BN73">
        <v>-9999</v>
      </c>
      <c r="BO73">
        <v>-9999</v>
      </c>
      <c r="BP73">
        <v>6280</v>
      </c>
      <c r="BQ73" t="s">
        <v>755</v>
      </c>
      <c r="BR73">
        <v>0.2</v>
      </c>
      <c r="BS73" t="s">
        <v>142</v>
      </c>
      <c r="BT73">
        <v>5</v>
      </c>
      <c r="BU73">
        <v>0.1834862385321101</v>
      </c>
      <c r="BV73" t="s">
        <v>569</v>
      </c>
    </row>
    <row r="74" spans="1:74" ht="12.75">
      <c r="A74" t="s">
        <v>781</v>
      </c>
      <c r="B74" t="s">
        <v>782</v>
      </c>
      <c r="C74" t="s">
        <v>565</v>
      </c>
      <c r="D74">
        <v>44</v>
      </c>
      <c r="E74">
        <v>-122.3</v>
      </c>
      <c r="F74">
        <v>550</v>
      </c>
      <c r="G74" t="s">
        <v>646</v>
      </c>
      <c r="H74" t="s">
        <v>752</v>
      </c>
      <c r="I74" t="s">
        <v>648</v>
      </c>
      <c r="J74" t="s">
        <v>572</v>
      </c>
      <c r="K74">
        <v>450</v>
      </c>
      <c r="L74" t="s">
        <v>65</v>
      </c>
      <c r="M74" t="s">
        <v>567</v>
      </c>
      <c r="N74">
        <v>-9999</v>
      </c>
      <c r="O74" t="s">
        <v>568</v>
      </c>
      <c r="P74">
        <v>-9999</v>
      </c>
      <c r="Q74">
        <v>-9999</v>
      </c>
      <c r="R74">
        <v>-9999</v>
      </c>
      <c r="S74">
        <v>-9999</v>
      </c>
      <c r="T74">
        <v>6.1</v>
      </c>
      <c r="U74">
        <v>-9999</v>
      </c>
      <c r="V74">
        <v>-9999</v>
      </c>
      <c r="W74">
        <v>-9999</v>
      </c>
      <c r="X74">
        <v>8.5</v>
      </c>
      <c r="Y74">
        <v>21</v>
      </c>
      <c r="Z74">
        <v>1</v>
      </c>
      <c r="AA74">
        <v>2300</v>
      </c>
      <c r="AB74">
        <v>300</v>
      </c>
      <c r="AC74" t="s">
        <v>85</v>
      </c>
      <c r="AD74">
        <v>7</v>
      </c>
      <c r="AE74">
        <v>15</v>
      </c>
      <c r="AF74">
        <v>-1</v>
      </c>
      <c r="AG74">
        <v>927</v>
      </c>
      <c r="AH74">
        <v>8.5</v>
      </c>
      <c r="AI74">
        <v>21</v>
      </c>
      <c r="AJ74">
        <v>1</v>
      </c>
      <c r="AK74">
        <v>2300</v>
      </c>
      <c r="AL74">
        <v>-9999</v>
      </c>
      <c r="AM74">
        <v>-9999</v>
      </c>
      <c r="AN74">
        <v>-9999</v>
      </c>
      <c r="AO74">
        <v>-9999</v>
      </c>
      <c r="AP74" t="s">
        <v>65</v>
      </c>
      <c r="AQ74">
        <v>-9999</v>
      </c>
      <c r="AR74">
        <v>-9999</v>
      </c>
      <c r="AS74">
        <v>-9999</v>
      </c>
      <c r="AT74">
        <v>-9999</v>
      </c>
      <c r="AU74">
        <v>-9999</v>
      </c>
      <c r="AV74">
        <v>-9999</v>
      </c>
      <c r="AW74">
        <v>-9999</v>
      </c>
      <c r="AX74">
        <v>-9999</v>
      </c>
      <c r="AY74">
        <v>-9999</v>
      </c>
      <c r="AZ74">
        <v>-9999</v>
      </c>
      <c r="BA74">
        <v>-9999</v>
      </c>
      <c r="BB74">
        <v>-9999</v>
      </c>
      <c r="BC74">
        <v>13000</v>
      </c>
      <c r="BD74" t="s">
        <v>754</v>
      </c>
      <c r="BE74">
        <v>-9999</v>
      </c>
      <c r="BF74" t="s">
        <v>65</v>
      </c>
      <c r="BG74">
        <v>-9999</v>
      </c>
      <c r="BH74">
        <v>-9999</v>
      </c>
      <c r="BI74">
        <v>-9999</v>
      </c>
      <c r="BJ74">
        <v>-9999</v>
      </c>
      <c r="BK74">
        <v>-9999</v>
      </c>
      <c r="BL74">
        <v>2600</v>
      </c>
      <c r="BM74" t="s">
        <v>755</v>
      </c>
      <c r="BN74">
        <v>-9999</v>
      </c>
      <c r="BO74">
        <v>-9999</v>
      </c>
      <c r="BP74">
        <v>7960</v>
      </c>
      <c r="BQ74" t="s">
        <v>755</v>
      </c>
      <c r="BR74">
        <v>0.2</v>
      </c>
      <c r="BS74" t="s">
        <v>142</v>
      </c>
      <c r="BT74">
        <v>5</v>
      </c>
      <c r="BU74">
        <v>0.1834862385321101</v>
      </c>
      <c r="BV74" t="s">
        <v>569</v>
      </c>
    </row>
    <row r="75" spans="1:74" ht="12.75">
      <c r="A75" t="s">
        <v>781</v>
      </c>
      <c r="B75" t="s">
        <v>782</v>
      </c>
      <c r="C75" t="s">
        <v>565</v>
      </c>
      <c r="D75">
        <v>44</v>
      </c>
      <c r="E75">
        <v>-122.3</v>
      </c>
      <c r="F75">
        <v>550</v>
      </c>
      <c r="G75" t="s">
        <v>646</v>
      </c>
      <c r="H75" t="s">
        <v>752</v>
      </c>
      <c r="I75" t="s">
        <v>648</v>
      </c>
      <c r="J75" t="s">
        <v>573</v>
      </c>
      <c r="K75">
        <v>450</v>
      </c>
      <c r="L75" t="s">
        <v>65</v>
      </c>
      <c r="M75" t="s">
        <v>567</v>
      </c>
      <c r="N75">
        <v>-9999</v>
      </c>
      <c r="O75" t="s">
        <v>568</v>
      </c>
      <c r="P75">
        <v>-9999</v>
      </c>
      <c r="Q75">
        <v>-9999</v>
      </c>
      <c r="R75">
        <v>-9999</v>
      </c>
      <c r="S75">
        <v>-9999</v>
      </c>
      <c r="T75">
        <v>6.1</v>
      </c>
      <c r="U75">
        <v>-9999</v>
      </c>
      <c r="V75">
        <v>-9999</v>
      </c>
      <c r="W75">
        <v>-9999</v>
      </c>
      <c r="X75">
        <v>8.5</v>
      </c>
      <c r="Y75">
        <v>21</v>
      </c>
      <c r="Z75">
        <v>1</v>
      </c>
      <c r="AA75">
        <v>2300</v>
      </c>
      <c r="AB75">
        <v>300</v>
      </c>
      <c r="AC75" t="s">
        <v>85</v>
      </c>
      <c r="AD75">
        <v>7</v>
      </c>
      <c r="AE75">
        <v>15</v>
      </c>
      <c r="AF75">
        <v>-1</v>
      </c>
      <c r="AG75">
        <v>927</v>
      </c>
      <c r="AH75">
        <v>8.5</v>
      </c>
      <c r="AI75">
        <v>21</v>
      </c>
      <c r="AJ75">
        <v>1</v>
      </c>
      <c r="AK75">
        <v>2300</v>
      </c>
      <c r="AL75">
        <v>-9999</v>
      </c>
      <c r="AM75">
        <v>-9999</v>
      </c>
      <c r="AN75">
        <v>-9999</v>
      </c>
      <c r="AO75">
        <v>-9999</v>
      </c>
      <c r="AP75" t="s">
        <v>65</v>
      </c>
      <c r="AQ75">
        <v>-9999</v>
      </c>
      <c r="AR75">
        <v>-9999</v>
      </c>
      <c r="AS75">
        <v>-9999</v>
      </c>
      <c r="AT75">
        <v>-9999</v>
      </c>
      <c r="AU75">
        <v>-9999</v>
      </c>
      <c r="AV75">
        <v>-9999</v>
      </c>
      <c r="AW75">
        <v>-9999</v>
      </c>
      <c r="AX75">
        <v>-9999</v>
      </c>
      <c r="AY75">
        <v>-9999</v>
      </c>
      <c r="AZ75">
        <v>-9999</v>
      </c>
      <c r="BA75">
        <v>-9999</v>
      </c>
      <c r="BB75">
        <v>-9999</v>
      </c>
      <c r="BC75">
        <v>10500</v>
      </c>
      <c r="BD75" t="s">
        <v>754</v>
      </c>
      <c r="BE75">
        <v>-9999</v>
      </c>
      <c r="BF75" t="s">
        <v>65</v>
      </c>
      <c r="BG75">
        <v>-9999</v>
      </c>
      <c r="BH75">
        <v>-9999</v>
      </c>
      <c r="BI75">
        <v>-9999</v>
      </c>
      <c r="BJ75">
        <v>-9999</v>
      </c>
      <c r="BK75">
        <v>-9999</v>
      </c>
      <c r="BL75">
        <v>2100</v>
      </c>
      <c r="BM75" t="s">
        <v>755</v>
      </c>
      <c r="BN75">
        <v>-9999</v>
      </c>
      <c r="BO75">
        <v>-9999</v>
      </c>
      <c r="BP75">
        <v>7590</v>
      </c>
      <c r="BQ75" t="s">
        <v>755</v>
      </c>
      <c r="BR75">
        <v>0.2</v>
      </c>
      <c r="BS75" t="s">
        <v>142</v>
      </c>
      <c r="BT75">
        <v>5</v>
      </c>
      <c r="BU75">
        <v>0.1834862385321101</v>
      </c>
      <c r="BV75" t="s">
        <v>569</v>
      </c>
    </row>
    <row r="76" spans="1:74" ht="12.75">
      <c r="A76" t="s">
        <v>574</v>
      </c>
      <c r="B76" t="s">
        <v>575</v>
      </c>
      <c r="C76" t="s">
        <v>576</v>
      </c>
      <c r="D76">
        <v>-9999</v>
      </c>
      <c r="E76">
        <v>-9999</v>
      </c>
      <c r="F76">
        <v>1140</v>
      </c>
      <c r="G76" t="s">
        <v>646</v>
      </c>
      <c r="H76" t="s">
        <v>577</v>
      </c>
      <c r="I76" t="s">
        <v>648</v>
      </c>
      <c r="J76">
        <v>-9999</v>
      </c>
      <c r="K76">
        <v>23</v>
      </c>
      <c r="L76" t="s">
        <v>65</v>
      </c>
      <c r="M76" t="s">
        <v>578</v>
      </c>
      <c r="N76">
        <v>-9999</v>
      </c>
      <c r="O76" t="s">
        <v>652</v>
      </c>
      <c r="P76">
        <v>-9999</v>
      </c>
      <c r="Q76">
        <v>-9999</v>
      </c>
      <c r="R76">
        <v>-9999</v>
      </c>
      <c r="S76">
        <v>-9999</v>
      </c>
      <c r="T76">
        <v>-9999</v>
      </c>
      <c r="U76">
        <v>-9999</v>
      </c>
      <c r="V76" t="s">
        <v>797</v>
      </c>
      <c r="W76">
        <v>-9999</v>
      </c>
      <c r="X76">
        <v>5.4</v>
      </c>
      <c r="Y76">
        <v>14.4</v>
      </c>
      <c r="Z76">
        <v>-3.2</v>
      </c>
      <c r="AA76">
        <v>2730</v>
      </c>
      <c r="AB76">
        <v>270</v>
      </c>
      <c r="AC76" t="s">
        <v>85</v>
      </c>
      <c r="AD76">
        <v>-9999</v>
      </c>
      <c r="AE76">
        <v>-9999</v>
      </c>
      <c r="AF76">
        <v>-9999</v>
      </c>
      <c r="AG76">
        <v>-9999</v>
      </c>
      <c r="AH76">
        <v>5.4</v>
      </c>
      <c r="AI76">
        <v>14.4</v>
      </c>
      <c r="AJ76">
        <v>-3.2</v>
      </c>
      <c r="AK76">
        <v>2730</v>
      </c>
      <c r="AL76" t="s">
        <v>65</v>
      </c>
      <c r="AM76">
        <v>-9999</v>
      </c>
      <c r="AN76">
        <v>-9999</v>
      </c>
      <c r="AO76">
        <v>-9999</v>
      </c>
      <c r="AP76" t="s">
        <v>65</v>
      </c>
      <c r="AQ76">
        <v>-9999</v>
      </c>
      <c r="AR76">
        <v>-9999</v>
      </c>
      <c r="AS76">
        <v>-9999</v>
      </c>
      <c r="AT76">
        <v>-9999</v>
      </c>
      <c r="AU76">
        <v>9240</v>
      </c>
      <c r="AV76">
        <v>-9999</v>
      </c>
      <c r="AW76" t="s">
        <v>754</v>
      </c>
      <c r="AX76">
        <v>-9999</v>
      </c>
      <c r="AY76" t="s">
        <v>65</v>
      </c>
      <c r="AZ76">
        <v>-9999</v>
      </c>
      <c r="BA76">
        <v>-9999</v>
      </c>
      <c r="BB76">
        <v>-9999</v>
      </c>
      <c r="BC76">
        <v>24740</v>
      </c>
      <c r="BD76" t="s">
        <v>754</v>
      </c>
      <c r="BE76">
        <v>-9999</v>
      </c>
      <c r="BF76" t="s">
        <v>65</v>
      </c>
      <c r="BG76">
        <v>-9999</v>
      </c>
      <c r="BH76">
        <v>-9999</v>
      </c>
      <c r="BI76">
        <v>-9999</v>
      </c>
      <c r="BJ76">
        <v>10040</v>
      </c>
      <c r="BK76" t="s">
        <v>755</v>
      </c>
      <c r="BL76">
        <v>11820</v>
      </c>
      <c r="BM76" t="s">
        <v>755</v>
      </c>
      <c r="BN76">
        <v>-9999</v>
      </c>
      <c r="BO76">
        <v>-9999</v>
      </c>
      <c r="BP76">
        <v>6450</v>
      </c>
      <c r="BQ76" t="s">
        <v>755</v>
      </c>
      <c r="BR76">
        <v>0.47776879547291834</v>
      </c>
      <c r="BS76" t="s">
        <v>69</v>
      </c>
      <c r="BT76">
        <v>-9999</v>
      </c>
      <c r="BU76">
        <v>0.39322665424664827</v>
      </c>
      <c r="BV76">
        <v>-9999</v>
      </c>
    </row>
    <row r="77" spans="1:74" ht="12.75">
      <c r="A77" t="s">
        <v>574</v>
      </c>
      <c r="B77" t="s">
        <v>575</v>
      </c>
      <c r="C77" t="s">
        <v>576</v>
      </c>
      <c r="D77">
        <v>-9999</v>
      </c>
      <c r="E77">
        <v>-9999</v>
      </c>
      <c r="F77">
        <v>1140</v>
      </c>
      <c r="G77" t="s">
        <v>646</v>
      </c>
      <c r="H77" t="s">
        <v>577</v>
      </c>
      <c r="I77" t="s">
        <v>648</v>
      </c>
      <c r="J77">
        <v>-9999</v>
      </c>
      <c r="K77">
        <v>180</v>
      </c>
      <c r="L77" t="s">
        <v>65</v>
      </c>
      <c r="M77" t="s">
        <v>578</v>
      </c>
      <c r="N77">
        <v>-9999</v>
      </c>
      <c r="O77" t="s">
        <v>652</v>
      </c>
      <c r="P77">
        <v>-9999</v>
      </c>
      <c r="Q77">
        <v>-9999</v>
      </c>
      <c r="R77">
        <v>-9999</v>
      </c>
      <c r="S77">
        <v>-9999</v>
      </c>
      <c r="T77">
        <v>-9999</v>
      </c>
      <c r="U77">
        <v>-9999</v>
      </c>
      <c r="V77" t="s">
        <v>797</v>
      </c>
      <c r="W77">
        <v>-9999</v>
      </c>
      <c r="X77">
        <v>5.4</v>
      </c>
      <c r="Y77">
        <v>14.4</v>
      </c>
      <c r="Z77">
        <v>-3.2</v>
      </c>
      <c r="AA77">
        <v>2730</v>
      </c>
      <c r="AB77">
        <v>270</v>
      </c>
      <c r="AC77" t="s">
        <v>85</v>
      </c>
      <c r="AD77">
        <v>-9999</v>
      </c>
      <c r="AE77">
        <v>-9999</v>
      </c>
      <c r="AF77">
        <v>-9999</v>
      </c>
      <c r="AG77">
        <v>-9999</v>
      </c>
      <c r="AH77">
        <v>5.4</v>
      </c>
      <c r="AI77">
        <v>14.4</v>
      </c>
      <c r="AJ77">
        <v>-3.2</v>
      </c>
      <c r="AK77">
        <v>2730</v>
      </c>
      <c r="AL77" t="s">
        <v>65</v>
      </c>
      <c r="AM77">
        <v>-9999</v>
      </c>
      <c r="AN77">
        <v>-9999</v>
      </c>
      <c r="AO77">
        <v>-9999</v>
      </c>
      <c r="AP77" t="s">
        <v>65</v>
      </c>
      <c r="AQ77">
        <v>-9999</v>
      </c>
      <c r="AR77">
        <v>-9999</v>
      </c>
      <c r="AS77">
        <v>-9999</v>
      </c>
      <c r="AT77">
        <v>-9999</v>
      </c>
      <c r="AU77">
        <v>12790</v>
      </c>
      <c r="AV77">
        <v>-9999</v>
      </c>
      <c r="AW77" t="s">
        <v>754</v>
      </c>
      <c r="AX77">
        <v>-9999</v>
      </c>
      <c r="AY77" t="s">
        <v>65</v>
      </c>
      <c r="AZ77">
        <v>-9999</v>
      </c>
      <c r="BA77">
        <v>-9999</v>
      </c>
      <c r="BB77">
        <v>-9999</v>
      </c>
      <c r="BC77">
        <v>137710</v>
      </c>
      <c r="BD77" t="s">
        <v>754</v>
      </c>
      <c r="BE77">
        <v>-9999</v>
      </c>
      <c r="BF77" t="s">
        <v>65</v>
      </c>
      <c r="BG77">
        <v>-9999</v>
      </c>
      <c r="BH77">
        <v>-9999</v>
      </c>
      <c r="BI77">
        <v>-9999</v>
      </c>
      <c r="BJ77">
        <v>11530</v>
      </c>
      <c r="BK77" t="s">
        <v>755</v>
      </c>
      <c r="BL77">
        <v>12230</v>
      </c>
      <c r="BM77" t="s">
        <v>755</v>
      </c>
      <c r="BN77">
        <v>-9999</v>
      </c>
      <c r="BO77">
        <v>-9999</v>
      </c>
      <c r="BP77">
        <v>4550</v>
      </c>
      <c r="BQ77" t="s">
        <v>755</v>
      </c>
      <c r="BR77">
        <v>0.088809817732917</v>
      </c>
      <c r="BS77" t="s">
        <v>69</v>
      </c>
      <c r="BT77">
        <v>-9999</v>
      </c>
      <c r="BU77">
        <v>0.08539697724027413</v>
      </c>
      <c r="BV77">
        <v>-9999</v>
      </c>
    </row>
    <row r="78" spans="1:74" ht="12.75">
      <c r="A78" t="s">
        <v>574</v>
      </c>
      <c r="B78" t="s">
        <v>575</v>
      </c>
      <c r="C78" t="s">
        <v>576</v>
      </c>
      <c r="D78">
        <v>-9999</v>
      </c>
      <c r="E78">
        <v>-9999</v>
      </c>
      <c r="F78">
        <v>1140</v>
      </c>
      <c r="G78" t="s">
        <v>646</v>
      </c>
      <c r="H78" t="s">
        <v>577</v>
      </c>
      <c r="I78" t="s">
        <v>648</v>
      </c>
      <c r="J78">
        <v>-9999</v>
      </c>
      <c r="K78">
        <v>23</v>
      </c>
      <c r="L78" t="s">
        <v>65</v>
      </c>
      <c r="M78" t="s">
        <v>578</v>
      </c>
      <c r="N78">
        <v>-9999</v>
      </c>
      <c r="O78" t="s">
        <v>652</v>
      </c>
      <c r="P78">
        <v>-9999</v>
      </c>
      <c r="Q78">
        <v>-9999</v>
      </c>
      <c r="R78">
        <v>-9999</v>
      </c>
      <c r="S78">
        <v>-9999</v>
      </c>
      <c r="T78">
        <v>-9999</v>
      </c>
      <c r="U78">
        <v>-9999</v>
      </c>
      <c r="V78" t="s">
        <v>797</v>
      </c>
      <c r="W78">
        <v>-9999</v>
      </c>
      <c r="X78">
        <v>5.4</v>
      </c>
      <c r="Y78">
        <v>14.4</v>
      </c>
      <c r="Z78">
        <v>-3.2</v>
      </c>
      <c r="AA78">
        <v>2730</v>
      </c>
      <c r="AB78">
        <v>270</v>
      </c>
      <c r="AC78" t="s">
        <v>85</v>
      </c>
      <c r="AD78">
        <v>-9999</v>
      </c>
      <c r="AE78">
        <v>-9999</v>
      </c>
      <c r="AF78">
        <v>-9999</v>
      </c>
      <c r="AG78">
        <v>-9999</v>
      </c>
      <c r="AH78">
        <v>5.4</v>
      </c>
      <c r="AI78">
        <v>14.4</v>
      </c>
      <c r="AJ78">
        <v>-3.2</v>
      </c>
      <c r="AK78">
        <v>2730</v>
      </c>
      <c r="AL78" t="s">
        <v>65</v>
      </c>
      <c r="AM78">
        <v>-9999</v>
      </c>
      <c r="AN78">
        <v>-9999</v>
      </c>
      <c r="AO78">
        <v>-9999</v>
      </c>
      <c r="AP78" t="s">
        <v>65</v>
      </c>
      <c r="AQ78">
        <v>-9999</v>
      </c>
      <c r="AR78">
        <v>-9999</v>
      </c>
      <c r="AS78">
        <v>-9999</v>
      </c>
      <c r="AT78">
        <v>-9999</v>
      </c>
      <c r="AU78">
        <v>-9999</v>
      </c>
      <c r="AV78">
        <v>-9999</v>
      </c>
      <c r="AW78">
        <v>-9999</v>
      </c>
      <c r="AX78">
        <v>-9999</v>
      </c>
      <c r="AY78">
        <v>-9999</v>
      </c>
      <c r="AZ78">
        <v>-9999</v>
      </c>
      <c r="BA78">
        <v>-9999</v>
      </c>
      <c r="BB78">
        <v>-9999</v>
      </c>
      <c r="BC78">
        <v>9240</v>
      </c>
      <c r="BD78" t="s">
        <v>754</v>
      </c>
      <c r="BE78">
        <v>-9999</v>
      </c>
      <c r="BF78" t="s">
        <v>65</v>
      </c>
      <c r="BG78">
        <v>-9999</v>
      </c>
      <c r="BH78">
        <v>-9999</v>
      </c>
      <c r="BI78">
        <v>-9999</v>
      </c>
      <c r="BJ78">
        <v>-9999</v>
      </c>
      <c r="BK78">
        <v>-9999</v>
      </c>
      <c r="BL78">
        <v>10040</v>
      </c>
      <c r="BM78" t="s">
        <v>755</v>
      </c>
      <c r="BN78">
        <v>-9999</v>
      </c>
      <c r="BO78">
        <v>-9999</v>
      </c>
      <c r="BP78">
        <v>6450</v>
      </c>
      <c r="BQ78" t="s">
        <v>755</v>
      </c>
      <c r="BR78">
        <v>1.0865800865800865</v>
      </c>
      <c r="BS78" t="s">
        <v>142</v>
      </c>
      <c r="BT78">
        <v>5</v>
      </c>
      <c r="BU78">
        <v>0.7297572321558367</v>
      </c>
      <c r="BV78">
        <v>-9999</v>
      </c>
    </row>
    <row r="79" spans="1:74" ht="12.75">
      <c r="A79" t="s">
        <v>574</v>
      </c>
      <c r="B79" t="s">
        <v>575</v>
      </c>
      <c r="C79" t="s">
        <v>576</v>
      </c>
      <c r="D79">
        <v>-9999</v>
      </c>
      <c r="E79">
        <v>-9999</v>
      </c>
      <c r="F79">
        <v>1140</v>
      </c>
      <c r="G79" t="s">
        <v>646</v>
      </c>
      <c r="H79" t="s">
        <v>577</v>
      </c>
      <c r="I79" t="s">
        <v>648</v>
      </c>
      <c r="J79">
        <v>-9999</v>
      </c>
      <c r="K79">
        <v>180</v>
      </c>
      <c r="L79" t="s">
        <v>65</v>
      </c>
      <c r="M79" t="s">
        <v>578</v>
      </c>
      <c r="N79">
        <v>-9999</v>
      </c>
      <c r="O79" t="s">
        <v>652</v>
      </c>
      <c r="P79">
        <v>-9999</v>
      </c>
      <c r="Q79">
        <v>-9999</v>
      </c>
      <c r="R79">
        <v>-9999</v>
      </c>
      <c r="S79">
        <v>-9999</v>
      </c>
      <c r="T79">
        <v>-9999</v>
      </c>
      <c r="U79">
        <v>-9999</v>
      </c>
      <c r="V79" t="s">
        <v>797</v>
      </c>
      <c r="W79">
        <v>-9999</v>
      </c>
      <c r="X79">
        <v>5.4</v>
      </c>
      <c r="Y79">
        <v>14.4</v>
      </c>
      <c r="Z79">
        <v>-3.2</v>
      </c>
      <c r="AA79">
        <v>2730</v>
      </c>
      <c r="AB79">
        <v>270</v>
      </c>
      <c r="AC79" t="s">
        <v>85</v>
      </c>
      <c r="AD79">
        <v>-9999</v>
      </c>
      <c r="AE79">
        <v>-9999</v>
      </c>
      <c r="AF79">
        <v>-9999</v>
      </c>
      <c r="AG79">
        <v>-9999</v>
      </c>
      <c r="AH79">
        <v>5.4</v>
      </c>
      <c r="AI79">
        <v>14.4</v>
      </c>
      <c r="AJ79">
        <v>-3.2</v>
      </c>
      <c r="AK79">
        <v>2730</v>
      </c>
      <c r="AL79" t="s">
        <v>65</v>
      </c>
      <c r="AM79">
        <v>-9999</v>
      </c>
      <c r="AN79">
        <v>-9999</v>
      </c>
      <c r="AO79">
        <v>-9999</v>
      </c>
      <c r="AP79" t="s">
        <v>65</v>
      </c>
      <c r="AQ79">
        <v>-9999</v>
      </c>
      <c r="AR79">
        <v>-9999</v>
      </c>
      <c r="AS79">
        <v>-9999</v>
      </c>
      <c r="AT79">
        <v>-9999</v>
      </c>
      <c r="AU79">
        <v>-9999</v>
      </c>
      <c r="AV79">
        <v>-9999</v>
      </c>
      <c r="AW79">
        <v>-9999</v>
      </c>
      <c r="AX79">
        <v>-9999</v>
      </c>
      <c r="AY79">
        <v>-9999</v>
      </c>
      <c r="AZ79">
        <v>-9999</v>
      </c>
      <c r="BA79">
        <v>-9999</v>
      </c>
      <c r="BB79">
        <v>-9999</v>
      </c>
      <c r="BC79">
        <v>12790</v>
      </c>
      <c r="BD79" t="s">
        <v>754</v>
      </c>
      <c r="BE79">
        <v>-9999</v>
      </c>
      <c r="BF79" t="s">
        <v>65</v>
      </c>
      <c r="BG79">
        <v>-9999</v>
      </c>
      <c r="BH79">
        <v>-9999</v>
      </c>
      <c r="BI79">
        <v>-9999</v>
      </c>
      <c r="BJ79">
        <v>-9999</v>
      </c>
      <c r="BK79">
        <v>-9999</v>
      </c>
      <c r="BL79">
        <v>11530</v>
      </c>
      <c r="BM79" t="s">
        <v>755</v>
      </c>
      <c r="BN79">
        <v>-9999</v>
      </c>
      <c r="BO79">
        <v>-9999</v>
      </c>
      <c r="BP79">
        <v>4550</v>
      </c>
      <c r="BQ79" t="s">
        <v>755</v>
      </c>
      <c r="BR79">
        <v>0.9014855355746677</v>
      </c>
      <c r="BS79" t="s">
        <v>142</v>
      </c>
      <c r="BT79">
        <v>5</v>
      </c>
      <c r="BU79">
        <v>0.6413215785521595</v>
      </c>
      <c r="BV79">
        <v>-9999</v>
      </c>
    </row>
    <row r="80" spans="1:74" ht="12.75">
      <c r="A80" t="s">
        <v>798</v>
      </c>
      <c r="B80" t="s">
        <v>799</v>
      </c>
      <c r="C80" t="s">
        <v>800</v>
      </c>
      <c r="D80">
        <v>44.23</v>
      </c>
      <c r="E80">
        <v>-85.5</v>
      </c>
      <c r="F80">
        <v>-9999</v>
      </c>
      <c r="G80" t="s">
        <v>817</v>
      </c>
      <c r="H80" t="s">
        <v>650</v>
      </c>
      <c r="I80" t="s">
        <v>819</v>
      </c>
      <c r="J80">
        <v>-9999</v>
      </c>
      <c r="K80">
        <v>74</v>
      </c>
      <c r="L80" t="s">
        <v>65</v>
      </c>
      <c r="M80">
        <v>-9999</v>
      </c>
      <c r="N80">
        <v>-9999</v>
      </c>
      <c r="O80">
        <v>-9999</v>
      </c>
      <c r="P80">
        <v>-9999</v>
      </c>
      <c r="Q80">
        <v>-9999</v>
      </c>
      <c r="R80">
        <v>-9999</v>
      </c>
      <c r="S80" t="s">
        <v>801</v>
      </c>
      <c r="T80">
        <v>4.66</v>
      </c>
      <c r="U80">
        <v>-9999</v>
      </c>
      <c r="V80">
        <v>-9999</v>
      </c>
      <c r="W80">
        <v>-9999</v>
      </c>
      <c r="X80">
        <v>5.8</v>
      </c>
      <c r="Y80">
        <v>-9999</v>
      </c>
      <c r="Z80">
        <v>-9999</v>
      </c>
      <c r="AA80">
        <v>810</v>
      </c>
      <c r="AB80">
        <v>-9999</v>
      </c>
      <c r="AC80" t="s">
        <v>85</v>
      </c>
      <c r="AD80">
        <v>7.58</v>
      </c>
      <c r="AE80">
        <v>21</v>
      </c>
      <c r="AF80">
        <v>-5</v>
      </c>
      <c r="AG80">
        <v>793</v>
      </c>
      <c r="AH80">
        <v>5.8</v>
      </c>
      <c r="AI80">
        <v>21</v>
      </c>
      <c r="AJ80">
        <v>-5</v>
      </c>
      <c r="AK80">
        <v>810</v>
      </c>
      <c r="AL80">
        <v>-9999</v>
      </c>
      <c r="AM80">
        <v>-9999</v>
      </c>
      <c r="AN80">
        <v>-9999</v>
      </c>
      <c r="AO80">
        <v>-9999</v>
      </c>
      <c r="AP80">
        <v>-9999</v>
      </c>
      <c r="AQ80">
        <v>-9999</v>
      </c>
      <c r="AR80">
        <v>-9999</v>
      </c>
      <c r="AS80">
        <v>-9999</v>
      </c>
      <c r="AT80" t="s">
        <v>65</v>
      </c>
      <c r="AU80">
        <v>-9999</v>
      </c>
      <c r="AV80">
        <v>-9999</v>
      </c>
      <c r="AW80">
        <v>-9999</v>
      </c>
      <c r="AX80">
        <v>-9999</v>
      </c>
      <c r="AY80">
        <v>-9999</v>
      </c>
      <c r="AZ80">
        <v>-9999</v>
      </c>
      <c r="BA80">
        <v>-9999</v>
      </c>
      <c r="BB80">
        <v>-9999</v>
      </c>
      <c r="BC80">
        <v>3.6</v>
      </c>
      <c r="BD80" t="s">
        <v>802</v>
      </c>
      <c r="BE80" t="s">
        <v>65</v>
      </c>
      <c r="BF80">
        <v>-9999</v>
      </c>
      <c r="BG80">
        <v>-9999</v>
      </c>
      <c r="BH80">
        <v>-9999</v>
      </c>
      <c r="BI80">
        <v>-9999</v>
      </c>
      <c r="BJ80">
        <v>-9999</v>
      </c>
      <c r="BK80">
        <v>-9999</v>
      </c>
      <c r="BL80">
        <v>3.83</v>
      </c>
      <c r="BM80" t="s">
        <v>803</v>
      </c>
      <c r="BN80">
        <v>-9999</v>
      </c>
      <c r="BO80">
        <v>-9999</v>
      </c>
      <c r="BP80">
        <v>-9999</v>
      </c>
      <c r="BQ80">
        <v>-9999</v>
      </c>
      <c r="BR80">
        <v>1.0638888888888889</v>
      </c>
      <c r="BS80" t="s">
        <v>142</v>
      </c>
      <c r="BT80">
        <v>2</v>
      </c>
      <c r="BU80">
        <v>1.0638888888888889</v>
      </c>
      <c r="BV80">
        <v>-9999</v>
      </c>
    </row>
    <row r="81" spans="1:74" ht="12.75">
      <c r="A81" t="s">
        <v>798</v>
      </c>
      <c r="B81" t="s">
        <v>799</v>
      </c>
      <c r="C81" t="s">
        <v>804</v>
      </c>
      <c r="D81">
        <v>43.4</v>
      </c>
      <c r="E81">
        <v>-86.09</v>
      </c>
      <c r="F81">
        <v>-9999</v>
      </c>
      <c r="G81" t="s">
        <v>817</v>
      </c>
      <c r="H81" t="s">
        <v>650</v>
      </c>
      <c r="I81" t="s">
        <v>819</v>
      </c>
      <c r="J81">
        <v>-9999</v>
      </c>
      <c r="K81">
        <v>78</v>
      </c>
      <c r="L81" t="s">
        <v>65</v>
      </c>
      <c r="M81">
        <v>-9999</v>
      </c>
      <c r="N81">
        <v>-9999</v>
      </c>
      <c r="O81">
        <v>-9999</v>
      </c>
      <c r="P81">
        <v>-9999</v>
      </c>
      <c r="Q81">
        <v>-9999</v>
      </c>
      <c r="R81">
        <v>-9999</v>
      </c>
      <c r="S81" t="s">
        <v>805</v>
      </c>
      <c r="T81">
        <v>4.66</v>
      </c>
      <c r="U81">
        <v>-9999</v>
      </c>
      <c r="V81">
        <v>-9999</v>
      </c>
      <c r="W81">
        <v>-9999</v>
      </c>
      <c r="X81">
        <v>7.6</v>
      </c>
      <c r="Y81">
        <v>-9999</v>
      </c>
      <c r="Z81">
        <v>-9999</v>
      </c>
      <c r="AA81">
        <v>850</v>
      </c>
      <c r="AB81">
        <v>-9999</v>
      </c>
      <c r="AC81" t="s">
        <v>85</v>
      </c>
      <c r="AD81">
        <v>8.42</v>
      </c>
      <c r="AE81">
        <v>22</v>
      </c>
      <c r="AF81">
        <v>-5</v>
      </c>
      <c r="AG81">
        <v>811</v>
      </c>
      <c r="AH81">
        <v>7.6</v>
      </c>
      <c r="AI81">
        <v>22</v>
      </c>
      <c r="AJ81">
        <v>-5</v>
      </c>
      <c r="AK81">
        <v>850</v>
      </c>
      <c r="AL81">
        <v>-9999</v>
      </c>
      <c r="AM81">
        <v>-9999</v>
      </c>
      <c r="AN81">
        <v>-9999</v>
      </c>
      <c r="AO81">
        <v>-9999</v>
      </c>
      <c r="AP81">
        <v>-9999</v>
      </c>
      <c r="AQ81">
        <v>-9999</v>
      </c>
      <c r="AR81">
        <v>-9999</v>
      </c>
      <c r="AS81">
        <v>-9999</v>
      </c>
      <c r="AT81" t="s">
        <v>65</v>
      </c>
      <c r="AU81">
        <v>-9999</v>
      </c>
      <c r="AV81">
        <v>-9999</v>
      </c>
      <c r="AW81">
        <v>-9999</v>
      </c>
      <c r="AX81">
        <v>-9999</v>
      </c>
      <c r="AY81">
        <v>-9999</v>
      </c>
      <c r="AZ81">
        <v>-9999</v>
      </c>
      <c r="BA81">
        <v>-9999</v>
      </c>
      <c r="BB81">
        <v>-9999</v>
      </c>
      <c r="BC81">
        <v>3.34</v>
      </c>
      <c r="BD81" t="s">
        <v>802</v>
      </c>
      <c r="BE81" t="s">
        <v>65</v>
      </c>
      <c r="BF81">
        <v>-9999</v>
      </c>
      <c r="BG81">
        <v>-9999</v>
      </c>
      <c r="BH81">
        <v>-9999</v>
      </c>
      <c r="BI81">
        <v>-9999</v>
      </c>
      <c r="BJ81">
        <v>-9999</v>
      </c>
      <c r="BK81">
        <v>-9999</v>
      </c>
      <c r="BL81">
        <v>3.38</v>
      </c>
      <c r="BM81" t="s">
        <v>803</v>
      </c>
      <c r="BN81">
        <v>-9999</v>
      </c>
      <c r="BO81">
        <v>-9999</v>
      </c>
      <c r="BP81">
        <v>-9999</v>
      </c>
      <c r="BQ81">
        <v>-9999</v>
      </c>
      <c r="BR81">
        <v>1.0119760479041917</v>
      </c>
      <c r="BS81" t="s">
        <v>142</v>
      </c>
      <c r="BT81">
        <v>2</v>
      </c>
      <c r="BU81">
        <v>1.0119760479041917</v>
      </c>
      <c r="BV81">
        <v>-9999</v>
      </c>
    </row>
    <row r="82" spans="1:74" ht="12.75">
      <c r="A82" t="s">
        <v>806</v>
      </c>
      <c r="B82" t="s">
        <v>807</v>
      </c>
      <c r="C82" t="s">
        <v>808</v>
      </c>
      <c r="D82">
        <v>1.54</v>
      </c>
      <c r="E82">
        <v>-67.03</v>
      </c>
      <c r="F82">
        <v>-9999</v>
      </c>
      <c r="G82" t="s">
        <v>702</v>
      </c>
      <c r="H82">
        <v>-9999</v>
      </c>
      <c r="I82" t="s">
        <v>819</v>
      </c>
      <c r="J82">
        <v>-9999</v>
      </c>
      <c r="K82">
        <v>-9999</v>
      </c>
      <c r="L82">
        <v>-9999</v>
      </c>
      <c r="M82">
        <v>-9999</v>
      </c>
      <c r="N82">
        <v>-9999</v>
      </c>
      <c r="O82">
        <v>-9999</v>
      </c>
      <c r="P82">
        <v>-9999</v>
      </c>
      <c r="Q82">
        <v>-9999</v>
      </c>
      <c r="R82">
        <v>-9999</v>
      </c>
      <c r="S82">
        <v>-9999</v>
      </c>
      <c r="T82">
        <v>-9999</v>
      </c>
      <c r="U82">
        <v>-9999</v>
      </c>
      <c r="V82">
        <v>-9999</v>
      </c>
      <c r="W82">
        <v>-9999</v>
      </c>
      <c r="X82">
        <v>-9999</v>
      </c>
      <c r="Y82">
        <v>-9999</v>
      </c>
      <c r="Z82">
        <v>-9999</v>
      </c>
      <c r="AA82">
        <v>-9999</v>
      </c>
      <c r="AB82">
        <v>-9999</v>
      </c>
      <c r="AC82">
        <v>-9999</v>
      </c>
      <c r="AD82">
        <v>26</v>
      </c>
      <c r="AE82">
        <v>27</v>
      </c>
      <c r="AF82">
        <v>25</v>
      </c>
      <c r="AG82">
        <v>1961</v>
      </c>
      <c r="AH82">
        <v>26</v>
      </c>
      <c r="AI82">
        <v>27</v>
      </c>
      <c r="AJ82">
        <v>25</v>
      </c>
      <c r="AK82">
        <v>1961</v>
      </c>
      <c r="AL82">
        <v>-9999</v>
      </c>
      <c r="AM82">
        <v>-9999</v>
      </c>
      <c r="AN82">
        <v>-9999</v>
      </c>
      <c r="AO82">
        <v>-9999</v>
      </c>
      <c r="AP82">
        <v>-9999</v>
      </c>
      <c r="AQ82" t="s">
        <v>65</v>
      </c>
      <c r="AR82">
        <v>-9999</v>
      </c>
      <c r="AS82">
        <v>-9999</v>
      </c>
      <c r="AT82">
        <v>-9999</v>
      </c>
      <c r="AU82">
        <v>-9999</v>
      </c>
      <c r="AV82">
        <v>-9999</v>
      </c>
      <c r="AW82">
        <v>-9999</v>
      </c>
      <c r="AX82">
        <v>-9999</v>
      </c>
      <c r="AY82">
        <v>-9999</v>
      </c>
      <c r="AZ82">
        <v>-9999</v>
      </c>
      <c r="BA82">
        <v>-9999</v>
      </c>
      <c r="BB82">
        <v>-9999</v>
      </c>
      <c r="BC82">
        <v>5600</v>
      </c>
      <c r="BD82" t="s">
        <v>67</v>
      </c>
      <c r="BE82">
        <v>-9999</v>
      </c>
      <c r="BF82" t="s">
        <v>65</v>
      </c>
      <c r="BG82">
        <v>-9999</v>
      </c>
      <c r="BH82">
        <v>-9999</v>
      </c>
      <c r="BI82">
        <v>-9999</v>
      </c>
      <c r="BJ82">
        <v>-9999</v>
      </c>
      <c r="BK82">
        <v>-9999</v>
      </c>
      <c r="BL82">
        <v>200</v>
      </c>
      <c r="BM82" t="s">
        <v>762</v>
      </c>
      <c r="BN82">
        <v>-9999</v>
      </c>
      <c r="BO82">
        <v>-9999</v>
      </c>
      <c r="BP82">
        <v>-9999</v>
      </c>
      <c r="BQ82">
        <v>-9999</v>
      </c>
      <c r="BR82">
        <v>0.03571428571428571</v>
      </c>
      <c r="BS82" t="s">
        <v>69</v>
      </c>
      <c r="BT82">
        <v>-9999</v>
      </c>
      <c r="BU82">
        <v>0.0351493848857645</v>
      </c>
      <c r="BV82">
        <v>-9999</v>
      </c>
    </row>
    <row r="83" spans="1:74" ht="12.75">
      <c r="A83" t="s">
        <v>809</v>
      </c>
      <c r="B83" t="s">
        <v>810</v>
      </c>
      <c r="C83" t="s">
        <v>811</v>
      </c>
      <c r="D83">
        <v>38.4</v>
      </c>
      <c r="E83">
        <v>-92.12</v>
      </c>
      <c r="F83">
        <v>-9999</v>
      </c>
      <c r="G83" t="s">
        <v>817</v>
      </c>
      <c r="H83" t="s">
        <v>645</v>
      </c>
      <c r="I83" t="s">
        <v>819</v>
      </c>
      <c r="J83">
        <v>-9999</v>
      </c>
      <c r="K83">
        <v>-9999</v>
      </c>
      <c r="L83" t="s">
        <v>65</v>
      </c>
      <c r="M83" t="s">
        <v>812</v>
      </c>
      <c r="N83">
        <v>-9999</v>
      </c>
      <c r="O83" t="s">
        <v>813</v>
      </c>
      <c r="P83">
        <v>-9999</v>
      </c>
      <c r="Q83">
        <v>-9999</v>
      </c>
      <c r="R83">
        <v>-9999</v>
      </c>
      <c r="S83">
        <v>-9999</v>
      </c>
      <c r="T83">
        <v>-9999</v>
      </c>
      <c r="U83">
        <v>-9999</v>
      </c>
      <c r="V83">
        <v>-9999</v>
      </c>
      <c r="W83">
        <v>-9999</v>
      </c>
      <c r="X83">
        <v>13</v>
      </c>
      <c r="Y83">
        <v>26</v>
      </c>
      <c r="Z83">
        <v>-1</v>
      </c>
      <c r="AA83">
        <v>939</v>
      </c>
      <c r="AB83">
        <v>-9999</v>
      </c>
      <c r="AC83" t="s">
        <v>85</v>
      </c>
      <c r="AD83">
        <v>12.5</v>
      </c>
      <c r="AE83">
        <v>24</v>
      </c>
      <c r="AF83">
        <v>1</v>
      </c>
      <c r="AG83">
        <v>971</v>
      </c>
      <c r="AH83">
        <v>13</v>
      </c>
      <c r="AI83">
        <v>26</v>
      </c>
      <c r="AJ83">
        <v>-1</v>
      </c>
      <c r="AK83">
        <v>939</v>
      </c>
      <c r="AL83">
        <v>-9999</v>
      </c>
      <c r="AM83">
        <v>-9999</v>
      </c>
      <c r="AN83">
        <v>-9999</v>
      </c>
      <c r="AO83">
        <v>-9999</v>
      </c>
      <c r="AP83">
        <v>-9999</v>
      </c>
      <c r="AQ83" t="s">
        <v>65</v>
      </c>
      <c r="AR83" t="s">
        <v>65</v>
      </c>
      <c r="AS83">
        <v>-9999</v>
      </c>
      <c r="AT83">
        <v>-9999</v>
      </c>
      <c r="AU83">
        <v>-9999</v>
      </c>
      <c r="AV83">
        <v>-9999</v>
      </c>
      <c r="AW83">
        <v>-9999</v>
      </c>
      <c r="AX83">
        <v>-9999</v>
      </c>
      <c r="AY83">
        <v>-9999</v>
      </c>
      <c r="AZ83">
        <v>-9999</v>
      </c>
      <c r="BA83">
        <v>-9999</v>
      </c>
      <c r="BB83">
        <v>0.3</v>
      </c>
      <c r="BC83">
        <v>1056</v>
      </c>
      <c r="BD83" t="s">
        <v>67</v>
      </c>
      <c r="BE83">
        <v>-9999</v>
      </c>
      <c r="BF83">
        <v>-9999</v>
      </c>
      <c r="BG83" t="s">
        <v>65</v>
      </c>
      <c r="BH83">
        <v>-9999</v>
      </c>
      <c r="BI83">
        <v>-9999</v>
      </c>
      <c r="BJ83">
        <v>-9999</v>
      </c>
      <c r="BK83">
        <v>-9999</v>
      </c>
      <c r="BL83">
        <v>220</v>
      </c>
      <c r="BM83" t="s">
        <v>68</v>
      </c>
      <c r="BN83">
        <v>-9999</v>
      </c>
      <c r="BO83">
        <v>-9999</v>
      </c>
      <c r="BP83">
        <v>-9999</v>
      </c>
      <c r="BQ83">
        <v>-9999</v>
      </c>
      <c r="BR83">
        <v>0.20833333333333334</v>
      </c>
      <c r="BS83" t="s">
        <v>142</v>
      </c>
      <c r="BT83">
        <v>5</v>
      </c>
      <c r="BU83">
        <v>0.20833333333333334</v>
      </c>
      <c r="BV83" t="s">
        <v>588</v>
      </c>
    </row>
    <row r="84" spans="1:74" ht="12.75">
      <c r="A84" t="s">
        <v>589</v>
      </c>
      <c r="B84" t="s">
        <v>785</v>
      </c>
      <c r="C84" t="s">
        <v>590</v>
      </c>
      <c r="D84">
        <v>50.02</v>
      </c>
      <c r="E84">
        <v>5.14</v>
      </c>
      <c r="F84">
        <v>375</v>
      </c>
      <c r="G84" t="s">
        <v>817</v>
      </c>
      <c r="H84" t="s">
        <v>591</v>
      </c>
      <c r="I84" t="s">
        <v>819</v>
      </c>
      <c r="J84">
        <v>-9999</v>
      </c>
      <c r="K84">
        <v>137</v>
      </c>
      <c r="L84" t="s">
        <v>65</v>
      </c>
      <c r="M84" t="s">
        <v>592</v>
      </c>
      <c r="N84">
        <v>-9999</v>
      </c>
      <c r="O84">
        <v>-9999</v>
      </c>
      <c r="P84">
        <v>-9999</v>
      </c>
      <c r="Q84" t="s">
        <v>593</v>
      </c>
      <c r="R84">
        <v>-9999</v>
      </c>
      <c r="S84">
        <v>-9999</v>
      </c>
      <c r="T84">
        <v>3.85</v>
      </c>
      <c r="U84">
        <v>-9999</v>
      </c>
      <c r="V84">
        <v>-9999</v>
      </c>
      <c r="W84">
        <v>-9999</v>
      </c>
      <c r="X84">
        <v>-9999</v>
      </c>
      <c r="Y84">
        <v>-9999</v>
      </c>
      <c r="Z84">
        <v>-9999</v>
      </c>
      <c r="AA84">
        <v>-9999</v>
      </c>
      <c r="AB84">
        <v>-9999</v>
      </c>
      <c r="AC84">
        <v>-9999</v>
      </c>
      <c r="AD84">
        <v>7.33</v>
      </c>
      <c r="AE84">
        <v>15</v>
      </c>
      <c r="AF84">
        <v>0</v>
      </c>
      <c r="AG84">
        <v>1071</v>
      </c>
      <c r="AH84">
        <v>7.33</v>
      </c>
      <c r="AI84">
        <v>15</v>
      </c>
      <c r="AJ84">
        <v>0</v>
      </c>
      <c r="AK84">
        <v>1071</v>
      </c>
      <c r="AL84">
        <v>-9999</v>
      </c>
      <c r="AM84">
        <v>-9999</v>
      </c>
      <c r="AN84">
        <v>-9999</v>
      </c>
      <c r="AO84">
        <v>-9999</v>
      </c>
      <c r="AP84">
        <v>-9999</v>
      </c>
      <c r="AQ84">
        <v>-9999</v>
      </c>
      <c r="AR84">
        <v>-9999</v>
      </c>
      <c r="AS84">
        <v>-9999</v>
      </c>
      <c r="AT84">
        <v>-9999</v>
      </c>
      <c r="AU84">
        <v>-9999</v>
      </c>
      <c r="AV84">
        <v>-9999</v>
      </c>
      <c r="AW84">
        <v>-9999</v>
      </c>
      <c r="AX84">
        <v>-9999</v>
      </c>
      <c r="AY84">
        <v>-9999</v>
      </c>
      <c r="AZ84">
        <v>-9999</v>
      </c>
      <c r="BA84">
        <v>-9999</v>
      </c>
      <c r="BB84">
        <v>-9999</v>
      </c>
      <c r="BC84">
        <v>71</v>
      </c>
      <c r="BD84" t="s">
        <v>770</v>
      </c>
      <c r="BE84">
        <v>-9999</v>
      </c>
      <c r="BF84">
        <v>-9999</v>
      </c>
      <c r="BG84">
        <v>-9999</v>
      </c>
      <c r="BH84">
        <v>-9999</v>
      </c>
      <c r="BI84">
        <v>-9999</v>
      </c>
      <c r="BJ84">
        <v>-9999</v>
      </c>
      <c r="BK84">
        <v>-9999</v>
      </c>
      <c r="BL84">
        <v>1.595</v>
      </c>
      <c r="BM84" t="s">
        <v>771</v>
      </c>
      <c r="BN84">
        <v>-9999</v>
      </c>
      <c r="BO84">
        <v>-9999</v>
      </c>
      <c r="BP84">
        <v>11.05</v>
      </c>
      <c r="BQ84" t="s">
        <v>701</v>
      </c>
      <c r="BR84">
        <v>0.02246478873239437</v>
      </c>
      <c r="BS84" t="s">
        <v>69</v>
      </c>
      <c r="BT84">
        <v>-9999</v>
      </c>
      <c r="BU84">
        <v>0.02246478873239437</v>
      </c>
      <c r="BV84">
        <v>-9999</v>
      </c>
    </row>
    <row r="85" spans="1:74" ht="12.75">
      <c r="A85" t="s">
        <v>594</v>
      </c>
      <c r="B85" t="s">
        <v>595</v>
      </c>
      <c r="C85" t="s">
        <v>596</v>
      </c>
      <c r="D85">
        <v>46</v>
      </c>
      <c r="E85">
        <v>-122</v>
      </c>
      <c r="F85">
        <v>320</v>
      </c>
      <c r="G85" t="s">
        <v>646</v>
      </c>
      <c r="H85" t="s">
        <v>752</v>
      </c>
      <c r="I85" t="s">
        <v>648</v>
      </c>
      <c r="J85" t="s">
        <v>597</v>
      </c>
      <c r="K85">
        <v>40</v>
      </c>
      <c r="L85" t="s">
        <v>65</v>
      </c>
      <c r="M85" t="s">
        <v>598</v>
      </c>
      <c r="N85">
        <v>-9999</v>
      </c>
      <c r="O85" t="s">
        <v>599</v>
      </c>
      <c r="P85">
        <v>-9999</v>
      </c>
      <c r="Q85" t="s">
        <v>600</v>
      </c>
      <c r="R85">
        <v>-9999</v>
      </c>
      <c r="S85">
        <v>-9999</v>
      </c>
      <c r="T85">
        <v>-9999</v>
      </c>
      <c r="U85">
        <v>-9999</v>
      </c>
      <c r="V85">
        <v>-9999</v>
      </c>
      <c r="W85">
        <v>-9999</v>
      </c>
      <c r="X85">
        <v>-9999</v>
      </c>
      <c r="Y85">
        <v>18.1</v>
      </c>
      <c r="Z85">
        <v>2.4</v>
      </c>
      <c r="AA85">
        <v>1000</v>
      </c>
      <c r="AB85">
        <v>100</v>
      </c>
      <c r="AC85" t="s">
        <v>85</v>
      </c>
      <c r="AD85">
        <v>6.67</v>
      </c>
      <c r="AE85">
        <v>16</v>
      </c>
      <c r="AF85">
        <v>-3</v>
      </c>
      <c r="AG85">
        <v>858</v>
      </c>
      <c r="AH85">
        <v>6.67</v>
      </c>
      <c r="AI85">
        <v>18.1</v>
      </c>
      <c r="AJ85">
        <v>2.4</v>
      </c>
      <c r="AK85">
        <v>1000</v>
      </c>
      <c r="AL85" t="s">
        <v>65</v>
      </c>
      <c r="AM85">
        <v>-9999</v>
      </c>
      <c r="AN85">
        <v>-9999</v>
      </c>
      <c r="AO85">
        <v>-9999</v>
      </c>
      <c r="AP85">
        <v>-9999</v>
      </c>
      <c r="AQ85">
        <v>-9999</v>
      </c>
      <c r="AR85">
        <v>-9999</v>
      </c>
      <c r="AS85">
        <v>-9999</v>
      </c>
      <c r="AT85" t="s">
        <v>65</v>
      </c>
      <c r="AU85">
        <v>10.5</v>
      </c>
      <c r="AV85">
        <v>-9999</v>
      </c>
      <c r="AW85" t="s">
        <v>770</v>
      </c>
      <c r="AX85">
        <v>-9999</v>
      </c>
      <c r="AY85" t="s">
        <v>141</v>
      </c>
      <c r="AZ85" t="s">
        <v>65</v>
      </c>
      <c r="BA85">
        <v>-9999</v>
      </c>
      <c r="BB85">
        <v>-9999</v>
      </c>
      <c r="BC85">
        <v>57.6</v>
      </c>
      <c r="BD85" t="s">
        <v>770</v>
      </c>
      <c r="BE85">
        <v>-9999</v>
      </c>
      <c r="BF85">
        <v>-9999</v>
      </c>
      <c r="BG85" t="s">
        <v>65</v>
      </c>
      <c r="BH85">
        <v>-9999</v>
      </c>
      <c r="BI85">
        <v>-9999</v>
      </c>
      <c r="BJ85">
        <v>7</v>
      </c>
      <c r="BK85" t="s">
        <v>771</v>
      </c>
      <c r="BL85">
        <v>8.1</v>
      </c>
      <c r="BM85" t="s">
        <v>771</v>
      </c>
      <c r="BN85">
        <v>-9999</v>
      </c>
      <c r="BO85">
        <v>-9999</v>
      </c>
      <c r="BP85">
        <v>7.3</v>
      </c>
      <c r="BQ85" t="s">
        <v>701</v>
      </c>
      <c r="BR85">
        <v>0.140625</v>
      </c>
      <c r="BS85" t="s">
        <v>69</v>
      </c>
      <c r="BT85">
        <v>-9999</v>
      </c>
      <c r="BU85">
        <v>0.140625</v>
      </c>
      <c r="BV85">
        <v>-9999</v>
      </c>
    </row>
    <row r="86" spans="1:74" ht="12.75">
      <c r="A86" t="s">
        <v>594</v>
      </c>
      <c r="B86" t="s">
        <v>595</v>
      </c>
      <c r="C86" t="s">
        <v>596</v>
      </c>
      <c r="D86">
        <v>46</v>
      </c>
      <c r="E86">
        <v>-122</v>
      </c>
      <c r="F86">
        <v>320</v>
      </c>
      <c r="G86" t="s">
        <v>646</v>
      </c>
      <c r="H86" t="s">
        <v>752</v>
      </c>
      <c r="I86" t="s">
        <v>648</v>
      </c>
      <c r="J86" t="s">
        <v>601</v>
      </c>
      <c r="K86">
        <v>40</v>
      </c>
      <c r="L86" t="s">
        <v>65</v>
      </c>
      <c r="M86" t="s">
        <v>812</v>
      </c>
      <c r="N86">
        <v>-9999</v>
      </c>
      <c r="O86" t="s">
        <v>602</v>
      </c>
      <c r="P86">
        <v>-9999</v>
      </c>
      <c r="Q86" t="s">
        <v>603</v>
      </c>
      <c r="R86">
        <v>-9999</v>
      </c>
      <c r="S86">
        <v>-9999</v>
      </c>
      <c r="T86">
        <v>-9999</v>
      </c>
      <c r="U86">
        <v>-9999</v>
      </c>
      <c r="V86">
        <v>-9999</v>
      </c>
      <c r="W86">
        <v>-9999</v>
      </c>
      <c r="X86">
        <v>-9999</v>
      </c>
      <c r="Y86">
        <v>18.1</v>
      </c>
      <c r="Z86">
        <v>2.4</v>
      </c>
      <c r="AA86">
        <v>1000</v>
      </c>
      <c r="AB86">
        <v>100</v>
      </c>
      <c r="AC86" t="s">
        <v>85</v>
      </c>
      <c r="AD86">
        <v>6.67</v>
      </c>
      <c r="AE86">
        <v>16</v>
      </c>
      <c r="AF86">
        <v>-3</v>
      </c>
      <c r="AG86">
        <v>858</v>
      </c>
      <c r="AH86">
        <v>6.67</v>
      </c>
      <c r="AI86">
        <v>18.1</v>
      </c>
      <c r="AJ86">
        <v>2.4</v>
      </c>
      <c r="AK86">
        <v>1000</v>
      </c>
      <c r="AL86" t="s">
        <v>65</v>
      </c>
      <c r="AM86">
        <v>-9999</v>
      </c>
      <c r="AN86">
        <v>-9999</v>
      </c>
      <c r="AO86">
        <v>-9999</v>
      </c>
      <c r="AP86">
        <v>-9999</v>
      </c>
      <c r="AQ86">
        <v>-9999</v>
      </c>
      <c r="AR86">
        <v>-9999</v>
      </c>
      <c r="AS86">
        <v>-9999</v>
      </c>
      <c r="AT86" t="s">
        <v>65</v>
      </c>
      <c r="AU86">
        <v>4.5</v>
      </c>
      <c r="AV86">
        <v>-9999</v>
      </c>
      <c r="AW86" t="s">
        <v>770</v>
      </c>
      <c r="AX86">
        <v>-9999</v>
      </c>
      <c r="AY86" t="s">
        <v>141</v>
      </c>
      <c r="AZ86" t="s">
        <v>65</v>
      </c>
      <c r="BA86">
        <v>-9999</v>
      </c>
      <c r="BB86">
        <v>-9999</v>
      </c>
      <c r="BC86">
        <v>88.1</v>
      </c>
      <c r="BD86" t="s">
        <v>770</v>
      </c>
      <c r="BE86">
        <v>-9999</v>
      </c>
      <c r="BF86">
        <v>-9999</v>
      </c>
      <c r="BG86" t="s">
        <v>65</v>
      </c>
      <c r="BH86">
        <v>-9999</v>
      </c>
      <c r="BI86">
        <v>-9999</v>
      </c>
      <c r="BJ86">
        <v>2.5</v>
      </c>
      <c r="BK86" t="s">
        <v>771</v>
      </c>
      <c r="BL86">
        <v>4.1</v>
      </c>
      <c r="BM86" t="s">
        <v>771</v>
      </c>
      <c r="BN86">
        <v>-9999</v>
      </c>
      <c r="BO86">
        <v>-9999</v>
      </c>
      <c r="BP86">
        <v>13.7</v>
      </c>
      <c r="BQ86" t="s">
        <v>701</v>
      </c>
      <c r="BR86">
        <v>0.046538024971623154</v>
      </c>
      <c r="BS86" t="s">
        <v>69</v>
      </c>
      <c r="BT86">
        <v>-9999</v>
      </c>
      <c r="BU86">
        <v>0.046538024971623154</v>
      </c>
      <c r="BV86">
        <v>-9999</v>
      </c>
    </row>
    <row r="87" spans="1:74" ht="12.75">
      <c r="A87" t="s">
        <v>594</v>
      </c>
      <c r="B87" t="s">
        <v>595</v>
      </c>
      <c r="C87" t="s">
        <v>596</v>
      </c>
      <c r="D87">
        <v>46</v>
      </c>
      <c r="E87">
        <v>-122</v>
      </c>
      <c r="F87">
        <v>320</v>
      </c>
      <c r="G87" t="s">
        <v>646</v>
      </c>
      <c r="H87" t="s">
        <v>752</v>
      </c>
      <c r="I87" t="s">
        <v>648</v>
      </c>
      <c r="J87" t="s">
        <v>597</v>
      </c>
      <c r="K87">
        <v>40</v>
      </c>
      <c r="L87" t="s">
        <v>65</v>
      </c>
      <c r="M87" t="s">
        <v>598</v>
      </c>
      <c r="N87">
        <v>-9999</v>
      </c>
      <c r="O87" t="s">
        <v>599</v>
      </c>
      <c r="P87">
        <v>-9999</v>
      </c>
      <c r="Q87" t="s">
        <v>600</v>
      </c>
      <c r="R87">
        <v>-9999</v>
      </c>
      <c r="S87">
        <v>-9999</v>
      </c>
      <c r="T87">
        <v>-9999</v>
      </c>
      <c r="U87">
        <v>-9999</v>
      </c>
      <c r="V87">
        <v>-9999</v>
      </c>
      <c r="W87">
        <v>-9999</v>
      </c>
      <c r="X87">
        <v>-9999</v>
      </c>
      <c r="Y87">
        <v>18.1</v>
      </c>
      <c r="Z87">
        <v>2.4</v>
      </c>
      <c r="AA87">
        <v>1000</v>
      </c>
      <c r="AB87">
        <v>100</v>
      </c>
      <c r="AC87" t="s">
        <v>85</v>
      </c>
      <c r="AD87">
        <v>6.67</v>
      </c>
      <c r="AE87">
        <v>16</v>
      </c>
      <c r="AF87">
        <v>-3</v>
      </c>
      <c r="AG87">
        <v>858</v>
      </c>
      <c r="AH87">
        <v>6.67</v>
      </c>
      <c r="AI87">
        <v>18.1</v>
      </c>
      <c r="AJ87">
        <v>2.4</v>
      </c>
      <c r="AK87">
        <v>1000</v>
      </c>
      <c r="AL87" t="s">
        <v>65</v>
      </c>
      <c r="AM87">
        <v>-9999</v>
      </c>
      <c r="AN87">
        <v>-9999</v>
      </c>
      <c r="AO87">
        <v>-9999</v>
      </c>
      <c r="AP87">
        <v>-9999</v>
      </c>
      <c r="AQ87">
        <v>-9999</v>
      </c>
      <c r="AR87">
        <v>-9999</v>
      </c>
      <c r="AS87">
        <v>-9999</v>
      </c>
      <c r="AT87" t="s">
        <v>65</v>
      </c>
      <c r="AU87">
        <v>-9999</v>
      </c>
      <c r="AV87">
        <v>-9999</v>
      </c>
      <c r="AW87">
        <v>-9999</v>
      </c>
      <c r="AX87">
        <v>-9999</v>
      </c>
      <c r="AY87">
        <v>-9999</v>
      </c>
      <c r="AZ87">
        <v>-9999</v>
      </c>
      <c r="BA87">
        <v>-9999</v>
      </c>
      <c r="BB87">
        <v>-9999</v>
      </c>
      <c r="BC87">
        <v>10.5</v>
      </c>
      <c r="BD87" t="s">
        <v>770</v>
      </c>
      <c r="BE87">
        <v>-9999</v>
      </c>
      <c r="BF87" t="s">
        <v>141</v>
      </c>
      <c r="BG87" t="s">
        <v>65</v>
      </c>
      <c r="BH87">
        <v>-9999</v>
      </c>
      <c r="BI87">
        <v>-9999</v>
      </c>
      <c r="BJ87">
        <v>-9999</v>
      </c>
      <c r="BK87">
        <v>-9999</v>
      </c>
      <c r="BL87">
        <v>7</v>
      </c>
      <c r="BM87" t="s">
        <v>771</v>
      </c>
      <c r="BN87">
        <v>-9999</v>
      </c>
      <c r="BO87">
        <v>-9999</v>
      </c>
      <c r="BP87">
        <v>7.3</v>
      </c>
      <c r="BQ87" t="s">
        <v>701</v>
      </c>
      <c r="BR87">
        <v>0.6666666666666666</v>
      </c>
      <c r="BS87" t="s">
        <v>142</v>
      </c>
      <c r="BT87">
        <v>5</v>
      </c>
      <c r="BU87">
        <v>0.6666666666666666</v>
      </c>
      <c r="BV87">
        <v>-9999</v>
      </c>
    </row>
    <row r="88" spans="1:74" ht="12.75">
      <c r="A88" t="s">
        <v>594</v>
      </c>
      <c r="B88" t="s">
        <v>595</v>
      </c>
      <c r="C88" t="s">
        <v>596</v>
      </c>
      <c r="D88">
        <v>46</v>
      </c>
      <c r="E88">
        <v>-122</v>
      </c>
      <c r="F88">
        <v>320</v>
      </c>
      <c r="G88" t="s">
        <v>646</v>
      </c>
      <c r="H88" t="s">
        <v>752</v>
      </c>
      <c r="I88" t="s">
        <v>648</v>
      </c>
      <c r="J88" t="s">
        <v>601</v>
      </c>
      <c r="K88">
        <v>40</v>
      </c>
      <c r="L88" t="s">
        <v>65</v>
      </c>
      <c r="M88" t="s">
        <v>812</v>
      </c>
      <c r="N88">
        <v>-9999</v>
      </c>
      <c r="O88" t="s">
        <v>602</v>
      </c>
      <c r="P88">
        <v>-9999</v>
      </c>
      <c r="Q88" t="s">
        <v>603</v>
      </c>
      <c r="R88">
        <v>-9999</v>
      </c>
      <c r="S88">
        <v>-9999</v>
      </c>
      <c r="T88">
        <v>-9999</v>
      </c>
      <c r="U88">
        <v>-9999</v>
      </c>
      <c r="V88">
        <v>-9999</v>
      </c>
      <c r="W88">
        <v>-9999</v>
      </c>
      <c r="X88">
        <v>-9999</v>
      </c>
      <c r="Y88">
        <v>18.1</v>
      </c>
      <c r="Z88">
        <v>2.4</v>
      </c>
      <c r="AA88">
        <v>1000</v>
      </c>
      <c r="AB88">
        <v>100</v>
      </c>
      <c r="AC88" t="s">
        <v>85</v>
      </c>
      <c r="AD88">
        <v>6.67</v>
      </c>
      <c r="AE88">
        <v>16</v>
      </c>
      <c r="AF88">
        <v>-3</v>
      </c>
      <c r="AG88">
        <v>858</v>
      </c>
      <c r="AH88">
        <v>6.67</v>
      </c>
      <c r="AI88">
        <v>18.1</v>
      </c>
      <c r="AJ88">
        <v>2.4</v>
      </c>
      <c r="AK88">
        <v>1000</v>
      </c>
      <c r="AL88" t="s">
        <v>65</v>
      </c>
      <c r="AM88">
        <v>-9999</v>
      </c>
      <c r="AN88">
        <v>-9999</v>
      </c>
      <c r="AO88">
        <v>-9999</v>
      </c>
      <c r="AP88">
        <v>-9999</v>
      </c>
      <c r="AQ88">
        <v>-9999</v>
      </c>
      <c r="AR88">
        <v>-9999</v>
      </c>
      <c r="AS88">
        <v>-9999</v>
      </c>
      <c r="AT88" t="s">
        <v>65</v>
      </c>
      <c r="AU88">
        <v>-9999</v>
      </c>
      <c r="AV88">
        <v>-9999</v>
      </c>
      <c r="AW88">
        <v>-9999</v>
      </c>
      <c r="AX88">
        <v>-9999</v>
      </c>
      <c r="AY88">
        <v>-9999</v>
      </c>
      <c r="AZ88">
        <v>-9999</v>
      </c>
      <c r="BA88">
        <v>-9999</v>
      </c>
      <c r="BB88">
        <v>-9999</v>
      </c>
      <c r="BC88">
        <v>4.5</v>
      </c>
      <c r="BD88" t="s">
        <v>770</v>
      </c>
      <c r="BE88">
        <v>-9999</v>
      </c>
      <c r="BF88" t="s">
        <v>141</v>
      </c>
      <c r="BG88" t="s">
        <v>65</v>
      </c>
      <c r="BH88">
        <v>-9999</v>
      </c>
      <c r="BI88">
        <v>-9999</v>
      </c>
      <c r="BJ88">
        <v>-9999</v>
      </c>
      <c r="BK88">
        <v>-9999</v>
      </c>
      <c r="BL88">
        <v>2.5</v>
      </c>
      <c r="BM88" t="s">
        <v>771</v>
      </c>
      <c r="BN88">
        <v>-9999</v>
      </c>
      <c r="BO88">
        <v>-9999</v>
      </c>
      <c r="BP88">
        <v>13.7</v>
      </c>
      <c r="BQ88" t="s">
        <v>701</v>
      </c>
      <c r="BR88">
        <v>0.5555555555555556</v>
      </c>
      <c r="BS88" t="s">
        <v>142</v>
      </c>
      <c r="BT88">
        <v>5</v>
      </c>
      <c r="BU88">
        <v>0.5555555555555556</v>
      </c>
      <c r="BV88">
        <v>-9999</v>
      </c>
    </row>
    <row r="89" spans="1:74" ht="12.75">
      <c r="A89" t="s">
        <v>604</v>
      </c>
      <c r="B89" t="s">
        <v>605</v>
      </c>
      <c r="C89" t="s">
        <v>606</v>
      </c>
      <c r="D89">
        <v>55.45</v>
      </c>
      <c r="E89">
        <v>13.55</v>
      </c>
      <c r="F89">
        <v>150</v>
      </c>
      <c r="G89" t="s">
        <v>718</v>
      </c>
      <c r="H89" t="s">
        <v>591</v>
      </c>
      <c r="I89" t="s">
        <v>819</v>
      </c>
      <c r="J89" t="s">
        <v>607</v>
      </c>
      <c r="K89">
        <v>100</v>
      </c>
      <c r="L89" t="s">
        <v>65</v>
      </c>
      <c r="M89">
        <v>-9999</v>
      </c>
      <c r="N89">
        <v>-9999</v>
      </c>
      <c r="O89" t="s">
        <v>608</v>
      </c>
      <c r="P89">
        <v>-9999</v>
      </c>
      <c r="Q89">
        <v>-9999</v>
      </c>
      <c r="R89">
        <v>-9999</v>
      </c>
      <c r="S89">
        <v>-9999</v>
      </c>
      <c r="T89">
        <v>4.25</v>
      </c>
      <c r="U89">
        <v>-9999</v>
      </c>
      <c r="V89">
        <v>-9999</v>
      </c>
      <c r="W89">
        <v>-9999</v>
      </c>
      <c r="X89">
        <v>6</v>
      </c>
      <c r="Y89">
        <v>-9999</v>
      </c>
      <c r="Z89">
        <v>-9999</v>
      </c>
      <c r="AA89">
        <v>800</v>
      </c>
      <c r="AB89">
        <v>-9999</v>
      </c>
      <c r="AC89" t="s">
        <v>85</v>
      </c>
      <c r="AD89">
        <v>-9999</v>
      </c>
      <c r="AE89">
        <v>-9999</v>
      </c>
      <c r="AF89">
        <v>-9999</v>
      </c>
      <c r="AG89">
        <v>-9999</v>
      </c>
      <c r="AH89">
        <v>6</v>
      </c>
      <c r="AI89">
        <v>-9999</v>
      </c>
      <c r="AJ89">
        <v>-9999</v>
      </c>
      <c r="AK89">
        <v>800</v>
      </c>
      <c r="AL89">
        <v>-9999</v>
      </c>
      <c r="AM89">
        <v>-9999</v>
      </c>
      <c r="AN89">
        <v>-9999</v>
      </c>
      <c r="AO89">
        <v>-9999</v>
      </c>
      <c r="AP89" t="s">
        <v>65</v>
      </c>
      <c r="AQ89">
        <v>-9999</v>
      </c>
      <c r="AR89">
        <v>-9999</v>
      </c>
      <c r="AS89">
        <v>-9999</v>
      </c>
      <c r="AT89">
        <v>-9999</v>
      </c>
      <c r="AU89">
        <v>-9999</v>
      </c>
      <c r="AV89">
        <v>-9999</v>
      </c>
      <c r="AW89">
        <v>-9999</v>
      </c>
      <c r="AX89">
        <v>-9999</v>
      </c>
      <c r="AY89">
        <v>-9999</v>
      </c>
      <c r="AZ89">
        <v>-9999</v>
      </c>
      <c r="BA89">
        <v>-9999</v>
      </c>
      <c r="BB89">
        <v>-9999</v>
      </c>
      <c r="BC89">
        <v>113</v>
      </c>
      <c r="BD89" t="s">
        <v>609</v>
      </c>
      <c r="BE89">
        <v>-9999</v>
      </c>
      <c r="BF89">
        <v>-9999</v>
      </c>
      <c r="BG89">
        <v>-9999</v>
      </c>
      <c r="BH89">
        <v>-9999</v>
      </c>
      <c r="BI89">
        <v>-9999</v>
      </c>
      <c r="BJ89">
        <v>-9999</v>
      </c>
      <c r="BK89">
        <v>-9999</v>
      </c>
      <c r="BL89">
        <v>5.2</v>
      </c>
      <c r="BM89" t="s">
        <v>610</v>
      </c>
      <c r="BN89">
        <v>-9999</v>
      </c>
      <c r="BO89">
        <v>-9999</v>
      </c>
      <c r="BP89">
        <v>31.9</v>
      </c>
      <c r="BQ89" t="s">
        <v>610</v>
      </c>
      <c r="BR89">
        <v>0.04601769911504425</v>
      </c>
      <c r="BS89" t="s">
        <v>69</v>
      </c>
      <c r="BT89">
        <v>-9999</v>
      </c>
      <c r="BU89">
        <v>0.04601769911504425</v>
      </c>
      <c r="BV89">
        <v>-9999</v>
      </c>
    </row>
    <row r="90" spans="1:74" ht="12.75">
      <c r="A90" t="s">
        <v>604</v>
      </c>
      <c r="B90" t="s">
        <v>605</v>
      </c>
      <c r="C90" t="s">
        <v>611</v>
      </c>
      <c r="D90">
        <v>55.42</v>
      </c>
      <c r="E90">
        <v>13.38</v>
      </c>
      <c r="F90">
        <v>60</v>
      </c>
      <c r="G90" t="s">
        <v>718</v>
      </c>
      <c r="H90" t="s">
        <v>591</v>
      </c>
      <c r="I90" t="s">
        <v>819</v>
      </c>
      <c r="J90" t="s">
        <v>612</v>
      </c>
      <c r="K90">
        <v>90</v>
      </c>
      <c r="L90" t="s">
        <v>65</v>
      </c>
      <c r="M90">
        <v>-9999</v>
      </c>
      <c r="N90">
        <v>-9999</v>
      </c>
      <c r="O90" t="s">
        <v>613</v>
      </c>
      <c r="P90">
        <v>-9999</v>
      </c>
      <c r="Q90">
        <v>-9999</v>
      </c>
      <c r="R90">
        <v>-9999</v>
      </c>
      <c r="S90">
        <v>-9999</v>
      </c>
      <c r="T90">
        <v>6.75</v>
      </c>
      <c r="U90">
        <v>-9999</v>
      </c>
      <c r="V90">
        <v>-9999</v>
      </c>
      <c r="W90">
        <v>-9999</v>
      </c>
      <c r="X90">
        <v>7</v>
      </c>
      <c r="Y90">
        <v>-9999</v>
      </c>
      <c r="Z90">
        <v>-9999</v>
      </c>
      <c r="AA90">
        <v>650</v>
      </c>
      <c r="AB90">
        <v>-9999</v>
      </c>
      <c r="AC90" t="s">
        <v>85</v>
      </c>
      <c r="AD90">
        <v>-9999</v>
      </c>
      <c r="AE90">
        <v>-9999</v>
      </c>
      <c r="AF90">
        <v>-9999</v>
      </c>
      <c r="AG90">
        <v>-9999</v>
      </c>
      <c r="AH90">
        <v>7</v>
      </c>
      <c r="AI90">
        <v>-9999</v>
      </c>
      <c r="AJ90">
        <v>-9999</v>
      </c>
      <c r="AK90">
        <v>650</v>
      </c>
      <c r="AL90">
        <v>-9999</v>
      </c>
      <c r="AM90">
        <v>-9999</v>
      </c>
      <c r="AN90">
        <v>-9999</v>
      </c>
      <c r="AO90">
        <v>-9999</v>
      </c>
      <c r="AP90" t="s">
        <v>65</v>
      </c>
      <c r="AQ90">
        <v>-9999</v>
      </c>
      <c r="AR90">
        <v>-9999</v>
      </c>
      <c r="AS90">
        <v>-9999</v>
      </c>
      <c r="AT90">
        <v>-9999</v>
      </c>
      <c r="AU90">
        <v>-9999</v>
      </c>
      <c r="AV90">
        <v>-9999</v>
      </c>
      <c r="AW90">
        <v>-9999</v>
      </c>
      <c r="AX90">
        <v>-9999</v>
      </c>
      <c r="AY90">
        <v>-9999</v>
      </c>
      <c r="AZ90">
        <v>-9999</v>
      </c>
      <c r="BA90">
        <v>-9999</v>
      </c>
      <c r="BB90">
        <v>-9999</v>
      </c>
      <c r="BC90">
        <v>229</v>
      </c>
      <c r="BD90" t="s">
        <v>609</v>
      </c>
      <c r="BE90">
        <v>-9999</v>
      </c>
      <c r="BF90">
        <v>-9999</v>
      </c>
      <c r="BG90">
        <v>-9999</v>
      </c>
      <c r="BH90">
        <v>-9999</v>
      </c>
      <c r="BI90">
        <v>-9999</v>
      </c>
      <c r="BJ90">
        <v>-9999</v>
      </c>
      <c r="BK90">
        <v>-9999</v>
      </c>
      <c r="BL90">
        <v>11.3</v>
      </c>
      <c r="BM90" t="s">
        <v>610</v>
      </c>
      <c r="BN90">
        <v>-9999</v>
      </c>
      <c r="BO90">
        <v>-9999</v>
      </c>
      <c r="BP90">
        <v>83.1</v>
      </c>
      <c r="BQ90" t="s">
        <v>610</v>
      </c>
      <c r="BR90">
        <v>0.049344978165938864</v>
      </c>
      <c r="BS90" t="s">
        <v>69</v>
      </c>
      <c r="BT90">
        <v>-9999</v>
      </c>
      <c r="BU90">
        <v>0.049344978165938864</v>
      </c>
      <c r="BV90">
        <v>-9999</v>
      </c>
    </row>
    <row r="91" spans="1:74" ht="12.75">
      <c r="A91" t="s">
        <v>604</v>
      </c>
      <c r="B91" t="s">
        <v>605</v>
      </c>
      <c r="C91" t="s">
        <v>614</v>
      </c>
      <c r="D91">
        <v>55.59</v>
      </c>
      <c r="E91">
        <v>13.1</v>
      </c>
      <c r="F91">
        <v>120</v>
      </c>
      <c r="G91" t="s">
        <v>718</v>
      </c>
      <c r="H91" t="s">
        <v>591</v>
      </c>
      <c r="I91" t="s">
        <v>819</v>
      </c>
      <c r="J91" t="s">
        <v>615</v>
      </c>
      <c r="K91">
        <v>90</v>
      </c>
      <c r="L91" t="s">
        <v>65</v>
      </c>
      <c r="M91">
        <v>-9999</v>
      </c>
      <c r="N91">
        <v>-9999</v>
      </c>
      <c r="O91" t="s">
        <v>616</v>
      </c>
      <c r="P91">
        <v>-9999</v>
      </c>
      <c r="Q91">
        <v>-9999</v>
      </c>
      <c r="R91">
        <v>-9999</v>
      </c>
      <c r="S91">
        <v>-9999</v>
      </c>
      <c r="T91">
        <v>4.25</v>
      </c>
      <c r="U91">
        <v>-9999</v>
      </c>
      <c r="V91">
        <v>-9999</v>
      </c>
      <c r="W91">
        <v>-9999</v>
      </c>
      <c r="X91">
        <v>7</v>
      </c>
      <c r="Y91">
        <v>-9999</v>
      </c>
      <c r="Z91">
        <v>-9999</v>
      </c>
      <c r="AA91">
        <v>750</v>
      </c>
      <c r="AB91">
        <v>-9999</v>
      </c>
      <c r="AC91" t="s">
        <v>85</v>
      </c>
      <c r="AD91">
        <v>-9999</v>
      </c>
      <c r="AE91">
        <v>-9999</v>
      </c>
      <c r="AF91">
        <v>-9999</v>
      </c>
      <c r="AG91">
        <v>-9999</v>
      </c>
      <c r="AH91">
        <v>7</v>
      </c>
      <c r="AI91">
        <v>-9999</v>
      </c>
      <c r="AJ91">
        <v>-9999</v>
      </c>
      <c r="AK91">
        <v>750</v>
      </c>
      <c r="AL91">
        <v>-9999</v>
      </c>
      <c r="AM91">
        <v>-9999</v>
      </c>
      <c r="AN91">
        <v>-9999</v>
      </c>
      <c r="AO91">
        <v>-9999</v>
      </c>
      <c r="AP91" t="s">
        <v>65</v>
      </c>
      <c r="AQ91">
        <v>-9999</v>
      </c>
      <c r="AR91">
        <v>-9999</v>
      </c>
      <c r="AS91">
        <v>-9999</v>
      </c>
      <c r="AT91">
        <v>-9999</v>
      </c>
      <c r="AU91">
        <v>-9999</v>
      </c>
      <c r="AV91">
        <v>-9999</v>
      </c>
      <c r="AW91">
        <v>-9999</v>
      </c>
      <c r="AX91">
        <v>-9999</v>
      </c>
      <c r="AY91">
        <v>-9999</v>
      </c>
      <c r="AZ91">
        <v>-9999</v>
      </c>
      <c r="BA91">
        <v>-9999</v>
      </c>
      <c r="BB91">
        <v>-9999</v>
      </c>
      <c r="BC91">
        <v>137</v>
      </c>
      <c r="BD91" t="s">
        <v>609</v>
      </c>
      <c r="BE91">
        <v>-9999</v>
      </c>
      <c r="BF91">
        <v>-9999</v>
      </c>
      <c r="BG91">
        <v>-9999</v>
      </c>
      <c r="BH91">
        <v>-9999</v>
      </c>
      <c r="BI91">
        <v>-9999</v>
      </c>
      <c r="BJ91">
        <v>-9999</v>
      </c>
      <c r="BK91">
        <v>-9999</v>
      </c>
      <c r="BL91">
        <v>5.8</v>
      </c>
      <c r="BM91" t="s">
        <v>610</v>
      </c>
      <c r="BN91">
        <v>-9999</v>
      </c>
      <c r="BO91">
        <v>-9999</v>
      </c>
      <c r="BP91">
        <v>39.6</v>
      </c>
      <c r="BQ91" t="s">
        <v>610</v>
      </c>
      <c r="BR91">
        <v>0.042335766423357665</v>
      </c>
      <c r="BS91" t="s">
        <v>69</v>
      </c>
      <c r="BT91">
        <v>-9999</v>
      </c>
      <c r="BU91">
        <v>0.042335766423357665</v>
      </c>
      <c r="BV91">
        <v>-9999</v>
      </c>
    </row>
    <row r="92" spans="1:74" ht="12.75">
      <c r="A92" t="s">
        <v>87</v>
      </c>
      <c r="B92" t="s">
        <v>617</v>
      </c>
      <c r="C92" t="s">
        <v>89</v>
      </c>
      <c r="D92">
        <v>60.36</v>
      </c>
      <c r="E92">
        <v>7.3</v>
      </c>
      <c r="F92">
        <v>1200</v>
      </c>
      <c r="G92" t="s">
        <v>618</v>
      </c>
      <c r="H92">
        <v>-9999</v>
      </c>
      <c r="I92" t="s">
        <v>648</v>
      </c>
      <c r="J92" t="s">
        <v>619</v>
      </c>
      <c r="K92">
        <v>-9999</v>
      </c>
      <c r="L92">
        <v>-9999</v>
      </c>
      <c r="M92">
        <v>-9999</v>
      </c>
      <c r="N92">
        <v>-9999</v>
      </c>
      <c r="O92">
        <v>-9999</v>
      </c>
      <c r="P92">
        <v>-9999</v>
      </c>
      <c r="Q92">
        <v>-9999</v>
      </c>
      <c r="R92">
        <v>-9999</v>
      </c>
      <c r="S92">
        <v>-9999</v>
      </c>
      <c r="T92">
        <v>-9999</v>
      </c>
      <c r="U92">
        <v>-9999</v>
      </c>
      <c r="V92">
        <v>-9999</v>
      </c>
      <c r="W92">
        <v>-9999</v>
      </c>
      <c r="X92">
        <v>-2</v>
      </c>
      <c r="Y92">
        <v>7.3</v>
      </c>
      <c r="Z92">
        <v>-10</v>
      </c>
      <c r="AA92">
        <v>1006</v>
      </c>
      <c r="AB92">
        <v>-9999</v>
      </c>
      <c r="AC92" t="s">
        <v>85</v>
      </c>
      <c r="AD92">
        <v>0.17</v>
      </c>
      <c r="AE92">
        <v>11</v>
      </c>
      <c r="AF92">
        <v>-8</v>
      </c>
      <c r="AG92">
        <v>665</v>
      </c>
      <c r="AH92">
        <v>-2</v>
      </c>
      <c r="AI92">
        <v>7.3</v>
      </c>
      <c r="AJ92">
        <v>-10</v>
      </c>
      <c r="AK92">
        <v>1006</v>
      </c>
      <c r="AL92">
        <v>-9999</v>
      </c>
      <c r="AM92">
        <v>-9999</v>
      </c>
      <c r="AN92">
        <v>-9999</v>
      </c>
      <c r="AO92">
        <v>-9999</v>
      </c>
      <c r="AP92">
        <v>-9999</v>
      </c>
      <c r="AQ92">
        <v>-9999</v>
      </c>
      <c r="AR92">
        <v>-9999</v>
      </c>
      <c r="AS92">
        <v>-9999</v>
      </c>
      <c r="AT92">
        <v>-9999</v>
      </c>
      <c r="AU92">
        <v>-9999</v>
      </c>
      <c r="AV92">
        <v>-9999</v>
      </c>
      <c r="AW92">
        <v>-9999</v>
      </c>
      <c r="AX92">
        <v>-9999</v>
      </c>
      <c r="AY92">
        <v>-9999</v>
      </c>
      <c r="AZ92">
        <v>-9999</v>
      </c>
      <c r="BA92">
        <v>-9999</v>
      </c>
      <c r="BB92">
        <v>-9999</v>
      </c>
      <c r="BC92">
        <v>1768</v>
      </c>
      <c r="BD92" t="s">
        <v>67</v>
      </c>
      <c r="BE92">
        <v>-9999</v>
      </c>
      <c r="BF92" t="s">
        <v>65</v>
      </c>
      <c r="BG92">
        <v>-9999</v>
      </c>
      <c r="BH92">
        <v>-9999</v>
      </c>
      <c r="BI92">
        <v>-9999</v>
      </c>
      <c r="BJ92">
        <v>-9999</v>
      </c>
      <c r="BK92">
        <v>-9999</v>
      </c>
      <c r="BL92">
        <v>189</v>
      </c>
      <c r="BM92" t="s">
        <v>68</v>
      </c>
      <c r="BN92">
        <v>-9999</v>
      </c>
      <c r="BO92">
        <v>-9999</v>
      </c>
      <c r="BP92">
        <v>591</v>
      </c>
      <c r="BQ92" t="s">
        <v>68</v>
      </c>
      <c r="BR92">
        <v>0.10690045248868778</v>
      </c>
      <c r="BS92" t="s">
        <v>69</v>
      </c>
      <c r="BT92">
        <v>-9999</v>
      </c>
      <c r="BU92">
        <v>0.10199400987561048</v>
      </c>
      <c r="BV92" t="s">
        <v>91</v>
      </c>
    </row>
    <row r="93" spans="1:74" ht="12.75">
      <c r="A93" t="s">
        <v>620</v>
      </c>
      <c r="B93" t="s">
        <v>621</v>
      </c>
      <c r="C93" t="s">
        <v>622</v>
      </c>
      <c r="D93">
        <v>-9999</v>
      </c>
      <c r="E93">
        <v>-9999</v>
      </c>
      <c r="F93">
        <v>0</v>
      </c>
      <c r="G93" t="s">
        <v>623</v>
      </c>
      <c r="H93" t="s">
        <v>624</v>
      </c>
      <c r="I93" t="s">
        <v>648</v>
      </c>
      <c r="J93" t="s">
        <v>625</v>
      </c>
      <c r="K93">
        <v>67</v>
      </c>
      <c r="L93" t="s">
        <v>65</v>
      </c>
      <c r="M93">
        <v>-9999</v>
      </c>
      <c r="N93">
        <v>-9999</v>
      </c>
      <c r="O93" t="s">
        <v>626</v>
      </c>
      <c r="P93">
        <v>-9999</v>
      </c>
      <c r="Q93">
        <v>-9999</v>
      </c>
      <c r="R93">
        <v>-9999</v>
      </c>
      <c r="S93">
        <v>-9999</v>
      </c>
      <c r="T93">
        <v>3.85</v>
      </c>
      <c r="U93">
        <v>-9999</v>
      </c>
      <c r="V93" t="s">
        <v>797</v>
      </c>
      <c r="W93">
        <v>-9999</v>
      </c>
      <c r="X93">
        <v>15</v>
      </c>
      <c r="Y93">
        <v>-9999</v>
      </c>
      <c r="Z93">
        <v>-9999</v>
      </c>
      <c r="AA93">
        <v>1170</v>
      </c>
      <c r="AB93">
        <v>-9999</v>
      </c>
      <c r="AC93" t="s">
        <v>85</v>
      </c>
      <c r="AD93">
        <v>-9999</v>
      </c>
      <c r="AE93">
        <v>-9999</v>
      </c>
      <c r="AF93">
        <v>-9999</v>
      </c>
      <c r="AG93">
        <v>-9999</v>
      </c>
      <c r="AH93">
        <v>15</v>
      </c>
      <c r="AI93">
        <v>-9999</v>
      </c>
      <c r="AJ93">
        <v>-9999</v>
      </c>
      <c r="AK93">
        <v>1170</v>
      </c>
      <c r="AL93" t="s">
        <v>65</v>
      </c>
      <c r="AM93">
        <v>-9999</v>
      </c>
      <c r="AN93">
        <v>-9999</v>
      </c>
      <c r="AO93">
        <v>-9999</v>
      </c>
      <c r="AP93">
        <v>-9999</v>
      </c>
      <c r="AQ93">
        <v>-9999</v>
      </c>
      <c r="AR93">
        <v>-9999</v>
      </c>
      <c r="AS93">
        <v>-9999</v>
      </c>
      <c r="AT93">
        <v>-9999</v>
      </c>
      <c r="AU93">
        <v>-9999</v>
      </c>
      <c r="AV93">
        <v>-9999</v>
      </c>
      <c r="AW93">
        <v>-9999</v>
      </c>
      <c r="AX93">
        <v>-9999</v>
      </c>
      <c r="AY93">
        <v>-9999</v>
      </c>
      <c r="AZ93">
        <v>-9999</v>
      </c>
      <c r="BA93">
        <v>-9999</v>
      </c>
      <c r="BB93">
        <v>-9999</v>
      </c>
      <c r="BC93">
        <v>1033</v>
      </c>
      <c r="BD93" t="s">
        <v>67</v>
      </c>
      <c r="BE93">
        <v>-9999</v>
      </c>
      <c r="BF93" t="s">
        <v>65</v>
      </c>
      <c r="BG93">
        <v>-9999</v>
      </c>
      <c r="BH93">
        <v>-9999</v>
      </c>
      <c r="BI93">
        <v>-9999</v>
      </c>
      <c r="BJ93">
        <v>-9999</v>
      </c>
      <c r="BK93">
        <v>-9999</v>
      </c>
      <c r="BL93">
        <v>366</v>
      </c>
      <c r="BM93" t="s">
        <v>762</v>
      </c>
      <c r="BN93">
        <v>-9999</v>
      </c>
      <c r="BO93">
        <v>-9999</v>
      </c>
      <c r="BP93">
        <v>1097</v>
      </c>
      <c r="BQ93" t="s">
        <v>762</v>
      </c>
      <c r="BR93">
        <v>0.3543078412391094</v>
      </c>
      <c r="BS93" t="s">
        <v>69</v>
      </c>
      <c r="BT93">
        <v>-9999</v>
      </c>
      <c r="BU93">
        <v>0.30558570593637807</v>
      </c>
      <c r="BV93" t="s">
        <v>627</v>
      </c>
    </row>
    <row r="94" spans="1:74" ht="12.75">
      <c r="A94" t="s">
        <v>620</v>
      </c>
      <c r="B94" t="s">
        <v>621</v>
      </c>
      <c r="C94" t="s">
        <v>622</v>
      </c>
      <c r="D94">
        <v>-9999</v>
      </c>
      <c r="E94">
        <v>-9999</v>
      </c>
      <c r="F94">
        <v>0</v>
      </c>
      <c r="G94" t="s">
        <v>817</v>
      </c>
      <c r="H94" t="s">
        <v>628</v>
      </c>
      <c r="I94" t="s">
        <v>819</v>
      </c>
      <c r="J94" t="s">
        <v>629</v>
      </c>
      <c r="K94">
        <v>80</v>
      </c>
      <c r="L94" t="s">
        <v>65</v>
      </c>
      <c r="M94" t="s">
        <v>567</v>
      </c>
      <c r="N94">
        <v>-9999</v>
      </c>
      <c r="O94" t="s">
        <v>630</v>
      </c>
      <c r="P94">
        <v>-9999</v>
      </c>
      <c r="Q94">
        <v>-9999</v>
      </c>
      <c r="R94">
        <v>-9999</v>
      </c>
      <c r="S94">
        <v>-9999</v>
      </c>
      <c r="T94">
        <v>5</v>
      </c>
      <c r="U94">
        <v>-9999</v>
      </c>
      <c r="V94" t="s">
        <v>797</v>
      </c>
      <c r="W94">
        <v>-9999</v>
      </c>
      <c r="X94">
        <v>15</v>
      </c>
      <c r="Y94">
        <v>-9999</v>
      </c>
      <c r="Z94">
        <v>-9999</v>
      </c>
      <c r="AA94">
        <v>1170</v>
      </c>
      <c r="AB94">
        <v>-9999</v>
      </c>
      <c r="AC94" t="s">
        <v>85</v>
      </c>
      <c r="AD94">
        <v>-9999</v>
      </c>
      <c r="AE94">
        <v>-9999</v>
      </c>
      <c r="AF94">
        <v>-9999</v>
      </c>
      <c r="AG94">
        <v>-9999</v>
      </c>
      <c r="AH94">
        <v>15</v>
      </c>
      <c r="AI94">
        <v>-9999</v>
      </c>
      <c r="AJ94">
        <v>-9999</v>
      </c>
      <c r="AK94">
        <v>1170</v>
      </c>
      <c r="AL94" t="s">
        <v>65</v>
      </c>
      <c r="AM94">
        <v>-9999</v>
      </c>
      <c r="AN94">
        <v>-9999</v>
      </c>
      <c r="AO94">
        <v>-9999</v>
      </c>
      <c r="AP94">
        <v>-9999</v>
      </c>
      <c r="AQ94">
        <v>-9999</v>
      </c>
      <c r="AR94">
        <v>-9999</v>
      </c>
      <c r="AS94">
        <v>-9999</v>
      </c>
      <c r="AT94">
        <v>-9999</v>
      </c>
      <c r="AU94">
        <v>-9999</v>
      </c>
      <c r="AV94">
        <v>-9999</v>
      </c>
      <c r="AW94">
        <v>-9999</v>
      </c>
      <c r="AX94">
        <v>-9999</v>
      </c>
      <c r="AY94">
        <v>-9999</v>
      </c>
      <c r="AZ94">
        <v>-9999</v>
      </c>
      <c r="BA94">
        <v>-9999</v>
      </c>
      <c r="BB94">
        <v>-9999</v>
      </c>
      <c r="BC94">
        <v>824</v>
      </c>
      <c r="BD94" t="s">
        <v>67</v>
      </c>
      <c r="BE94">
        <v>-9999</v>
      </c>
      <c r="BF94" t="s">
        <v>65</v>
      </c>
      <c r="BG94">
        <v>-9999</v>
      </c>
      <c r="BH94">
        <v>-9999</v>
      </c>
      <c r="BI94">
        <v>-9999</v>
      </c>
      <c r="BJ94">
        <v>-9999</v>
      </c>
      <c r="BK94">
        <v>-9999</v>
      </c>
      <c r="BL94">
        <v>308</v>
      </c>
      <c r="BM94" t="s">
        <v>762</v>
      </c>
      <c r="BN94">
        <v>-9999</v>
      </c>
      <c r="BO94">
        <v>-9999</v>
      </c>
      <c r="BP94">
        <v>1176</v>
      </c>
      <c r="BQ94" t="s">
        <v>762</v>
      </c>
      <c r="BR94">
        <v>0.3737864077669903</v>
      </c>
      <c r="BS94" t="s">
        <v>69</v>
      </c>
      <c r="BT94">
        <v>-9999</v>
      </c>
      <c r="BU94">
        <v>0.31996675670060254</v>
      </c>
      <c r="BV94" t="s">
        <v>627</v>
      </c>
    </row>
    <row r="95" spans="1:74" ht="12.75">
      <c r="A95" t="s">
        <v>620</v>
      </c>
      <c r="B95" t="s">
        <v>621</v>
      </c>
      <c r="C95" t="s">
        <v>622</v>
      </c>
      <c r="D95">
        <v>-9999</v>
      </c>
      <c r="E95">
        <v>-9999</v>
      </c>
      <c r="F95">
        <v>0</v>
      </c>
      <c r="G95" t="s">
        <v>817</v>
      </c>
      <c r="H95" t="s">
        <v>631</v>
      </c>
      <c r="I95" t="s">
        <v>819</v>
      </c>
      <c r="J95" t="s">
        <v>632</v>
      </c>
      <c r="K95">
        <v>70.5</v>
      </c>
      <c r="L95" t="s">
        <v>65</v>
      </c>
      <c r="M95" t="s">
        <v>633</v>
      </c>
      <c r="N95">
        <v>-9999</v>
      </c>
      <c r="O95" t="s">
        <v>630</v>
      </c>
      <c r="P95">
        <v>-9999</v>
      </c>
      <c r="Q95">
        <v>-9999</v>
      </c>
      <c r="R95">
        <v>-9999</v>
      </c>
      <c r="S95">
        <v>-9999</v>
      </c>
      <c r="T95">
        <v>4.9</v>
      </c>
      <c r="U95">
        <v>-9999</v>
      </c>
      <c r="V95" t="s">
        <v>797</v>
      </c>
      <c r="W95">
        <v>-9999</v>
      </c>
      <c r="X95">
        <v>15</v>
      </c>
      <c r="Y95">
        <v>-9999</v>
      </c>
      <c r="Z95">
        <v>-9999</v>
      </c>
      <c r="AA95">
        <v>1170</v>
      </c>
      <c r="AB95">
        <v>-9999</v>
      </c>
      <c r="AC95" t="s">
        <v>85</v>
      </c>
      <c r="AD95">
        <v>-9999</v>
      </c>
      <c r="AE95">
        <v>-9999</v>
      </c>
      <c r="AF95">
        <v>-9999</v>
      </c>
      <c r="AG95">
        <v>-9999</v>
      </c>
      <c r="AH95">
        <v>15</v>
      </c>
      <c r="AI95">
        <v>-9999</v>
      </c>
      <c r="AJ95">
        <v>-9999</v>
      </c>
      <c r="AK95">
        <v>1170</v>
      </c>
      <c r="AL95" t="s">
        <v>65</v>
      </c>
      <c r="AM95">
        <v>-9999</v>
      </c>
      <c r="AN95">
        <v>-9999</v>
      </c>
      <c r="AO95">
        <v>-9999</v>
      </c>
      <c r="AP95">
        <v>-9999</v>
      </c>
      <c r="AQ95">
        <v>-9999</v>
      </c>
      <c r="AR95">
        <v>-9999</v>
      </c>
      <c r="AS95">
        <v>-9999</v>
      </c>
      <c r="AT95">
        <v>-9999</v>
      </c>
      <c r="AU95">
        <v>-9999</v>
      </c>
      <c r="AV95">
        <v>-9999</v>
      </c>
      <c r="AW95">
        <v>-9999</v>
      </c>
      <c r="AX95">
        <v>-9999</v>
      </c>
      <c r="AY95">
        <v>-9999</v>
      </c>
      <c r="AZ95">
        <v>-9999</v>
      </c>
      <c r="BA95">
        <v>-9999</v>
      </c>
      <c r="BB95">
        <v>-9999</v>
      </c>
      <c r="BC95">
        <v>696</v>
      </c>
      <c r="BD95" t="s">
        <v>67</v>
      </c>
      <c r="BE95">
        <v>-9999</v>
      </c>
      <c r="BF95" t="s">
        <v>65</v>
      </c>
      <c r="BG95">
        <v>-9999</v>
      </c>
      <c r="BH95">
        <v>-9999</v>
      </c>
      <c r="BI95">
        <v>-9999</v>
      </c>
      <c r="BJ95">
        <v>-9999</v>
      </c>
      <c r="BK95">
        <v>-9999</v>
      </c>
      <c r="BL95">
        <v>59</v>
      </c>
      <c r="BM95" t="s">
        <v>762</v>
      </c>
      <c r="BN95">
        <v>-9999</v>
      </c>
      <c r="BO95">
        <v>-9999</v>
      </c>
      <c r="BP95">
        <v>1050</v>
      </c>
      <c r="BQ95" t="s">
        <v>762</v>
      </c>
      <c r="BR95">
        <v>0.08477011494252873</v>
      </c>
      <c r="BS95" t="s">
        <v>69</v>
      </c>
      <c r="BT95">
        <v>-9999</v>
      </c>
      <c r="BU95">
        <v>0.0816552487717113</v>
      </c>
      <c r="BV95" t="s">
        <v>627</v>
      </c>
    </row>
    <row r="96" spans="1:74" ht="12.75">
      <c r="A96" t="s">
        <v>620</v>
      </c>
      <c r="B96" t="s">
        <v>621</v>
      </c>
      <c r="C96" t="s">
        <v>622</v>
      </c>
      <c r="D96">
        <v>-9999</v>
      </c>
      <c r="E96">
        <v>-9999</v>
      </c>
      <c r="F96">
        <v>0</v>
      </c>
      <c r="G96" t="s">
        <v>817</v>
      </c>
      <c r="H96" t="s">
        <v>634</v>
      </c>
      <c r="I96" t="s">
        <v>819</v>
      </c>
      <c r="J96" t="s">
        <v>635</v>
      </c>
      <c r="K96">
        <v>74</v>
      </c>
      <c r="L96" t="s">
        <v>65</v>
      </c>
      <c r="M96" t="s">
        <v>636</v>
      </c>
      <c r="N96">
        <v>-9999</v>
      </c>
      <c r="O96" t="s">
        <v>637</v>
      </c>
      <c r="P96">
        <v>-9999</v>
      </c>
      <c r="Q96">
        <v>-9999</v>
      </c>
      <c r="R96">
        <v>-9999</v>
      </c>
      <c r="S96">
        <v>-9999</v>
      </c>
      <c r="T96">
        <v>3.95</v>
      </c>
      <c r="U96">
        <v>-9999</v>
      </c>
      <c r="V96" t="s">
        <v>797</v>
      </c>
      <c r="W96">
        <v>-9999</v>
      </c>
      <c r="X96">
        <v>15</v>
      </c>
      <c r="Y96">
        <v>-9999</v>
      </c>
      <c r="Z96">
        <v>-9999</v>
      </c>
      <c r="AA96">
        <v>1170</v>
      </c>
      <c r="AB96">
        <v>-9999</v>
      </c>
      <c r="AC96" t="s">
        <v>85</v>
      </c>
      <c r="AD96">
        <v>-9999</v>
      </c>
      <c r="AE96">
        <v>-9999</v>
      </c>
      <c r="AF96">
        <v>-9999</v>
      </c>
      <c r="AG96">
        <v>-9999</v>
      </c>
      <c r="AH96">
        <v>15</v>
      </c>
      <c r="AI96">
        <v>-9999</v>
      </c>
      <c r="AJ96">
        <v>-9999</v>
      </c>
      <c r="AK96">
        <v>1170</v>
      </c>
      <c r="AL96" t="s">
        <v>65</v>
      </c>
      <c r="AM96">
        <v>-9999</v>
      </c>
      <c r="AN96">
        <v>-9999</v>
      </c>
      <c r="AO96">
        <v>-9999</v>
      </c>
      <c r="AP96">
        <v>-9999</v>
      </c>
      <c r="AQ96">
        <v>-9999</v>
      </c>
      <c r="AR96">
        <v>-9999</v>
      </c>
      <c r="AS96">
        <v>-9999</v>
      </c>
      <c r="AT96">
        <v>-9999</v>
      </c>
      <c r="AU96">
        <v>-9999</v>
      </c>
      <c r="AV96">
        <v>-9999</v>
      </c>
      <c r="AW96">
        <v>-9999</v>
      </c>
      <c r="AX96">
        <v>-9999</v>
      </c>
      <c r="AY96">
        <v>-9999</v>
      </c>
      <c r="AZ96">
        <v>-9999</v>
      </c>
      <c r="BA96">
        <v>-9999</v>
      </c>
      <c r="BB96">
        <v>-9999</v>
      </c>
      <c r="BC96">
        <v>1887</v>
      </c>
      <c r="BD96" t="s">
        <v>67</v>
      </c>
      <c r="BE96">
        <v>-9999</v>
      </c>
      <c r="BF96" t="s">
        <v>65</v>
      </c>
      <c r="BG96">
        <v>-9999</v>
      </c>
      <c r="BH96">
        <v>-9999</v>
      </c>
      <c r="BI96">
        <v>-9999</v>
      </c>
      <c r="BJ96">
        <v>-9999</v>
      </c>
      <c r="BK96">
        <v>-9999</v>
      </c>
      <c r="BL96">
        <v>989</v>
      </c>
      <c r="BM96" t="s">
        <v>762</v>
      </c>
      <c r="BN96">
        <v>-9999</v>
      </c>
      <c r="BO96">
        <v>-9999</v>
      </c>
      <c r="BP96">
        <v>831</v>
      </c>
      <c r="BQ96" t="s">
        <v>762</v>
      </c>
      <c r="BR96">
        <v>0.5241123476417594</v>
      </c>
      <c r="BS96" t="s">
        <v>69</v>
      </c>
      <c r="BT96">
        <v>-9999</v>
      </c>
      <c r="BU96">
        <v>0.42409039257305803</v>
      </c>
      <c r="BV96" t="s">
        <v>627</v>
      </c>
    </row>
    <row r="97" spans="1:74" ht="12.75">
      <c r="A97" t="s">
        <v>620</v>
      </c>
      <c r="B97" t="s">
        <v>621</v>
      </c>
      <c r="C97" t="s">
        <v>622</v>
      </c>
      <c r="D97">
        <v>-9999</v>
      </c>
      <c r="E97">
        <v>-9999</v>
      </c>
      <c r="F97">
        <v>0</v>
      </c>
      <c r="G97" t="s">
        <v>623</v>
      </c>
      <c r="H97" t="s">
        <v>624</v>
      </c>
      <c r="I97" t="s">
        <v>648</v>
      </c>
      <c r="J97" t="s">
        <v>625</v>
      </c>
      <c r="K97">
        <v>67</v>
      </c>
      <c r="L97" t="s">
        <v>65</v>
      </c>
      <c r="M97">
        <v>-9999</v>
      </c>
      <c r="N97">
        <v>-9999</v>
      </c>
      <c r="O97" t="s">
        <v>626</v>
      </c>
      <c r="P97">
        <v>-9999</v>
      </c>
      <c r="Q97">
        <v>-9999</v>
      </c>
      <c r="R97">
        <v>-9999</v>
      </c>
      <c r="S97">
        <v>-9999</v>
      </c>
      <c r="T97">
        <v>3.85</v>
      </c>
      <c r="U97">
        <v>-9999</v>
      </c>
      <c r="V97" t="s">
        <v>797</v>
      </c>
      <c r="W97">
        <v>-9999</v>
      </c>
      <c r="X97">
        <v>15</v>
      </c>
      <c r="Y97">
        <v>-9999</v>
      </c>
      <c r="Z97">
        <v>-9999</v>
      </c>
      <c r="AA97">
        <v>1170</v>
      </c>
      <c r="AB97">
        <v>-9999</v>
      </c>
      <c r="AC97" t="s">
        <v>85</v>
      </c>
      <c r="AD97">
        <v>-9999</v>
      </c>
      <c r="AE97">
        <v>-9999</v>
      </c>
      <c r="AF97">
        <v>-9999</v>
      </c>
      <c r="AG97">
        <v>-9999</v>
      </c>
      <c r="AH97">
        <v>15</v>
      </c>
      <c r="AI97">
        <v>-9999</v>
      </c>
      <c r="AJ97">
        <v>-9999</v>
      </c>
      <c r="AK97">
        <v>1170</v>
      </c>
      <c r="AL97" t="s">
        <v>141</v>
      </c>
      <c r="AM97">
        <v>-9999</v>
      </c>
      <c r="AN97">
        <v>-9999</v>
      </c>
      <c r="AO97">
        <v>-9999</v>
      </c>
      <c r="AP97">
        <v>-9999</v>
      </c>
      <c r="AQ97" t="s">
        <v>65</v>
      </c>
      <c r="AR97">
        <v>-9999</v>
      </c>
      <c r="AS97">
        <v>-9999</v>
      </c>
      <c r="AT97">
        <v>-9999</v>
      </c>
      <c r="AU97">
        <v>-9999</v>
      </c>
      <c r="AV97">
        <v>-9999</v>
      </c>
      <c r="AW97">
        <v>-9999</v>
      </c>
      <c r="AX97">
        <v>-9999</v>
      </c>
      <c r="AY97">
        <v>-9999</v>
      </c>
      <c r="AZ97">
        <v>-9999</v>
      </c>
      <c r="BA97">
        <v>-9999</v>
      </c>
      <c r="BB97">
        <v>-9999</v>
      </c>
      <c r="BC97">
        <v>1033</v>
      </c>
      <c r="BD97" t="s">
        <v>67</v>
      </c>
      <c r="BE97">
        <v>-9999</v>
      </c>
      <c r="BF97" t="s">
        <v>65</v>
      </c>
      <c r="BG97">
        <v>-9999</v>
      </c>
      <c r="BH97">
        <v>-9999</v>
      </c>
      <c r="BI97">
        <v>-9999</v>
      </c>
      <c r="BJ97">
        <v>-9999</v>
      </c>
      <c r="BK97">
        <v>-9999</v>
      </c>
      <c r="BL97">
        <v>274</v>
      </c>
      <c r="BM97" t="s">
        <v>762</v>
      </c>
      <c r="BN97">
        <v>-9999</v>
      </c>
      <c r="BO97">
        <v>-9999</v>
      </c>
      <c r="BP97">
        <v>1097</v>
      </c>
      <c r="BQ97" t="s">
        <v>762</v>
      </c>
      <c r="BR97">
        <v>0.26524685382381413</v>
      </c>
      <c r="BS97" t="s">
        <v>69</v>
      </c>
      <c r="BT97">
        <v>-9999</v>
      </c>
      <c r="BU97">
        <v>0.23696272593617573</v>
      </c>
      <c r="BV97" t="s">
        <v>627</v>
      </c>
    </row>
    <row r="98" spans="1:74" ht="12.75">
      <c r="A98" t="s">
        <v>620</v>
      </c>
      <c r="B98" t="s">
        <v>621</v>
      </c>
      <c r="C98" t="s">
        <v>622</v>
      </c>
      <c r="D98">
        <v>-9999</v>
      </c>
      <c r="E98">
        <v>-9999</v>
      </c>
      <c r="F98">
        <v>0</v>
      </c>
      <c r="G98" t="s">
        <v>817</v>
      </c>
      <c r="H98" t="s">
        <v>628</v>
      </c>
      <c r="I98" t="s">
        <v>819</v>
      </c>
      <c r="J98" t="s">
        <v>629</v>
      </c>
      <c r="K98">
        <v>80</v>
      </c>
      <c r="L98" t="s">
        <v>65</v>
      </c>
      <c r="M98" t="s">
        <v>567</v>
      </c>
      <c r="N98">
        <v>-9999</v>
      </c>
      <c r="O98" t="s">
        <v>630</v>
      </c>
      <c r="P98">
        <v>-9999</v>
      </c>
      <c r="Q98">
        <v>-9999</v>
      </c>
      <c r="R98">
        <v>-9999</v>
      </c>
      <c r="S98">
        <v>-9999</v>
      </c>
      <c r="T98">
        <v>5</v>
      </c>
      <c r="U98">
        <v>-9999</v>
      </c>
      <c r="V98" t="s">
        <v>797</v>
      </c>
      <c r="W98">
        <v>-9999</v>
      </c>
      <c r="X98">
        <v>15</v>
      </c>
      <c r="Y98">
        <v>-9999</v>
      </c>
      <c r="Z98">
        <v>-9999</v>
      </c>
      <c r="AA98">
        <v>1170</v>
      </c>
      <c r="AB98">
        <v>-9999</v>
      </c>
      <c r="AC98" t="s">
        <v>85</v>
      </c>
      <c r="AD98">
        <v>-9999</v>
      </c>
      <c r="AE98">
        <v>-9999</v>
      </c>
      <c r="AF98">
        <v>-9999</v>
      </c>
      <c r="AG98">
        <v>-9999</v>
      </c>
      <c r="AH98">
        <v>15</v>
      </c>
      <c r="AI98">
        <v>-9999</v>
      </c>
      <c r="AJ98">
        <v>-9999</v>
      </c>
      <c r="AK98">
        <v>1170</v>
      </c>
      <c r="AL98" t="s">
        <v>141</v>
      </c>
      <c r="AM98">
        <v>-9999</v>
      </c>
      <c r="AN98">
        <v>-9999</v>
      </c>
      <c r="AO98">
        <v>-9999</v>
      </c>
      <c r="AP98">
        <v>-9999</v>
      </c>
      <c r="AQ98" t="s">
        <v>65</v>
      </c>
      <c r="AR98">
        <v>-9999</v>
      </c>
      <c r="AS98">
        <v>-9999</v>
      </c>
      <c r="AT98">
        <v>-9999</v>
      </c>
      <c r="AU98">
        <v>-9999</v>
      </c>
      <c r="AV98">
        <v>-9999</v>
      </c>
      <c r="AW98">
        <v>-9999</v>
      </c>
      <c r="AX98">
        <v>-9999</v>
      </c>
      <c r="AY98">
        <v>-9999</v>
      </c>
      <c r="AZ98">
        <v>-9999</v>
      </c>
      <c r="BA98">
        <v>-9999</v>
      </c>
      <c r="BB98">
        <v>-9999</v>
      </c>
      <c r="BC98">
        <v>824</v>
      </c>
      <c r="BD98" t="s">
        <v>67</v>
      </c>
      <c r="BE98">
        <v>-9999</v>
      </c>
      <c r="BF98" t="s">
        <v>65</v>
      </c>
      <c r="BG98">
        <v>-9999</v>
      </c>
      <c r="BH98">
        <v>-9999</v>
      </c>
      <c r="BI98">
        <v>-9999</v>
      </c>
      <c r="BJ98">
        <v>-9999</v>
      </c>
      <c r="BK98">
        <v>-9999</v>
      </c>
      <c r="BL98">
        <v>68</v>
      </c>
      <c r="BM98" t="s">
        <v>762</v>
      </c>
      <c r="BN98">
        <v>-9999</v>
      </c>
      <c r="BO98">
        <v>-9999</v>
      </c>
      <c r="BP98">
        <v>1176</v>
      </c>
      <c r="BQ98" t="s">
        <v>762</v>
      </c>
      <c r="BR98">
        <v>0.0825242718446602</v>
      </c>
      <c r="BS98" t="s">
        <v>69</v>
      </c>
      <c r="BT98">
        <v>-9999</v>
      </c>
      <c r="BU98">
        <v>0.07956938918792417</v>
      </c>
      <c r="BV98" t="s">
        <v>627</v>
      </c>
    </row>
    <row r="99" spans="1:74" ht="12.75">
      <c r="A99" t="s">
        <v>620</v>
      </c>
      <c r="B99" t="s">
        <v>621</v>
      </c>
      <c r="C99" t="s">
        <v>622</v>
      </c>
      <c r="D99">
        <v>-9999</v>
      </c>
      <c r="E99">
        <v>-9999</v>
      </c>
      <c r="F99">
        <v>0</v>
      </c>
      <c r="G99" t="s">
        <v>817</v>
      </c>
      <c r="H99" t="s">
        <v>631</v>
      </c>
      <c r="I99" t="s">
        <v>819</v>
      </c>
      <c r="J99" t="s">
        <v>632</v>
      </c>
      <c r="K99">
        <v>70.5</v>
      </c>
      <c r="L99" t="s">
        <v>65</v>
      </c>
      <c r="M99" t="s">
        <v>638</v>
      </c>
      <c r="N99">
        <v>-9999</v>
      </c>
      <c r="O99" t="s">
        <v>630</v>
      </c>
      <c r="P99">
        <v>-9999</v>
      </c>
      <c r="Q99">
        <v>-9999</v>
      </c>
      <c r="R99">
        <v>-9999</v>
      </c>
      <c r="S99">
        <v>-9999</v>
      </c>
      <c r="T99">
        <v>4.9</v>
      </c>
      <c r="U99">
        <v>-9999</v>
      </c>
      <c r="V99" t="s">
        <v>797</v>
      </c>
      <c r="W99">
        <v>-9999</v>
      </c>
      <c r="X99">
        <v>15</v>
      </c>
      <c r="Y99">
        <v>-9999</v>
      </c>
      <c r="Z99">
        <v>-9999</v>
      </c>
      <c r="AA99">
        <v>1170</v>
      </c>
      <c r="AB99">
        <v>-9999</v>
      </c>
      <c r="AC99" t="s">
        <v>85</v>
      </c>
      <c r="AD99">
        <v>-9999</v>
      </c>
      <c r="AE99">
        <v>-9999</v>
      </c>
      <c r="AF99">
        <v>-9999</v>
      </c>
      <c r="AG99">
        <v>-9999</v>
      </c>
      <c r="AH99">
        <v>15</v>
      </c>
      <c r="AI99">
        <v>-9999</v>
      </c>
      <c r="AJ99">
        <v>-9999</v>
      </c>
      <c r="AK99">
        <v>1170</v>
      </c>
      <c r="AL99" t="s">
        <v>141</v>
      </c>
      <c r="AM99">
        <v>-9999</v>
      </c>
      <c r="AN99">
        <v>-9999</v>
      </c>
      <c r="AO99">
        <v>-9999</v>
      </c>
      <c r="AP99">
        <v>-9999</v>
      </c>
      <c r="AQ99" t="s">
        <v>65</v>
      </c>
      <c r="AR99">
        <v>-9999</v>
      </c>
      <c r="AS99">
        <v>-9999</v>
      </c>
      <c r="AT99">
        <v>-9999</v>
      </c>
      <c r="AU99">
        <v>-9999</v>
      </c>
      <c r="AV99">
        <v>-9999</v>
      </c>
      <c r="AW99">
        <v>-9999</v>
      </c>
      <c r="AX99">
        <v>-9999</v>
      </c>
      <c r="AY99">
        <v>-9999</v>
      </c>
      <c r="AZ99">
        <v>-9999</v>
      </c>
      <c r="BA99">
        <v>-9999</v>
      </c>
      <c r="BB99">
        <v>-9999</v>
      </c>
      <c r="BC99">
        <v>696</v>
      </c>
      <c r="BD99" t="s">
        <v>67</v>
      </c>
      <c r="BE99">
        <v>-9999</v>
      </c>
      <c r="BF99" t="s">
        <v>65</v>
      </c>
      <c r="BG99">
        <v>-9999</v>
      </c>
      <c r="BH99">
        <v>-9999</v>
      </c>
      <c r="BI99">
        <v>-9999</v>
      </c>
      <c r="BJ99">
        <v>-9999</v>
      </c>
      <c r="BK99">
        <v>-9999</v>
      </c>
      <c r="BL99">
        <v>91</v>
      </c>
      <c r="BM99" t="s">
        <v>762</v>
      </c>
      <c r="BN99">
        <v>-9999</v>
      </c>
      <c r="BO99">
        <v>-9999</v>
      </c>
      <c r="BP99">
        <v>1050</v>
      </c>
      <c r="BQ99" t="s">
        <v>762</v>
      </c>
      <c r="BR99">
        <v>0.1307471264367816</v>
      </c>
      <c r="BS99" t="s">
        <v>69</v>
      </c>
      <c r="BT99">
        <v>-9999</v>
      </c>
      <c r="BU99">
        <v>0.12348191871904471</v>
      </c>
      <c r="BV99" t="s">
        <v>627</v>
      </c>
    </row>
    <row r="100" spans="1:74" ht="12.75">
      <c r="A100" t="s">
        <v>620</v>
      </c>
      <c r="B100" t="s">
        <v>621</v>
      </c>
      <c r="C100" t="s">
        <v>622</v>
      </c>
      <c r="D100">
        <v>-9999</v>
      </c>
      <c r="E100">
        <v>-9999</v>
      </c>
      <c r="F100">
        <v>0</v>
      </c>
      <c r="G100" t="s">
        <v>817</v>
      </c>
      <c r="H100" t="s">
        <v>634</v>
      </c>
      <c r="I100" t="s">
        <v>819</v>
      </c>
      <c r="J100" t="s">
        <v>635</v>
      </c>
      <c r="K100">
        <v>74</v>
      </c>
      <c r="L100" t="s">
        <v>65</v>
      </c>
      <c r="M100" t="s">
        <v>639</v>
      </c>
      <c r="N100">
        <v>-9999</v>
      </c>
      <c r="O100" t="s">
        <v>637</v>
      </c>
      <c r="P100">
        <v>-9999</v>
      </c>
      <c r="Q100">
        <v>-9999</v>
      </c>
      <c r="R100">
        <v>-9999</v>
      </c>
      <c r="S100">
        <v>-9999</v>
      </c>
      <c r="T100">
        <v>3.95</v>
      </c>
      <c r="U100">
        <v>-9999</v>
      </c>
      <c r="V100" t="s">
        <v>797</v>
      </c>
      <c r="W100">
        <v>-9999</v>
      </c>
      <c r="X100">
        <v>15</v>
      </c>
      <c r="Y100">
        <v>-9999</v>
      </c>
      <c r="Z100">
        <v>-9999</v>
      </c>
      <c r="AA100">
        <v>1170</v>
      </c>
      <c r="AB100">
        <v>-9999</v>
      </c>
      <c r="AC100" t="s">
        <v>85</v>
      </c>
      <c r="AD100">
        <v>-9999</v>
      </c>
      <c r="AE100">
        <v>-9999</v>
      </c>
      <c r="AF100">
        <v>-9999</v>
      </c>
      <c r="AG100">
        <v>-9999</v>
      </c>
      <c r="AH100">
        <v>15</v>
      </c>
      <c r="AI100">
        <v>-9999</v>
      </c>
      <c r="AJ100">
        <v>-9999</v>
      </c>
      <c r="AK100">
        <v>1170</v>
      </c>
      <c r="AL100" t="s">
        <v>141</v>
      </c>
      <c r="AM100">
        <v>-9999</v>
      </c>
      <c r="AN100">
        <v>-9999</v>
      </c>
      <c r="AO100">
        <v>-9999</v>
      </c>
      <c r="AP100">
        <v>-9999</v>
      </c>
      <c r="AQ100" t="s">
        <v>65</v>
      </c>
      <c r="AR100">
        <v>-9999</v>
      </c>
      <c r="AS100">
        <v>-9999</v>
      </c>
      <c r="AT100">
        <v>-9999</v>
      </c>
      <c r="AU100">
        <v>-9999</v>
      </c>
      <c r="AV100">
        <v>-9999</v>
      </c>
      <c r="AW100">
        <v>-9999</v>
      </c>
      <c r="AX100">
        <v>-9999</v>
      </c>
      <c r="AY100">
        <v>-9999</v>
      </c>
      <c r="AZ100">
        <v>-9999</v>
      </c>
      <c r="BA100">
        <v>-9999</v>
      </c>
      <c r="BB100">
        <v>-9999</v>
      </c>
      <c r="BC100">
        <v>1887</v>
      </c>
      <c r="BD100" t="s">
        <v>67</v>
      </c>
      <c r="BE100">
        <v>-9999</v>
      </c>
      <c r="BF100" t="s">
        <v>65</v>
      </c>
      <c r="BG100">
        <v>-9999</v>
      </c>
      <c r="BH100">
        <v>-9999</v>
      </c>
      <c r="BI100">
        <v>-9999</v>
      </c>
      <c r="BJ100">
        <v>-9999</v>
      </c>
      <c r="BK100">
        <v>-9999</v>
      </c>
      <c r="BL100">
        <v>354</v>
      </c>
      <c r="BM100" t="s">
        <v>762</v>
      </c>
      <c r="BN100">
        <v>-9999</v>
      </c>
      <c r="BO100">
        <v>-9999</v>
      </c>
      <c r="BP100">
        <v>831</v>
      </c>
      <c r="BQ100" t="s">
        <v>762</v>
      </c>
      <c r="BR100">
        <v>0.1875993640699523</v>
      </c>
      <c r="BS100" t="s">
        <v>69</v>
      </c>
      <c r="BT100">
        <v>-9999</v>
      </c>
      <c r="BU100">
        <v>0.1729951619997068</v>
      </c>
      <c r="BV100" t="s">
        <v>627</v>
      </c>
    </row>
    <row r="101" spans="1:74" ht="12.75">
      <c r="A101" t="s">
        <v>640</v>
      </c>
      <c r="B101" t="s">
        <v>641</v>
      </c>
      <c r="C101" t="s">
        <v>642</v>
      </c>
      <c r="D101">
        <v>29.24</v>
      </c>
      <c r="E101">
        <v>79.3</v>
      </c>
      <c r="F101">
        <v>2150</v>
      </c>
      <c r="G101" t="s">
        <v>817</v>
      </c>
      <c r="H101" t="s">
        <v>643</v>
      </c>
      <c r="I101" t="s">
        <v>461</v>
      </c>
      <c r="J101">
        <v>-9999</v>
      </c>
      <c r="K101">
        <v>-9999</v>
      </c>
      <c r="L101" t="s">
        <v>65</v>
      </c>
      <c r="M101">
        <v>-9999</v>
      </c>
      <c r="N101">
        <v>-9999</v>
      </c>
      <c r="O101">
        <v>-9999</v>
      </c>
      <c r="P101">
        <v>-9999</v>
      </c>
      <c r="Q101">
        <v>-9999</v>
      </c>
      <c r="R101">
        <v>4.2</v>
      </c>
      <c r="S101">
        <v>0.46</v>
      </c>
      <c r="T101">
        <v>6</v>
      </c>
      <c r="U101">
        <v>-9999</v>
      </c>
      <c r="V101" t="s">
        <v>109</v>
      </c>
      <c r="W101">
        <v>-9999</v>
      </c>
      <c r="X101">
        <v>14.9</v>
      </c>
      <c r="Y101">
        <v>-9999</v>
      </c>
      <c r="Z101">
        <v>-9999</v>
      </c>
      <c r="AA101">
        <v>2488</v>
      </c>
      <c r="AB101">
        <v>-9999</v>
      </c>
      <c r="AC101" t="s">
        <v>97</v>
      </c>
      <c r="AD101">
        <v>27.92</v>
      </c>
      <c r="AE101">
        <v>34</v>
      </c>
      <c r="AF101">
        <v>20</v>
      </c>
      <c r="AG101">
        <v>756</v>
      </c>
      <c r="AH101">
        <v>14.9</v>
      </c>
      <c r="AI101">
        <v>34</v>
      </c>
      <c r="AJ101">
        <v>20</v>
      </c>
      <c r="AK101">
        <v>2488</v>
      </c>
      <c r="AL101">
        <v>-9999</v>
      </c>
      <c r="AM101" t="s">
        <v>65</v>
      </c>
      <c r="AN101">
        <v>-9999</v>
      </c>
      <c r="AO101">
        <v>-9999</v>
      </c>
      <c r="AP101">
        <v>-9999</v>
      </c>
      <c r="AQ101">
        <v>-9999</v>
      </c>
      <c r="AR101">
        <v>-9999</v>
      </c>
      <c r="AS101">
        <v>-9999</v>
      </c>
      <c r="AT101">
        <v>-9999</v>
      </c>
      <c r="AU101">
        <v>-9999</v>
      </c>
      <c r="AV101">
        <v>-9999</v>
      </c>
      <c r="AW101">
        <v>-9999</v>
      </c>
      <c r="AX101">
        <v>-9999</v>
      </c>
      <c r="AY101">
        <v>-9999</v>
      </c>
      <c r="AZ101">
        <v>-9999</v>
      </c>
      <c r="BA101">
        <v>-9999</v>
      </c>
      <c r="BB101">
        <v>-9999</v>
      </c>
      <c r="BC101">
        <v>77</v>
      </c>
      <c r="BD101" t="s">
        <v>462</v>
      </c>
      <c r="BE101">
        <v>-9999</v>
      </c>
      <c r="BF101" t="s">
        <v>65</v>
      </c>
      <c r="BG101">
        <v>-9999</v>
      </c>
      <c r="BH101">
        <v>-9999</v>
      </c>
      <c r="BI101">
        <v>-9999</v>
      </c>
      <c r="BJ101">
        <v>-9999</v>
      </c>
      <c r="BK101">
        <v>-9999</v>
      </c>
      <c r="BL101">
        <v>100</v>
      </c>
      <c r="BM101" t="s">
        <v>762</v>
      </c>
      <c r="BN101">
        <v>-9999</v>
      </c>
      <c r="BO101">
        <v>-9999</v>
      </c>
      <c r="BP101">
        <v>110</v>
      </c>
      <c r="BQ101" t="s">
        <v>762</v>
      </c>
      <c r="BR101">
        <v>1.2987012987012987</v>
      </c>
      <c r="BS101" t="s">
        <v>142</v>
      </c>
      <c r="BT101">
        <v>2</v>
      </c>
      <c r="BU101">
        <v>0.819672131147541</v>
      </c>
      <c r="BV101">
        <v>-9999</v>
      </c>
    </row>
    <row r="102" spans="1:74" ht="12.75">
      <c r="A102" t="s">
        <v>640</v>
      </c>
      <c r="B102" t="s">
        <v>641</v>
      </c>
      <c r="C102" t="s">
        <v>463</v>
      </c>
      <c r="D102">
        <v>29.24</v>
      </c>
      <c r="E102">
        <v>79.3</v>
      </c>
      <c r="F102">
        <v>2200</v>
      </c>
      <c r="G102" t="s">
        <v>817</v>
      </c>
      <c r="H102" t="s">
        <v>464</v>
      </c>
      <c r="I102" t="s">
        <v>461</v>
      </c>
      <c r="J102">
        <v>-9999</v>
      </c>
      <c r="K102">
        <v>-9999</v>
      </c>
      <c r="L102" t="s">
        <v>65</v>
      </c>
      <c r="M102">
        <v>-9999</v>
      </c>
      <c r="N102">
        <v>-9999</v>
      </c>
      <c r="O102">
        <v>-9999</v>
      </c>
      <c r="P102">
        <v>-9999</v>
      </c>
      <c r="Q102">
        <v>-9999</v>
      </c>
      <c r="R102">
        <v>4</v>
      </c>
      <c r="S102">
        <v>0.4</v>
      </c>
      <c r="T102">
        <v>6.3</v>
      </c>
      <c r="U102">
        <v>-9999</v>
      </c>
      <c r="V102" t="s">
        <v>109</v>
      </c>
      <c r="W102">
        <v>-9999</v>
      </c>
      <c r="X102">
        <v>14.9</v>
      </c>
      <c r="Y102">
        <v>-9999</v>
      </c>
      <c r="Z102">
        <v>-9999</v>
      </c>
      <c r="AA102">
        <v>2488</v>
      </c>
      <c r="AB102">
        <v>-9999</v>
      </c>
      <c r="AC102" t="s">
        <v>97</v>
      </c>
      <c r="AD102">
        <v>27.92</v>
      </c>
      <c r="AE102">
        <v>34</v>
      </c>
      <c r="AF102">
        <v>20</v>
      </c>
      <c r="AG102">
        <v>756</v>
      </c>
      <c r="AH102">
        <v>14.9</v>
      </c>
      <c r="AI102">
        <v>34</v>
      </c>
      <c r="AJ102">
        <v>20</v>
      </c>
      <c r="AK102">
        <v>2488</v>
      </c>
      <c r="AL102">
        <v>-9999</v>
      </c>
      <c r="AM102" t="s">
        <v>65</v>
      </c>
      <c r="AN102">
        <v>-9999</v>
      </c>
      <c r="AO102">
        <v>-9999</v>
      </c>
      <c r="AP102">
        <v>-9999</v>
      </c>
      <c r="AQ102">
        <v>-9999</v>
      </c>
      <c r="AR102">
        <v>-9999</v>
      </c>
      <c r="AS102">
        <v>-9999</v>
      </c>
      <c r="AT102">
        <v>-9999</v>
      </c>
      <c r="AU102">
        <v>-9999</v>
      </c>
      <c r="AV102">
        <v>-9999</v>
      </c>
      <c r="AW102">
        <v>-9999</v>
      </c>
      <c r="AX102">
        <v>-9999</v>
      </c>
      <c r="AY102">
        <v>-9999</v>
      </c>
      <c r="AZ102">
        <v>-9999</v>
      </c>
      <c r="BA102">
        <v>-9999</v>
      </c>
      <c r="BB102">
        <v>-9999</v>
      </c>
      <c r="BC102">
        <v>81</v>
      </c>
      <c r="BD102" t="s">
        <v>462</v>
      </c>
      <c r="BE102">
        <v>-9999</v>
      </c>
      <c r="BF102" t="s">
        <v>65</v>
      </c>
      <c r="BG102">
        <v>-9999</v>
      </c>
      <c r="BH102">
        <v>-9999</v>
      </c>
      <c r="BI102">
        <v>-9999</v>
      </c>
      <c r="BJ102">
        <v>-9999</v>
      </c>
      <c r="BK102">
        <v>-9999</v>
      </c>
      <c r="BL102">
        <v>114</v>
      </c>
      <c r="BM102" t="s">
        <v>762</v>
      </c>
      <c r="BN102">
        <v>-9999</v>
      </c>
      <c r="BO102">
        <v>-9999</v>
      </c>
      <c r="BP102">
        <v>93</v>
      </c>
      <c r="BQ102" t="s">
        <v>762</v>
      </c>
      <c r="BR102">
        <v>1.4074074074074074</v>
      </c>
      <c r="BS102" t="s">
        <v>142</v>
      </c>
      <c r="BT102">
        <v>2</v>
      </c>
      <c r="BU102">
        <v>0.8616780045351473</v>
      </c>
      <c r="BV102">
        <v>-9999</v>
      </c>
    </row>
    <row r="103" spans="1:74" ht="12.75">
      <c r="A103" t="s">
        <v>640</v>
      </c>
      <c r="B103" t="s">
        <v>641</v>
      </c>
      <c r="C103" t="s">
        <v>465</v>
      </c>
      <c r="D103">
        <v>29.24</v>
      </c>
      <c r="E103">
        <v>79.3</v>
      </c>
      <c r="F103">
        <v>1750</v>
      </c>
      <c r="G103" t="s">
        <v>646</v>
      </c>
      <c r="H103" t="s">
        <v>466</v>
      </c>
      <c r="I103" t="s">
        <v>461</v>
      </c>
      <c r="J103">
        <v>-9999</v>
      </c>
      <c r="K103">
        <v>-9999</v>
      </c>
      <c r="L103" t="s">
        <v>65</v>
      </c>
      <c r="M103">
        <v>-9999</v>
      </c>
      <c r="N103">
        <v>-9999</v>
      </c>
      <c r="O103">
        <v>-9999</v>
      </c>
      <c r="P103">
        <v>-9999</v>
      </c>
      <c r="Q103">
        <v>-9999</v>
      </c>
      <c r="R103">
        <v>3.7</v>
      </c>
      <c r="S103">
        <v>0.26</v>
      </c>
      <c r="T103">
        <v>6.2</v>
      </c>
      <c r="U103">
        <v>-9999</v>
      </c>
      <c r="V103" t="s">
        <v>109</v>
      </c>
      <c r="W103">
        <v>-9999</v>
      </c>
      <c r="X103">
        <v>15.8</v>
      </c>
      <c r="Y103">
        <v>-9999</v>
      </c>
      <c r="Z103">
        <v>-9999</v>
      </c>
      <c r="AA103">
        <v>2185</v>
      </c>
      <c r="AB103">
        <v>-9999</v>
      </c>
      <c r="AC103" t="s">
        <v>97</v>
      </c>
      <c r="AD103">
        <v>27.92</v>
      </c>
      <c r="AE103">
        <v>34</v>
      </c>
      <c r="AF103">
        <v>20</v>
      </c>
      <c r="AG103">
        <v>756</v>
      </c>
      <c r="AH103">
        <v>15.8</v>
      </c>
      <c r="AI103">
        <v>34</v>
      </c>
      <c r="AJ103">
        <v>20</v>
      </c>
      <c r="AK103">
        <v>2185</v>
      </c>
      <c r="AL103">
        <v>-9999</v>
      </c>
      <c r="AM103" t="s">
        <v>65</v>
      </c>
      <c r="AN103">
        <v>-9999</v>
      </c>
      <c r="AO103">
        <v>-9999</v>
      </c>
      <c r="AP103">
        <v>-9999</v>
      </c>
      <c r="AQ103">
        <v>-9999</v>
      </c>
      <c r="AR103">
        <v>-9999</v>
      </c>
      <c r="AS103">
        <v>-9999</v>
      </c>
      <c r="AT103">
        <v>-9999</v>
      </c>
      <c r="AU103">
        <v>-9999</v>
      </c>
      <c r="AV103">
        <v>-9999</v>
      </c>
      <c r="AW103">
        <v>-9999</v>
      </c>
      <c r="AX103">
        <v>-9999</v>
      </c>
      <c r="AY103">
        <v>-9999</v>
      </c>
      <c r="AZ103">
        <v>-9999</v>
      </c>
      <c r="BA103">
        <v>-9999</v>
      </c>
      <c r="BB103">
        <v>-9999</v>
      </c>
      <c r="BC103">
        <v>54</v>
      </c>
      <c r="BD103" t="s">
        <v>462</v>
      </c>
      <c r="BE103">
        <v>-9999</v>
      </c>
      <c r="BF103" t="s">
        <v>65</v>
      </c>
      <c r="BG103">
        <v>-9999</v>
      </c>
      <c r="BH103">
        <v>-9999</v>
      </c>
      <c r="BI103">
        <v>-9999</v>
      </c>
      <c r="BJ103">
        <v>-9999</v>
      </c>
      <c r="BK103">
        <v>-9999</v>
      </c>
      <c r="BL103">
        <v>87</v>
      </c>
      <c r="BM103" t="s">
        <v>762</v>
      </c>
      <c r="BN103">
        <v>-9999</v>
      </c>
      <c r="BO103">
        <v>-9999</v>
      </c>
      <c r="BP103">
        <v>61</v>
      </c>
      <c r="BQ103" t="s">
        <v>762</v>
      </c>
      <c r="BR103">
        <v>1.6111111111111112</v>
      </c>
      <c r="BS103" t="s">
        <v>142</v>
      </c>
      <c r="BT103">
        <v>2</v>
      </c>
      <c r="BU103">
        <v>0.9339774557165861</v>
      </c>
      <c r="BV103">
        <v>-9999</v>
      </c>
    </row>
    <row r="104" spans="1:74" ht="12.75">
      <c r="A104" t="s">
        <v>640</v>
      </c>
      <c r="B104" t="s">
        <v>641</v>
      </c>
      <c r="C104" t="s">
        <v>467</v>
      </c>
      <c r="D104">
        <v>29.24</v>
      </c>
      <c r="E104">
        <v>79.3</v>
      </c>
      <c r="F104">
        <v>1850</v>
      </c>
      <c r="G104" t="s">
        <v>468</v>
      </c>
      <c r="H104" t="s">
        <v>469</v>
      </c>
      <c r="I104" t="s">
        <v>461</v>
      </c>
      <c r="J104">
        <v>-9999</v>
      </c>
      <c r="K104">
        <v>-9999</v>
      </c>
      <c r="L104" t="s">
        <v>65</v>
      </c>
      <c r="M104">
        <v>-9999</v>
      </c>
      <c r="N104">
        <v>-9999</v>
      </c>
      <c r="O104">
        <v>-9999</v>
      </c>
      <c r="P104">
        <v>-9999</v>
      </c>
      <c r="Q104">
        <v>-9999</v>
      </c>
      <c r="R104">
        <v>3.5</v>
      </c>
      <c r="S104">
        <v>0.33</v>
      </c>
      <c r="T104">
        <v>6.3</v>
      </c>
      <c r="U104">
        <v>-9999</v>
      </c>
      <c r="V104" t="s">
        <v>109</v>
      </c>
      <c r="W104">
        <v>-9999</v>
      </c>
      <c r="X104">
        <v>15.8</v>
      </c>
      <c r="Y104">
        <v>-9999</v>
      </c>
      <c r="Z104">
        <v>-9999</v>
      </c>
      <c r="AA104">
        <v>1313</v>
      </c>
      <c r="AB104">
        <v>-9999</v>
      </c>
      <c r="AC104" t="s">
        <v>97</v>
      </c>
      <c r="AD104">
        <v>27.92</v>
      </c>
      <c r="AE104">
        <v>34</v>
      </c>
      <c r="AF104">
        <v>20</v>
      </c>
      <c r="AG104">
        <v>756</v>
      </c>
      <c r="AH104">
        <v>15.8</v>
      </c>
      <c r="AI104">
        <v>34</v>
      </c>
      <c r="AJ104">
        <v>20</v>
      </c>
      <c r="AK104">
        <v>1313</v>
      </c>
      <c r="AL104">
        <v>-9999</v>
      </c>
      <c r="AM104" t="s">
        <v>65</v>
      </c>
      <c r="AN104">
        <v>-9999</v>
      </c>
      <c r="AO104">
        <v>-9999</v>
      </c>
      <c r="AP104">
        <v>-9999</v>
      </c>
      <c r="AQ104">
        <v>-9999</v>
      </c>
      <c r="AR104">
        <v>-9999</v>
      </c>
      <c r="AS104">
        <v>-9999</v>
      </c>
      <c r="AT104">
        <v>-9999</v>
      </c>
      <c r="AU104">
        <v>-9999</v>
      </c>
      <c r="AV104">
        <v>-9999</v>
      </c>
      <c r="AW104">
        <v>-9999</v>
      </c>
      <c r="AX104">
        <v>-9999</v>
      </c>
      <c r="AY104">
        <v>-9999</v>
      </c>
      <c r="AZ104">
        <v>-9999</v>
      </c>
      <c r="BA104">
        <v>-9999</v>
      </c>
      <c r="BB104">
        <v>-9999</v>
      </c>
      <c r="BC104">
        <v>38</v>
      </c>
      <c r="BD104" t="s">
        <v>462</v>
      </c>
      <c r="BE104">
        <v>-9999</v>
      </c>
      <c r="BF104" t="s">
        <v>65</v>
      </c>
      <c r="BG104">
        <v>-9999</v>
      </c>
      <c r="BH104">
        <v>-9999</v>
      </c>
      <c r="BI104">
        <v>-9999</v>
      </c>
      <c r="BJ104">
        <v>-9999</v>
      </c>
      <c r="BK104">
        <v>-9999</v>
      </c>
      <c r="BL104">
        <v>81</v>
      </c>
      <c r="BM104" t="s">
        <v>762</v>
      </c>
      <c r="BN104">
        <v>-9999</v>
      </c>
      <c r="BO104">
        <v>-9999</v>
      </c>
      <c r="BP104">
        <v>87</v>
      </c>
      <c r="BQ104" t="s">
        <v>762</v>
      </c>
      <c r="BR104">
        <v>2.1315789473684212</v>
      </c>
      <c r="BS104" t="s">
        <v>142</v>
      </c>
      <c r="BT104">
        <v>2</v>
      </c>
      <c r="BU104">
        <v>1.0879785090664875</v>
      </c>
      <c r="BV104">
        <v>-9999</v>
      </c>
    </row>
    <row r="105" spans="1:74" ht="12.75">
      <c r="A105" t="s">
        <v>640</v>
      </c>
      <c r="B105" t="s">
        <v>641</v>
      </c>
      <c r="C105" t="s">
        <v>470</v>
      </c>
      <c r="D105">
        <v>29.24</v>
      </c>
      <c r="E105">
        <v>79.3</v>
      </c>
      <c r="F105">
        <v>1350</v>
      </c>
      <c r="G105" t="s">
        <v>468</v>
      </c>
      <c r="H105" t="s">
        <v>471</v>
      </c>
      <c r="I105" t="s">
        <v>461</v>
      </c>
      <c r="J105">
        <v>-9999</v>
      </c>
      <c r="K105">
        <v>-9999</v>
      </c>
      <c r="L105" t="s">
        <v>65</v>
      </c>
      <c r="M105" t="s">
        <v>141</v>
      </c>
      <c r="N105">
        <v>-9999</v>
      </c>
      <c r="O105">
        <v>-9999</v>
      </c>
      <c r="P105">
        <v>-9999</v>
      </c>
      <c r="Q105">
        <v>-9999</v>
      </c>
      <c r="R105">
        <v>3.5</v>
      </c>
      <c r="S105">
        <v>0.3</v>
      </c>
      <c r="T105">
        <v>6.7</v>
      </c>
      <c r="U105">
        <v>-9999</v>
      </c>
      <c r="V105" t="s">
        <v>109</v>
      </c>
      <c r="W105">
        <v>-9999</v>
      </c>
      <c r="X105">
        <v>21.1</v>
      </c>
      <c r="Y105">
        <v>-9999</v>
      </c>
      <c r="Z105">
        <v>-9999</v>
      </c>
      <c r="AA105">
        <v>2000</v>
      </c>
      <c r="AB105">
        <v>-9999</v>
      </c>
      <c r="AC105" t="s">
        <v>97</v>
      </c>
      <c r="AD105">
        <v>27.92</v>
      </c>
      <c r="AE105">
        <v>34</v>
      </c>
      <c r="AF105">
        <v>20</v>
      </c>
      <c r="AG105">
        <v>756</v>
      </c>
      <c r="AH105">
        <v>21.1</v>
      </c>
      <c r="AI105">
        <v>34</v>
      </c>
      <c r="AJ105">
        <v>20</v>
      </c>
      <c r="AK105">
        <v>2000</v>
      </c>
      <c r="AL105">
        <v>-9999</v>
      </c>
      <c r="AM105" t="s">
        <v>65</v>
      </c>
      <c r="AN105">
        <v>-9999</v>
      </c>
      <c r="AO105">
        <v>-9999</v>
      </c>
      <c r="AP105">
        <v>-9999</v>
      </c>
      <c r="AQ105">
        <v>-9999</v>
      </c>
      <c r="AR105">
        <v>-9999</v>
      </c>
      <c r="AS105">
        <v>-9999</v>
      </c>
      <c r="AT105">
        <v>-9999</v>
      </c>
      <c r="AU105">
        <v>-9999</v>
      </c>
      <c r="AV105">
        <v>-9999</v>
      </c>
      <c r="AW105">
        <v>-9999</v>
      </c>
      <c r="AX105">
        <v>-9999</v>
      </c>
      <c r="AY105">
        <v>-9999</v>
      </c>
      <c r="AZ105">
        <v>-9999</v>
      </c>
      <c r="BA105">
        <v>-9999</v>
      </c>
      <c r="BB105">
        <v>-9999</v>
      </c>
      <c r="BC105">
        <v>63</v>
      </c>
      <c r="BD105" t="s">
        <v>462</v>
      </c>
      <c r="BE105">
        <v>-9999</v>
      </c>
      <c r="BF105" t="s">
        <v>65</v>
      </c>
      <c r="BG105">
        <v>-9999</v>
      </c>
      <c r="BH105">
        <v>-9999</v>
      </c>
      <c r="BI105">
        <v>-9999</v>
      </c>
      <c r="BJ105">
        <v>-9999</v>
      </c>
      <c r="BK105">
        <v>-9999</v>
      </c>
      <c r="BL105">
        <v>80</v>
      </c>
      <c r="BM105" t="s">
        <v>762</v>
      </c>
      <c r="BN105">
        <v>-9999</v>
      </c>
      <c r="BO105">
        <v>-9999</v>
      </c>
      <c r="BP105">
        <v>77</v>
      </c>
      <c r="BQ105" t="s">
        <v>762</v>
      </c>
      <c r="BR105">
        <v>1.2698412698412698</v>
      </c>
      <c r="BS105" t="s">
        <v>142</v>
      </c>
      <c r="BT105">
        <v>2</v>
      </c>
      <c r="BU105">
        <v>0.8080808080808081</v>
      </c>
      <c r="BV105">
        <v>-9999</v>
      </c>
    </row>
    <row r="106" spans="1:74" ht="12.75">
      <c r="A106" t="s">
        <v>640</v>
      </c>
      <c r="B106" t="s">
        <v>641</v>
      </c>
      <c r="C106" t="s">
        <v>472</v>
      </c>
      <c r="D106">
        <v>29.24</v>
      </c>
      <c r="E106">
        <v>79.3</v>
      </c>
      <c r="F106">
        <v>300</v>
      </c>
      <c r="G106" t="s">
        <v>817</v>
      </c>
      <c r="H106" t="s">
        <v>473</v>
      </c>
      <c r="I106" t="s">
        <v>461</v>
      </c>
      <c r="J106">
        <v>-9999</v>
      </c>
      <c r="K106">
        <v>-9999</v>
      </c>
      <c r="L106" t="s">
        <v>65</v>
      </c>
      <c r="M106">
        <v>-9999</v>
      </c>
      <c r="N106">
        <v>-9999</v>
      </c>
      <c r="O106">
        <v>-9999</v>
      </c>
      <c r="P106">
        <v>-9999</v>
      </c>
      <c r="Q106">
        <v>-9999</v>
      </c>
      <c r="R106">
        <v>1.1</v>
      </c>
      <c r="S106">
        <v>0.15</v>
      </c>
      <c r="T106">
        <v>6.8</v>
      </c>
      <c r="U106">
        <v>-9999</v>
      </c>
      <c r="V106" t="s">
        <v>109</v>
      </c>
      <c r="W106">
        <v>-9999</v>
      </c>
      <c r="X106">
        <v>23</v>
      </c>
      <c r="Y106">
        <v>-9999</v>
      </c>
      <c r="Z106">
        <v>-9999</v>
      </c>
      <c r="AA106">
        <v>2076</v>
      </c>
      <c r="AB106">
        <v>-9999</v>
      </c>
      <c r="AC106" t="s">
        <v>80</v>
      </c>
      <c r="AD106">
        <v>27.92</v>
      </c>
      <c r="AE106">
        <v>34</v>
      </c>
      <c r="AF106">
        <v>20</v>
      </c>
      <c r="AG106">
        <v>756</v>
      </c>
      <c r="AH106">
        <v>23</v>
      </c>
      <c r="AI106">
        <v>34</v>
      </c>
      <c r="AJ106">
        <v>20</v>
      </c>
      <c r="AK106">
        <v>2076</v>
      </c>
      <c r="AL106">
        <v>-9999</v>
      </c>
      <c r="AM106" t="s">
        <v>65</v>
      </c>
      <c r="AN106">
        <v>-9999</v>
      </c>
      <c r="AO106">
        <v>-9999</v>
      </c>
      <c r="AP106">
        <v>-9999</v>
      </c>
      <c r="AQ106">
        <v>-9999</v>
      </c>
      <c r="AR106">
        <v>-9999</v>
      </c>
      <c r="AS106">
        <v>-9999</v>
      </c>
      <c r="AT106">
        <v>-9999</v>
      </c>
      <c r="AU106">
        <v>-9999</v>
      </c>
      <c r="AV106">
        <v>-9999</v>
      </c>
      <c r="AW106">
        <v>-9999</v>
      </c>
      <c r="AX106">
        <v>-9999</v>
      </c>
      <c r="AY106">
        <v>-9999</v>
      </c>
      <c r="AZ106">
        <v>-9999</v>
      </c>
      <c r="BA106">
        <v>-9999</v>
      </c>
      <c r="BB106">
        <v>-9999</v>
      </c>
      <c r="BC106">
        <v>54</v>
      </c>
      <c r="BD106" t="s">
        <v>462</v>
      </c>
      <c r="BE106">
        <v>-9999</v>
      </c>
      <c r="BF106" t="s">
        <v>65</v>
      </c>
      <c r="BG106">
        <v>-9999</v>
      </c>
      <c r="BH106">
        <v>-9999</v>
      </c>
      <c r="BI106">
        <v>-9999</v>
      </c>
      <c r="BJ106">
        <v>-9999</v>
      </c>
      <c r="BK106">
        <v>-9999</v>
      </c>
      <c r="BL106">
        <v>70</v>
      </c>
      <c r="BM106" t="s">
        <v>762</v>
      </c>
      <c r="BN106">
        <v>-9999</v>
      </c>
      <c r="BO106">
        <v>-9999</v>
      </c>
      <c r="BP106">
        <v>91</v>
      </c>
      <c r="BQ106" t="s">
        <v>762</v>
      </c>
      <c r="BR106">
        <v>1.2962962962962963</v>
      </c>
      <c r="BS106" t="s">
        <v>142</v>
      </c>
      <c r="BT106">
        <v>2</v>
      </c>
      <c r="BU106">
        <v>0.8187134502923976</v>
      </c>
      <c r="BV106">
        <v>-9999</v>
      </c>
    </row>
    <row r="107" spans="1:74" ht="12.75">
      <c r="A107" t="s">
        <v>474</v>
      </c>
      <c r="B107" t="s">
        <v>475</v>
      </c>
      <c r="C107" t="s">
        <v>476</v>
      </c>
      <c r="D107">
        <v>29.8</v>
      </c>
      <c r="E107">
        <v>70.2</v>
      </c>
      <c r="F107">
        <v>-9999</v>
      </c>
      <c r="G107" t="s">
        <v>477</v>
      </c>
      <c r="H107" t="s">
        <v>478</v>
      </c>
      <c r="I107" t="s">
        <v>819</v>
      </c>
      <c r="J107" t="s">
        <v>479</v>
      </c>
      <c r="K107">
        <v>-9999</v>
      </c>
      <c r="L107" t="s">
        <v>65</v>
      </c>
      <c r="M107">
        <v>-9999</v>
      </c>
      <c r="N107">
        <v>-9999</v>
      </c>
      <c r="O107">
        <v>-9999</v>
      </c>
      <c r="P107">
        <v>-9999</v>
      </c>
      <c r="Q107">
        <v>-9999</v>
      </c>
      <c r="R107">
        <v>-9999</v>
      </c>
      <c r="S107">
        <v>0.1</v>
      </c>
      <c r="T107">
        <v>6.25</v>
      </c>
      <c r="U107">
        <v>-9999</v>
      </c>
      <c r="V107">
        <v>-9999</v>
      </c>
      <c r="W107">
        <v>-9999</v>
      </c>
      <c r="X107">
        <v>-9999</v>
      </c>
      <c r="Y107">
        <v>-9999</v>
      </c>
      <c r="Z107">
        <v>-9999</v>
      </c>
      <c r="AA107">
        <v>1711</v>
      </c>
      <c r="AB107">
        <v>-9999</v>
      </c>
      <c r="AC107" t="s">
        <v>97</v>
      </c>
      <c r="AD107">
        <v>24.67</v>
      </c>
      <c r="AE107">
        <v>36</v>
      </c>
      <c r="AF107">
        <v>10</v>
      </c>
      <c r="AG107">
        <v>278</v>
      </c>
      <c r="AH107">
        <v>24.67</v>
      </c>
      <c r="AI107">
        <v>36</v>
      </c>
      <c r="AJ107">
        <v>10</v>
      </c>
      <c r="AK107">
        <v>1711</v>
      </c>
      <c r="AL107">
        <v>-9999</v>
      </c>
      <c r="AM107">
        <v>-9999</v>
      </c>
      <c r="AN107">
        <v>-9999</v>
      </c>
      <c r="AO107">
        <v>-9999</v>
      </c>
      <c r="AP107" t="s">
        <v>65</v>
      </c>
      <c r="AQ107">
        <v>-9999</v>
      </c>
      <c r="AR107">
        <v>-9999</v>
      </c>
      <c r="AS107">
        <v>-9999</v>
      </c>
      <c r="AT107">
        <v>-9999</v>
      </c>
      <c r="AU107">
        <v>-9999</v>
      </c>
      <c r="AV107">
        <v>-9999</v>
      </c>
      <c r="AW107">
        <v>-9999</v>
      </c>
      <c r="AX107">
        <v>-9999</v>
      </c>
      <c r="AY107">
        <v>-9999</v>
      </c>
      <c r="AZ107">
        <v>-9999</v>
      </c>
      <c r="BA107">
        <v>-9999</v>
      </c>
      <c r="BB107">
        <v>-9999</v>
      </c>
      <c r="BC107">
        <v>4.1</v>
      </c>
      <c r="BD107" t="s">
        <v>770</v>
      </c>
      <c r="BE107">
        <v>-9999</v>
      </c>
      <c r="BF107">
        <v>-9999</v>
      </c>
      <c r="BG107">
        <v>-9999</v>
      </c>
      <c r="BH107">
        <v>-9999</v>
      </c>
      <c r="BI107">
        <v>-9999</v>
      </c>
      <c r="BJ107">
        <v>-9999</v>
      </c>
      <c r="BK107">
        <v>-9999</v>
      </c>
      <c r="BL107">
        <v>3</v>
      </c>
      <c r="BM107" t="s">
        <v>771</v>
      </c>
      <c r="BN107">
        <v>-9999</v>
      </c>
      <c r="BO107">
        <v>-9999</v>
      </c>
      <c r="BP107">
        <v>10.6</v>
      </c>
      <c r="BQ107" t="s">
        <v>701</v>
      </c>
      <c r="BR107">
        <v>0.7317073170731708</v>
      </c>
      <c r="BS107" t="s">
        <v>69</v>
      </c>
      <c r="BT107">
        <v>-9999</v>
      </c>
      <c r="BU107">
        <v>0.7317073170731708</v>
      </c>
      <c r="BV107">
        <v>-9999</v>
      </c>
    </row>
    <row r="108" spans="1:74" ht="12.75">
      <c r="A108" t="s">
        <v>474</v>
      </c>
      <c r="B108" t="s">
        <v>475</v>
      </c>
      <c r="C108" t="s">
        <v>663</v>
      </c>
      <c r="D108">
        <v>29.13</v>
      </c>
      <c r="E108">
        <v>70.29</v>
      </c>
      <c r="F108">
        <v>-9999</v>
      </c>
      <c r="G108" t="s">
        <v>477</v>
      </c>
      <c r="H108" t="s">
        <v>664</v>
      </c>
      <c r="I108" t="s">
        <v>461</v>
      </c>
      <c r="J108" t="s">
        <v>665</v>
      </c>
      <c r="K108">
        <v>-9999</v>
      </c>
      <c r="L108" t="s">
        <v>65</v>
      </c>
      <c r="M108" t="s">
        <v>578</v>
      </c>
      <c r="N108">
        <v>-9999</v>
      </c>
      <c r="O108">
        <v>-9999</v>
      </c>
      <c r="P108">
        <v>-9999</v>
      </c>
      <c r="Q108">
        <v>-9999</v>
      </c>
      <c r="R108">
        <v>-9999</v>
      </c>
      <c r="S108">
        <v>-9999</v>
      </c>
      <c r="T108">
        <v>6.15</v>
      </c>
      <c r="U108">
        <v>-9999</v>
      </c>
      <c r="V108">
        <v>-9999</v>
      </c>
      <c r="W108">
        <v>-9999</v>
      </c>
      <c r="X108">
        <v>-9999</v>
      </c>
      <c r="Y108">
        <v>-9999</v>
      </c>
      <c r="Z108">
        <v>-9999</v>
      </c>
      <c r="AA108">
        <v>2488</v>
      </c>
      <c r="AB108">
        <v>-9999</v>
      </c>
      <c r="AC108" t="s">
        <v>97</v>
      </c>
      <c r="AD108">
        <v>26.1</v>
      </c>
      <c r="AE108">
        <v>36</v>
      </c>
      <c r="AF108">
        <v>14</v>
      </c>
      <c r="AG108">
        <v>165</v>
      </c>
      <c r="AH108">
        <v>26.1</v>
      </c>
      <c r="AI108">
        <v>36</v>
      </c>
      <c r="AJ108">
        <v>14</v>
      </c>
      <c r="AK108">
        <v>2488</v>
      </c>
      <c r="AL108" t="s">
        <v>65</v>
      </c>
      <c r="AM108">
        <v>-9999</v>
      </c>
      <c r="AN108">
        <v>-9999</v>
      </c>
      <c r="AO108">
        <v>-9999</v>
      </c>
      <c r="AP108">
        <v>-9999</v>
      </c>
      <c r="AQ108">
        <v>-9999</v>
      </c>
      <c r="AR108">
        <v>-9999</v>
      </c>
      <c r="AS108">
        <v>-9999</v>
      </c>
      <c r="AT108">
        <v>-9999</v>
      </c>
      <c r="AU108">
        <v>-9999</v>
      </c>
      <c r="AV108">
        <v>-9999</v>
      </c>
      <c r="AW108">
        <v>-9999</v>
      </c>
      <c r="AX108">
        <v>-9999</v>
      </c>
      <c r="AY108">
        <v>-9999</v>
      </c>
      <c r="AZ108">
        <v>-9999</v>
      </c>
      <c r="BA108">
        <v>-9999</v>
      </c>
      <c r="BB108">
        <v>-9999</v>
      </c>
      <c r="BC108">
        <v>6.8</v>
      </c>
      <c r="BD108" t="s">
        <v>770</v>
      </c>
      <c r="BE108">
        <v>-9999</v>
      </c>
      <c r="BF108">
        <v>-9999</v>
      </c>
      <c r="BG108">
        <v>-9999</v>
      </c>
      <c r="BH108">
        <v>-9999</v>
      </c>
      <c r="BI108">
        <v>-9999</v>
      </c>
      <c r="BJ108">
        <v>-9999</v>
      </c>
      <c r="BK108">
        <v>-9999</v>
      </c>
      <c r="BL108">
        <v>7.3</v>
      </c>
      <c r="BM108" t="s">
        <v>771</v>
      </c>
      <c r="BN108">
        <v>-9999</v>
      </c>
      <c r="BO108">
        <v>-9999</v>
      </c>
      <c r="BP108">
        <v>7.4</v>
      </c>
      <c r="BQ108" t="s">
        <v>701</v>
      </c>
      <c r="BR108">
        <v>1.0735294117647058</v>
      </c>
      <c r="BS108" t="s">
        <v>69</v>
      </c>
      <c r="BT108">
        <v>-9999</v>
      </c>
      <c r="BU108">
        <v>1.0735294117647058</v>
      </c>
      <c r="BV108">
        <v>-9999</v>
      </c>
    </row>
    <row r="109" spans="1:74" ht="12.75">
      <c r="A109" t="s">
        <v>666</v>
      </c>
      <c r="B109" t="s">
        <v>667</v>
      </c>
      <c r="C109" t="s">
        <v>668</v>
      </c>
      <c r="D109">
        <v>-9999</v>
      </c>
      <c r="E109">
        <v>-9999</v>
      </c>
      <c r="F109">
        <v>-9999</v>
      </c>
      <c r="G109" t="s">
        <v>718</v>
      </c>
      <c r="H109" t="s">
        <v>669</v>
      </c>
      <c r="I109" t="s">
        <v>819</v>
      </c>
      <c r="J109" t="s">
        <v>670</v>
      </c>
      <c r="K109">
        <v>75</v>
      </c>
      <c r="L109">
        <v>-9999</v>
      </c>
      <c r="M109">
        <v>-9999</v>
      </c>
      <c r="N109">
        <v>-9999</v>
      </c>
      <c r="O109">
        <v>-9999</v>
      </c>
      <c r="P109">
        <v>-9999</v>
      </c>
      <c r="Q109">
        <v>-9999</v>
      </c>
      <c r="R109">
        <v>-9999</v>
      </c>
      <c r="S109">
        <v>-9999</v>
      </c>
      <c r="T109">
        <v>-9999</v>
      </c>
      <c r="U109">
        <v>-9999</v>
      </c>
      <c r="V109" t="s">
        <v>109</v>
      </c>
      <c r="W109">
        <v>-9999</v>
      </c>
      <c r="X109">
        <v>-3.5</v>
      </c>
      <c r="Y109">
        <v>17.5</v>
      </c>
      <c r="Z109">
        <v>-24.5</v>
      </c>
      <c r="AA109">
        <v>269</v>
      </c>
      <c r="AB109">
        <v>174.85</v>
      </c>
      <c r="AC109" t="s">
        <v>85</v>
      </c>
      <c r="AD109">
        <v>-0.92</v>
      </c>
      <c r="AE109">
        <v>10</v>
      </c>
      <c r="AF109">
        <v>-11</v>
      </c>
      <c r="AG109">
        <v>1259</v>
      </c>
      <c r="AH109">
        <v>-3.5</v>
      </c>
      <c r="AI109">
        <v>17.5</v>
      </c>
      <c r="AJ109">
        <v>-24.5</v>
      </c>
      <c r="AK109">
        <v>269</v>
      </c>
      <c r="AL109" t="s">
        <v>65</v>
      </c>
      <c r="AM109">
        <v>-9999</v>
      </c>
      <c r="AN109">
        <v>-9999</v>
      </c>
      <c r="AO109">
        <v>-9999</v>
      </c>
      <c r="AP109">
        <v>-9999</v>
      </c>
      <c r="AQ109">
        <v>-9999</v>
      </c>
      <c r="AR109">
        <v>-9999</v>
      </c>
      <c r="AS109">
        <v>-9999</v>
      </c>
      <c r="AT109">
        <v>-9999</v>
      </c>
      <c r="AU109">
        <v>-9999</v>
      </c>
      <c r="AV109">
        <v>-9999</v>
      </c>
      <c r="AW109">
        <v>-9999</v>
      </c>
      <c r="AX109">
        <v>-9999</v>
      </c>
      <c r="AY109">
        <v>-9999</v>
      </c>
      <c r="AZ109">
        <v>-9999</v>
      </c>
      <c r="BA109">
        <v>-9999</v>
      </c>
      <c r="BB109">
        <v>-9999</v>
      </c>
      <c r="BC109">
        <v>8348.484848484848</v>
      </c>
      <c r="BD109" t="s">
        <v>671</v>
      </c>
      <c r="BE109">
        <v>-9999</v>
      </c>
      <c r="BF109">
        <v>-9999</v>
      </c>
      <c r="BG109">
        <v>-9999</v>
      </c>
      <c r="BH109">
        <v>-9999</v>
      </c>
      <c r="BI109">
        <v>-9999</v>
      </c>
      <c r="BJ109">
        <v>-9999</v>
      </c>
      <c r="BK109">
        <v>-9999</v>
      </c>
      <c r="BL109">
        <v>-9999</v>
      </c>
      <c r="BM109">
        <v>-9999</v>
      </c>
      <c r="BN109">
        <v>-9999</v>
      </c>
      <c r="BO109">
        <v>-9999</v>
      </c>
      <c r="BP109">
        <v>-9999</v>
      </c>
      <c r="BQ109">
        <v>-9999</v>
      </c>
      <c r="BR109">
        <v>0.33</v>
      </c>
      <c r="BS109" t="s">
        <v>142</v>
      </c>
      <c r="BT109">
        <v>2</v>
      </c>
      <c r="BU109">
        <v>0.33</v>
      </c>
      <c r="BV109">
        <v>-9999</v>
      </c>
    </row>
    <row r="110" spans="1:74" ht="12.75">
      <c r="A110" t="s">
        <v>666</v>
      </c>
      <c r="B110" t="s">
        <v>667</v>
      </c>
      <c r="C110" t="s">
        <v>668</v>
      </c>
      <c r="D110">
        <v>-9999</v>
      </c>
      <c r="E110">
        <v>-9999</v>
      </c>
      <c r="F110">
        <v>-9999</v>
      </c>
      <c r="G110" t="s">
        <v>732</v>
      </c>
      <c r="H110" t="s">
        <v>672</v>
      </c>
      <c r="I110" t="s">
        <v>648</v>
      </c>
      <c r="J110" t="s">
        <v>670</v>
      </c>
      <c r="K110">
        <v>125</v>
      </c>
      <c r="L110">
        <v>-9999</v>
      </c>
      <c r="M110">
        <v>-9999</v>
      </c>
      <c r="N110">
        <v>-9999</v>
      </c>
      <c r="O110">
        <v>-9999</v>
      </c>
      <c r="P110">
        <v>-9999</v>
      </c>
      <c r="Q110">
        <v>-9999</v>
      </c>
      <c r="R110">
        <v>-9999</v>
      </c>
      <c r="S110">
        <v>-9999</v>
      </c>
      <c r="T110">
        <v>-9999</v>
      </c>
      <c r="U110">
        <v>-9999</v>
      </c>
      <c r="V110" t="s">
        <v>109</v>
      </c>
      <c r="W110">
        <v>-9999</v>
      </c>
      <c r="X110">
        <v>-3.5</v>
      </c>
      <c r="Y110">
        <v>17.5</v>
      </c>
      <c r="Z110">
        <v>-24.5</v>
      </c>
      <c r="AA110">
        <v>269</v>
      </c>
      <c r="AB110">
        <v>174.85</v>
      </c>
      <c r="AC110" t="s">
        <v>85</v>
      </c>
      <c r="AD110">
        <v>-0.92</v>
      </c>
      <c r="AE110">
        <v>10</v>
      </c>
      <c r="AF110">
        <v>-11</v>
      </c>
      <c r="AG110">
        <v>1259</v>
      </c>
      <c r="AH110">
        <v>-3.5</v>
      </c>
      <c r="AI110">
        <v>17.5</v>
      </c>
      <c r="AJ110">
        <v>-24.5</v>
      </c>
      <c r="AK110">
        <v>269</v>
      </c>
      <c r="AL110" t="s">
        <v>65</v>
      </c>
      <c r="AM110">
        <v>-9999</v>
      </c>
      <c r="AN110">
        <v>-9999</v>
      </c>
      <c r="AO110">
        <v>-9999</v>
      </c>
      <c r="AP110">
        <v>-9999</v>
      </c>
      <c r="AQ110">
        <v>-9999</v>
      </c>
      <c r="AR110">
        <v>-9999</v>
      </c>
      <c r="AS110">
        <v>-9999</v>
      </c>
      <c r="AT110">
        <v>-9999</v>
      </c>
      <c r="AU110">
        <v>-9999</v>
      </c>
      <c r="AV110">
        <v>-9999</v>
      </c>
      <c r="AW110">
        <v>-9999</v>
      </c>
      <c r="AX110">
        <v>-9999</v>
      </c>
      <c r="AY110">
        <v>-9999</v>
      </c>
      <c r="AZ110">
        <v>-9999</v>
      </c>
      <c r="BA110">
        <v>-9999</v>
      </c>
      <c r="BB110">
        <v>-9999</v>
      </c>
      <c r="BC110">
        <v>3026.9230769230767</v>
      </c>
      <c r="BD110" t="s">
        <v>671</v>
      </c>
      <c r="BE110">
        <v>-9999</v>
      </c>
      <c r="BF110">
        <v>-9999</v>
      </c>
      <c r="BG110">
        <v>-9999</v>
      </c>
      <c r="BH110">
        <v>-9999</v>
      </c>
      <c r="BI110">
        <v>-9999</v>
      </c>
      <c r="BJ110">
        <v>-9999</v>
      </c>
      <c r="BK110">
        <v>-9999</v>
      </c>
      <c r="BL110">
        <v>-9999</v>
      </c>
      <c r="BM110">
        <v>-9999</v>
      </c>
      <c r="BN110">
        <v>-9999</v>
      </c>
      <c r="BO110">
        <v>-9999</v>
      </c>
      <c r="BP110">
        <v>-9999</v>
      </c>
      <c r="BQ110">
        <v>-9999</v>
      </c>
      <c r="BR110">
        <v>0.52</v>
      </c>
      <c r="BS110" t="s">
        <v>142</v>
      </c>
      <c r="BT110">
        <v>2</v>
      </c>
      <c r="BU110">
        <v>0.52</v>
      </c>
      <c r="BV110">
        <v>-9999</v>
      </c>
    </row>
    <row r="111" spans="1:74" ht="12.75">
      <c r="A111" t="s">
        <v>666</v>
      </c>
      <c r="B111" t="s">
        <v>667</v>
      </c>
      <c r="C111" t="s">
        <v>668</v>
      </c>
      <c r="D111">
        <v>-9999</v>
      </c>
      <c r="E111">
        <v>-9999</v>
      </c>
      <c r="F111">
        <v>-9999</v>
      </c>
      <c r="G111" t="s">
        <v>718</v>
      </c>
      <c r="H111" t="s">
        <v>673</v>
      </c>
      <c r="I111" t="s">
        <v>819</v>
      </c>
      <c r="J111" t="s">
        <v>674</v>
      </c>
      <c r="K111">
        <v>30</v>
      </c>
      <c r="L111">
        <v>-9999</v>
      </c>
      <c r="M111">
        <v>-9999</v>
      </c>
      <c r="N111">
        <v>-9999</v>
      </c>
      <c r="O111">
        <v>-9999</v>
      </c>
      <c r="P111">
        <v>-9999</v>
      </c>
      <c r="Q111">
        <v>-9999</v>
      </c>
      <c r="R111">
        <v>-9999</v>
      </c>
      <c r="S111">
        <v>-9999</v>
      </c>
      <c r="T111">
        <v>-9999</v>
      </c>
      <c r="U111">
        <v>-9999</v>
      </c>
      <c r="V111" t="s">
        <v>109</v>
      </c>
      <c r="W111">
        <v>-9999</v>
      </c>
      <c r="X111">
        <v>-3.5</v>
      </c>
      <c r="Y111">
        <v>17.5</v>
      </c>
      <c r="Z111">
        <v>-24.5</v>
      </c>
      <c r="AA111">
        <v>269</v>
      </c>
      <c r="AB111">
        <v>174.85</v>
      </c>
      <c r="AC111" t="s">
        <v>85</v>
      </c>
      <c r="AD111">
        <v>-0.92</v>
      </c>
      <c r="AE111">
        <v>10</v>
      </c>
      <c r="AF111">
        <v>-11</v>
      </c>
      <c r="AG111">
        <v>1259</v>
      </c>
      <c r="AH111">
        <v>-3.5</v>
      </c>
      <c r="AI111">
        <v>17.5</v>
      </c>
      <c r="AJ111">
        <v>-24.5</v>
      </c>
      <c r="AK111">
        <v>269</v>
      </c>
      <c r="AL111" t="s">
        <v>65</v>
      </c>
      <c r="AM111">
        <v>-9999</v>
      </c>
      <c r="AN111">
        <v>-9999</v>
      </c>
      <c r="AO111">
        <v>-9999</v>
      </c>
      <c r="AP111">
        <v>-9999</v>
      </c>
      <c r="AQ111">
        <v>-9999</v>
      </c>
      <c r="AR111">
        <v>-9999</v>
      </c>
      <c r="AS111">
        <v>-9999</v>
      </c>
      <c r="AT111">
        <v>-9999</v>
      </c>
      <c r="AU111">
        <v>-9999</v>
      </c>
      <c r="AV111">
        <v>-9999</v>
      </c>
      <c r="AW111">
        <v>-9999</v>
      </c>
      <c r="AX111">
        <v>-9999</v>
      </c>
      <c r="AY111">
        <v>-9999</v>
      </c>
      <c r="AZ111">
        <v>-9999</v>
      </c>
      <c r="BA111">
        <v>-9999</v>
      </c>
      <c r="BB111">
        <v>-9999</v>
      </c>
      <c r="BC111">
        <v>4734.666666666667</v>
      </c>
      <c r="BD111" t="s">
        <v>671</v>
      </c>
      <c r="BE111">
        <v>-9999</v>
      </c>
      <c r="BF111">
        <v>-9999</v>
      </c>
      <c r="BG111">
        <v>-9999</v>
      </c>
      <c r="BH111">
        <v>-9999</v>
      </c>
      <c r="BI111">
        <v>-9999</v>
      </c>
      <c r="BJ111">
        <v>-9999</v>
      </c>
      <c r="BK111">
        <v>-9999</v>
      </c>
      <c r="BL111">
        <v>-9999</v>
      </c>
      <c r="BM111">
        <v>-9999</v>
      </c>
      <c r="BN111">
        <v>-9999</v>
      </c>
      <c r="BO111">
        <v>-9999</v>
      </c>
      <c r="BP111">
        <v>-9999</v>
      </c>
      <c r="BQ111">
        <v>-9999</v>
      </c>
      <c r="BR111">
        <v>0.75</v>
      </c>
      <c r="BS111" t="s">
        <v>142</v>
      </c>
      <c r="BT111">
        <v>2</v>
      </c>
      <c r="BU111">
        <v>0.75</v>
      </c>
      <c r="BV111">
        <v>-9999</v>
      </c>
    </row>
    <row r="112" spans="1:74" ht="12.75">
      <c r="A112" t="s">
        <v>666</v>
      </c>
      <c r="B112" t="s">
        <v>667</v>
      </c>
      <c r="C112" t="s">
        <v>668</v>
      </c>
      <c r="D112">
        <v>-9999</v>
      </c>
      <c r="E112">
        <v>-9999</v>
      </c>
      <c r="F112">
        <v>-9999</v>
      </c>
      <c r="G112" t="s">
        <v>718</v>
      </c>
      <c r="H112" t="s">
        <v>675</v>
      </c>
      <c r="I112" t="s">
        <v>819</v>
      </c>
      <c r="J112" t="s">
        <v>674</v>
      </c>
      <c r="K112">
        <v>90</v>
      </c>
      <c r="L112">
        <v>-9999</v>
      </c>
      <c r="M112">
        <v>-9999</v>
      </c>
      <c r="N112">
        <v>-9999</v>
      </c>
      <c r="O112">
        <v>-9999</v>
      </c>
      <c r="P112">
        <v>-9999</v>
      </c>
      <c r="Q112">
        <v>-9999</v>
      </c>
      <c r="R112">
        <v>-9999</v>
      </c>
      <c r="S112">
        <v>-9999</v>
      </c>
      <c r="T112">
        <v>-9999</v>
      </c>
      <c r="U112">
        <v>-9999</v>
      </c>
      <c r="V112" t="s">
        <v>109</v>
      </c>
      <c r="W112">
        <v>-9999</v>
      </c>
      <c r="X112">
        <v>-3.5</v>
      </c>
      <c r="Y112">
        <v>17.5</v>
      </c>
      <c r="Z112">
        <v>-24.5</v>
      </c>
      <c r="AA112">
        <v>269</v>
      </c>
      <c r="AB112">
        <v>174.85</v>
      </c>
      <c r="AC112" t="s">
        <v>85</v>
      </c>
      <c r="AD112">
        <v>-0.92</v>
      </c>
      <c r="AE112">
        <v>10</v>
      </c>
      <c r="AF112">
        <v>-11</v>
      </c>
      <c r="AG112">
        <v>1259</v>
      </c>
      <c r="AH112">
        <v>-3.5</v>
      </c>
      <c r="AI112">
        <v>17.5</v>
      </c>
      <c r="AJ112">
        <v>-24.5</v>
      </c>
      <c r="AK112">
        <v>269</v>
      </c>
      <c r="AL112" t="s">
        <v>65</v>
      </c>
      <c r="AM112">
        <v>-9999</v>
      </c>
      <c r="AN112">
        <v>-9999</v>
      </c>
      <c r="AO112">
        <v>-9999</v>
      </c>
      <c r="AP112">
        <v>-9999</v>
      </c>
      <c r="AQ112">
        <v>-9999</v>
      </c>
      <c r="AR112">
        <v>-9999</v>
      </c>
      <c r="AS112">
        <v>-9999</v>
      </c>
      <c r="AT112">
        <v>-9999</v>
      </c>
      <c r="AU112">
        <v>-9999</v>
      </c>
      <c r="AV112">
        <v>-9999</v>
      </c>
      <c r="AW112">
        <v>-9999</v>
      </c>
      <c r="AX112">
        <v>-9999</v>
      </c>
      <c r="AY112">
        <v>-9999</v>
      </c>
      <c r="AZ112">
        <v>-9999</v>
      </c>
      <c r="BA112">
        <v>-9999</v>
      </c>
      <c r="BB112">
        <v>-9999</v>
      </c>
      <c r="BC112">
        <v>4665.957446808511</v>
      </c>
      <c r="BD112" t="s">
        <v>671</v>
      </c>
      <c r="BE112">
        <v>-9999</v>
      </c>
      <c r="BF112">
        <v>-9999</v>
      </c>
      <c r="BG112">
        <v>-9999</v>
      </c>
      <c r="BH112">
        <v>-9999</v>
      </c>
      <c r="BI112">
        <v>-9999</v>
      </c>
      <c r="BJ112">
        <v>-9999</v>
      </c>
      <c r="BK112">
        <v>-9999</v>
      </c>
      <c r="BL112">
        <v>-9999</v>
      </c>
      <c r="BM112">
        <v>-9999</v>
      </c>
      <c r="BN112">
        <v>-9999</v>
      </c>
      <c r="BO112">
        <v>-9999</v>
      </c>
      <c r="BP112">
        <v>-9999</v>
      </c>
      <c r="BQ112">
        <v>-9999</v>
      </c>
      <c r="BR112">
        <v>0.94</v>
      </c>
      <c r="BS112" t="s">
        <v>142</v>
      </c>
      <c r="BT112">
        <v>2</v>
      </c>
      <c r="BU112">
        <v>0.94</v>
      </c>
      <c r="BV112">
        <v>-9999</v>
      </c>
    </row>
    <row r="113" spans="1:74" ht="12.75">
      <c r="A113" t="s">
        <v>666</v>
      </c>
      <c r="B113" t="s">
        <v>667</v>
      </c>
      <c r="C113" t="s">
        <v>668</v>
      </c>
      <c r="D113">
        <v>-9999</v>
      </c>
      <c r="E113">
        <v>-9999</v>
      </c>
      <c r="F113">
        <v>-9999</v>
      </c>
      <c r="G113" t="s">
        <v>732</v>
      </c>
      <c r="H113" t="s">
        <v>672</v>
      </c>
      <c r="I113" t="s">
        <v>648</v>
      </c>
      <c r="J113" t="s">
        <v>674</v>
      </c>
      <c r="K113">
        <v>250</v>
      </c>
      <c r="L113">
        <v>-9999</v>
      </c>
      <c r="M113">
        <v>-9999</v>
      </c>
      <c r="N113">
        <v>-9999</v>
      </c>
      <c r="O113">
        <v>-9999</v>
      </c>
      <c r="P113">
        <v>-9999</v>
      </c>
      <c r="Q113">
        <v>-9999</v>
      </c>
      <c r="R113">
        <v>-9999</v>
      </c>
      <c r="S113">
        <v>-9999</v>
      </c>
      <c r="T113">
        <v>-9999</v>
      </c>
      <c r="U113">
        <v>-9999</v>
      </c>
      <c r="V113" t="s">
        <v>109</v>
      </c>
      <c r="W113">
        <v>-9999</v>
      </c>
      <c r="X113">
        <v>-3.5</v>
      </c>
      <c r="Y113">
        <v>17.5</v>
      </c>
      <c r="Z113">
        <v>-24.5</v>
      </c>
      <c r="AA113">
        <v>269</v>
      </c>
      <c r="AB113">
        <v>174.85</v>
      </c>
      <c r="AC113" t="s">
        <v>85</v>
      </c>
      <c r="AD113">
        <v>-0.92</v>
      </c>
      <c r="AE113">
        <v>10</v>
      </c>
      <c r="AF113">
        <v>-11</v>
      </c>
      <c r="AG113">
        <v>1259</v>
      </c>
      <c r="AH113">
        <v>-3.5</v>
      </c>
      <c r="AI113">
        <v>17.5</v>
      </c>
      <c r="AJ113">
        <v>-24.5</v>
      </c>
      <c r="AK113">
        <v>269</v>
      </c>
      <c r="AL113" t="s">
        <v>65</v>
      </c>
      <c r="AM113">
        <v>-9999</v>
      </c>
      <c r="AN113">
        <v>-9999</v>
      </c>
      <c r="AO113">
        <v>-9999</v>
      </c>
      <c r="AP113">
        <v>-9999</v>
      </c>
      <c r="AQ113">
        <v>-9999</v>
      </c>
      <c r="AR113">
        <v>-9999</v>
      </c>
      <c r="AS113">
        <v>-9999</v>
      </c>
      <c r="AT113">
        <v>-9999</v>
      </c>
      <c r="AU113">
        <v>-9999</v>
      </c>
      <c r="AV113">
        <v>-9999</v>
      </c>
      <c r="AW113">
        <v>-9999</v>
      </c>
      <c r="AX113">
        <v>-9999</v>
      </c>
      <c r="AY113">
        <v>-9999</v>
      </c>
      <c r="AZ113">
        <v>-9999</v>
      </c>
      <c r="BA113">
        <v>-9999</v>
      </c>
      <c r="BB113">
        <v>-9999</v>
      </c>
      <c r="BC113">
        <v>2880.232558139535</v>
      </c>
      <c r="BD113" t="s">
        <v>671</v>
      </c>
      <c r="BE113">
        <v>-9999</v>
      </c>
      <c r="BF113">
        <v>-9999</v>
      </c>
      <c r="BG113">
        <v>-9999</v>
      </c>
      <c r="BH113">
        <v>-9999</v>
      </c>
      <c r="BI113">
        <v>-9999</v>
      </c>
      <c r="BJ113">
        <v>-9999</v>
      </c>
      <c r="BK113">
        <v>-9999</v>
      </c>
      <c r="BL113">
        <v>-9999</v>
      </c>
      <c r="BM113">
        <v>-9999</v>
      </c>
      <c r="BN113">
        <v>-9999</v>
      </c>
      <c r="BO113">
        <v>-9999</v>
      </c>
      <c r="BP113">
        <v>-9999</v>
      </c>
      <c r="BQ113">
        <v>-9999</v>
      </c>
      <c r="BR113">
        <v>0.86</v>
      </c>
      <c r="BS113" t="s">
        <v>142</v>
      </c>
      <c r="BT113">
        <v>2</v>
      </c>
      <c r="BU113">
        <v>0.86</v>
      </c>
      <c r="BV113">
        <v>-9999</v>
      </c>
    </row>
    <row r="114" spans="1:74" ht="12.75">
      <c r="A114" t="s">
        <v>666</v>
      </c>
      <c r="B114" t="s">
        <v>667</v>
      </c>
      <c r="C114" t="s">
        <v>668</v>
      </c>
      <c r="D114">
        <v>-9999</v>
      </c>
      <c r="E114">
        <v>-9999</v>
      </c>
      <c r="F114">
        <v>-9999</v>
      </c>
      <c r="G114" t="s">
        <v>732</v>
      </c>
      <c r="H114" t="s">
        <v>676</v>
      </c>
      <c r="I114" t="s">
        <v>648</v>
      </c>
      <c r="J114" t="s">
        <v>674</v>
      </c>
      <c r="K114">
        <v>200</v>
      </c>
      <c r="L114">
        <v>-9999</v>
      </c>
      <c r="M114">
        <v>-9999</v>
      </c>
      <c r="N114">
        <v>-9999</v>
      </c>
      <c r="O114">
        <v>-9999</v>
      </c>
      <c r="P114">
        <v>-9999</v>
      </c>
      <c r="Q114">
        <v>-9999</v>
      </c>
      <c r="R114">
        <v>-9999</v>
      </c>
      <c r="S114">
        <v>-9999</v>
      </c>
      <c r="T114">
        <v>-9999</v>
      </c>
      <c r="U114">
        <v>-9999</v>
      </c>
      <c r="V114" t="s">
        <v>109</v>
      </c>
      <c r="W114">
        <v>-9999</v>
      </c>
      <c r="X114">
        <v>-3.5</v>
      </c>
      <c r="Y114">
        <v>17.5</v>
      </c>
      <c r="Z114">
        <v>-24.5</v>
      </c>
      <c r="AA114">
        <v>269</v>
      </c>
      <c r="AB114">
        <v>174.85</v>
      </c>
      <c r="AC114" t="s">
        <v>85</v>
      </c>
      <c r="AD114">
        <v>-0.92</v>
      </c>
      <c r="AE114">
        <v>10</v>
      </c>
      <c r="AF114">
        <v>-11</v>
      </c>
      <c r="AG114">
        <v>1259</v>
      </c>
      <c r="AH114">
        <v>-3.5</v>
      </c>
      <c r="AI114">
        <v>17.5</v>
      </c>
      <c r="AJ114">
        <v>-24.5</v>
      </c>
      <c r="AK114">
        <v>269</v>
      </c>
      <c r="AL114" t="s">
        <v>65</v>
      </c>
      <c r="AM114">
        <v>-9999</v>
      </c>
      <c r="AN114">
        <v>-9999</v>
      </c>
      <c r="AO114">
        <v>-9999</v>
      </c>
      <c r="AP114">
        <v>-9999</v>
      </c>
      <c r="AQ114">
        <v>-9999</v>
      </c>
      <c r="AR114">
        <v>-9999</v>
      </c>
      <c r="AS114">
        <v>-9999</v>
      </c>
      <c r="AT114">
        <v>-9999</v>
      </c>
      <c r="AU114">
        <v>-9999</v>
      </c>
      <c r="AV114">
        <v>-9999</v>
      </c>
      <c r="AW114">
        <v>-9999</v>
      </c>
      <c r="AX114">
        <v>-9999</v>
      </c>
      <c r="AY114">
        <v>-9999</v>
      </c>
      <c r="AZ114">
        <v>-9999</v>
      </c>
      <c r="BA114">
        <v>-9999</v>
      </c>
      <c r="BB114">
        <v>-9999</v>
      </c>
      <c r="BC114">
        <v>2213.333333333333</v>
      </c>
      <c r="BD114" t="s">
        <v>671</v>
      </c>
      <c r="BE114">
        <v>-9999</v>
      </c>
      <c r="BF114">
        <v>-9999</v>
      </c>
      <c r="BG114">
        <v>-9999</v>
      </c>
      <c r="BH114">
        <v>-9999</v>
      </c>
      <c r="BI114">
        <v>-9999</v>
      </c>
      <c r="BJ114">
        <v>-9999</v>
      </c>
      <c r="BK114">
        <v>-9999</v>
      </c>
      <c r="BL114">
        <v>-9999</v>
      </c>
      <c r="BM114">
        <v>-9999</v>
      </c>
      <c r="BN114">
        <v>-9999</v>
      </c>
      <c r="BO114">
        <v>-9999</v>
      </c>
      <c r="BP114">
        <v>-9999</v>
      </c>
      <c r="BQ114">
        <v>-9999</v>
      </c>
      <c r="BR114">
        <v>1.05</v>
      </c>
      <c r="BS114" t="s">
        <v>142</v>
      </c>
      <c r="BT114">
        <v>2</v>
      </c>
      <c r="BU114">
        <v>1.05</v>
      </c>
      <c r="BV114">
        <v>-9999</v>
      </c>
    </row>
    <row r="115" spans="1:74" ht="12.75">
      <c r="A115" t="s">
        <v>677</v>
      </c>
      <c r="B115" t="s">
        <v>678</v>
      </c>
      <c r="C115" t="s">
        <v>679</v>
      </c>
      <c r="D115">
        <v>24.65</v>
      </c>
      <c r="E115">
        <v>82.8</v>
      </c>
      <c r="F115">
        <v>-9999</v>
      </c>
      <c r="G115" t="s">
        <v>680</v>
      </c>
      <c r="H115">
        <v>-9999</v>
      </c>
      <c r="I115" t="s">
        <v>493</v>
      </c>
      <c r="J115" t="s">
        <v>136</v>
      </c>
      <c r="K115">
        <v>-9999</v>
      </c>
      <c r="L115" t="s">
        <v>65</v>
      </c>
      <c r="M115">
        <v>65</v>
      </c>
      <c r="N115">
        <v>10</v>
      </c>
      <c r="O115" t="s">
        <v>494</v>
      </c>
      <c r="P115">
        <v>-9999</v>
      </c>
      <c r="Q115">
        <v>-9999</v>
      </c>
      <c r="R115">
        <v>-9999</v>
      </c>
      <c r="S115">
        <v>0.22</v>
      </c>
      <c r="T115">
        <v>-9999</v>
      </c>
      <c r="U115">
        <v>-9999</v>
      </c>
      <c r="V115" t="s">
        <v>495</v>
      </c>
      <c r="W115">
        <v>-9999</v>
      </c>
      <c r="X115" t="s">
        <v>141</v>
      </c>
      <c r="Y115">
        <v>-9999</v>
      </c>
      <c r="Z115">
        <v>-9999</v>
      </c>
      <c r="AA115">
        <v>1000</v>
      </c>
      <c r="AB115">
        <v>850</v>
      </c>
      <c r="AC115" t="s">
        <v>85</v>
      </c>
      <c r="AD115">
        <v>24.33</v>
      </c>
      <c r="AE115">
        <v>32</v>
      </c>
      <c r="AF115">
        <v>15</v>
      </c>
      <c r="AG115">
        <v>636</v>
      </c>
      <c r="AH115">
        <v>24.33</v>
      </c>
      <c r="AI115">
        <v>32</v>
      </c>
      <c r="AJ115">
        <v>15</v>
      </c>
      <c r="AK115">
        <v>1000</v>
      </c>
      <c r="AL115">
        <v>-9999</v>
      </c>
      <c r="AM115" t="s">
        <v>65</v>
      </c>
      <c r="AN115">
        <v>-9999</v>
      </c>
      <c r="AO115">
        <v>-9999</v>
      </c>
      <c r="AP115">
        <v>-9999</v>
      </c>
      <c r="AQ115">
        <v>-9999</v>
      </c>
      <c r="AR115">
        <v>-9999</v>
      </c>
      <c r="AS115">
        <v>-9999</v>
      </c>
      <c r="AT115">
        <v>-9999</v>
      </c>
      <c r="AU115">
        <v>-9999</v>
      </c>
      <c r="AV115">
        <v>-9999</v>
      </c>
      <c r="AW115">
        <v>-9999</v>
      </c>
      <c r="AX115">
        <v>-9999</v>
      </c>
      <c r="AY115">
        <v>-9999</v>
      </c>
      <c r="AZ115">
        <v>-9999</v>
      </c>
      <c r="BA115">
        <v>-9999</v>
      </c>
      <c r="BB115">
        <v>-9999</v>
      </c>
      <c r="BC115">
        <v>3.41</v>
      </c>
      <c r="BD115" t="s">
        <v>496</v>
      </c>
      <c r="BE115">
        <v>-9999</v>
      </c>
      <c r="BF115">
        <v>-9999</v>
      </c>
      <c r="BG115" t="s">
        <v>65</v>
      </c>
      <c r="BH115">
        <v>-9999</v>
      </c>
      <c r="BI115">
        <v>-9999</v>
      </c>
      <c r="BJ115">
        <v>-9999</v>
      </c>
      <c r="BK115">
        <v>-9999</v>
      </c>
      <c r="BL115">
        <v>0.23</v>
      </c>
      <c r="BM115" t="s">
        <v>497</v>
      </c>
      <c r="BN115">
        <v>-9999</v>
      </c>
      <c r="BO115">
        <v>-9999</v>
      </c>
      <c r="BP115">
        <v>4.29</v>
      </c>
      <c r="BQ115" t="s">
        <v>497</v>
      </c>
      <c r="BR115">
        <v>0.06744868035190615</v>
      </c>
      <c r="BS115" t="s">
        <v>69</v>
      </c>
      <c r="BT115">
        <v>-9999</v>
      </c>
      <c r="BU115">
        <v>0.06744868035190615</v>
      </c>
      <c r="BV115">
        <v>-9999</v>
      </c>
    </row>
    <row r="116" spans="1:74" ht="12.75">
      <c r="A116" t="s">
        <v>677</v>
      </c>
      <c r="B116" t="s">
        <v>678</v>
      </c>
      <c r="C116" t="s">
        <v>679</v>
      </c>
      <c r="D116">
        <v>24.65</v>
      </c>
      <c r="E116">
        <v>82.8</v>
      </c>
      <c r="F116">
        <v>-9999</v>
      </c>
      <c r="G116" t="s">
        <v>680</v>
      </c>
      <c r="H116">
        <v>-9999</v>
      </c>
      <c r="I116" t="s">
        <v>493</v>
      </c>
      <c r="J116" t="s">
        <v>498</v>
      </c>
      <c r="K116">
        <v>-9999</v>
      </c>
      <c r="L116" t="s">
        <v>65</v>
      </c>
      <c r="M116">
        <v>65</v>
      </c>
      <c r="N116">
        <v>10</v>
      </c>
      <c r="O116" t="s">
        <v>494</v>
      </c>
      <c r="P116">
        <v>-9999</v>
      </c>
      <c r="Q116">
        <v>-9999</v>
      </c>
      <c r="R116">
        <v>-9999</v>
      </c>
      <c r="S116">
        <v>0.08</v>
      </c>
      <c r="T116">
        <v>-9999</v>
      </c>
      <c r="U116">
        <v>-9999</v>
      </c>
      <c r="V116" t="s">
        <v>495</v>
      </c>
      <c r="W116">
        <v>-9999</v>
      </c>
      <c r="X116" t="s">
        <v>141</v>
      </c>
      <c r="Y116">
        <v>-9999</v>
      </c>
      <c r="Z116">
        <v>-9999</v>
      </c>
      <c r="AA116">
        <v>1000</v>
      </c>
      <c r="AB116">
        <v>850</v>
      </c>
      <c r="AC116" t="s">
        <v>85</v>
      </c>
      <c r="AD116">
        <v>24.33</v>
      </c>
      <c r="AE116">
        <v>32</v>
      </c>
      <c r="AF116">
        <v>15</v>
      </c>
      <c r="AG116">
        <v>636</v>
      </c>
      <c r="AH116">
        <v>24.33</v>
      </c>
      <c r="AI116">
        <v>32</v>
      </c>
      <c r="AJ116">
        <v>15</v>
      </c>
      <c r="AK116">
        <v>1000</v>
      </c>
      <c r="AL116">
        <v>-9999</v>
      </c>
      <c r="AM116" t="s">
        <v>65</v>
      </c>
      <c r="AN116">
        <v>-9999</v>
      </c>
      <c r="AO116">
        <v>-9999</v>
      </c>
      <c r="AP116">
        <v>-9999</v>
      </c>
      <c r="AQ116">
        <v>-9999</v>
      </c>
      <c r="AR116">
        <v>-9999</v>
      </c>
      <c r="AS116">
        <v>-9999</v>
      </c>
      <c r="AT116">
        <v>-9999</v>
      </c>
      <c r="AU116">
        <v>-9999</v>
      </c>
      <c r="AV116">
        <v>-9999</v>
      </c>
      <c r="AW116">
        <v>-9999</v>
      </c>
      <c r="AX116">
        <v>-9999</v>
      </c>
      <c r="AY116">
        <v>-9999</v>
      </c>
      <c r="AZ116">
        <v>-9999</v>
      </c>
      <c r="BA116">
        <v>-9999</v>
      </c>
      <c r="BB116">
        <v>-9999</v>
      </c>
      <c r="BC116">
        <v>0.81</v>
      </c>
      <c r="BD116" t="s">
        <v>496</v>
      </c>
      <c r="BE116">
        <v>-9999</v>
      </c>
      <c r="BF116">
        <v>-9999</v>
      </c>
      <c r="BG116" t="s">
        <v>65</v>
      </c>
      <c r="BH116">
        <v>-9999</v>
      </c>
      <c r="BI116">
        <v>-9999</v>
      </c>
      <c r="BJ116">
        <v>-9999</v>
      </c>
      <c r="BK116">
        <v>-9999</v>
      </c>
      <c r="BL116">
        <v>0.08</v>
      </c>
      <c r="BM116" t="s">
        <v>497</v>
      </c>
      <c r="BN116">
        <v>-9999</v>
      </c>
      <c r="BO116">
        <v>-9999</v>
      </c>
      <c r="BP116">
        <v>0.86</v>
      </c>
      <c r="BQ116" t="s">
        <v>497</v>
      </c>
      <c r="BR116">
        <v>0.09876543209876543</v>
      </c>
      <c r="BS116" t="s">
        <v>69</v>
      </c>
      <c r="BT116">
        <v>-9999</v>
      </c>
      <c r="BU116">
        <v>0.09876543209876543</v>
      </c>
      <c r="BV116">
        <v>-9999</v>
      </c>
    </row>
    <row r="117" spans="1:74" ht="12.75">
      <c r="A117" t="s">
        <v>499</v>
      </c>
      <c r="B117" t="s">
        <v>500</v>
      </c>
      <c r="C117" t="s">
        <v>501</v>
      </c>
      <c r="D117">
        <v>24.54</v>
      </c>
      <c r="E117">
        <v>83.07</v>
      </c>
      <c r="F117">
        <v>-9999</v>
      </c>
      <c r="G117" t="s">
        <v>702</v>
      </c>
      <c r="H117" t="s">
        <v>502</v>
      </c>
      <c r="I117" t="s">
        <v>819</v>
      </c>
      <c r="J117" t="s">
        <v>503</v>
      </c>
      <c r="K117">
        <v>-9999</v>
      </c>
      <c r="L117">
        <v>-9999</v>
      </c>
      <c r="M117">
        <v>-9999</v>
      </c>
      <c r="N117">
        <v>-9999</v>
      </c>
      <c r="O117">
        <v>-9999</v>
      </c>
      <c r="P117">
        <v>-9999</v>
      </c>
      <c r="Q117">
        <v>-9999</v>
      </c>
      <c r="R117">
        <v>-9999</v>
      </c>
      <c r="S117">
        <v>-9999</v>
      </c>
      <c r="T117">
        <v>-9999</v>
      </c>
      <c r="U117">
        <v>-9999</v>
      </c>
      <c r="V117" t="s">
        <v>504</v>
      </c>
      <c r="W117">
        <v>-9999</v>
      </c>
      <c r="X117">
        <v>-9999</v>
      </c>
      <c r="Y117">
        <v>-9999</v>
      </c>
      <c r="Z117">
        <v>-9999</v>
      </c>
      <c r="AA117">
        <v>1264</v>
      </c>
      <c r="AB117">
        <v>1175.52</v>
      </c>
      <c r="AC117" t="s">
        <v>97</v>
      </c>
      <c r="AD117">
        <v>24.33</v>
      </c>
      <c r="AE117">
        <v>32</v>
      </c>
      <c r="AF117">
        <v>15</v>
      </c>
      <c r="AG117">
        <v>636</v>
      </c>
      <c r="AH117">
        <v>24.33</v>
      </c>
      <c r="AI117">
        <v>32</v>
      </c>
      <c r="AJ117">
        <v>15</v>
      </c>
      <c r="AK117">
        <v>1264</v>
      </c>
      <c r="AL117">
        <v>-9999</v>
      </c>
      <c r="AM117" t="s">
        <v>65</v>
      </c>
      <c r="AN117">
        <v>-9999</v>
      </c>
      <c r="AO117">
        <v>-9999</v>
      </c>
      <c r="AP117">
        <v>-9999</v>
      </c>
      <c r="AQ117">
        <v>-9999</v>
      </c>
      <c r="AR117">
        <v>-9999</v>
      </c>
      <c r="AS117">
        <v>-9999</v>
      </c>
      <c r="AT117">
        <v>-9999</v>
      </c>
      <c r="AU117">
        <v>-9999</v>
      </c>
      <c r="AV117">
        <v>-9999</v>
      </c>
      <c r="AW117">
        <v>-9999</v>
      </c>
      <c r="AX117">
        <v>-9999</v>
      </c>
      <c r="AY117">
        <v>-9999</v>
      </c>
      <c r="AZ117">
        <v>-9999</v>
      </c>
      <c r="BA117">
        <v>-9999</v>
      </c>
      <c r="BB117">
        <v>-9999</v>
      </c>
      <c r="BC117">
        <v>7627</v>
      </c>
      <c r="BD117" t="s">
        <v>671</v>
      </c>
      <c r="BE117">
        <v>-9999</v>
      </c>
      <c r="BF117" t="s">
        <v>65</v>
      </c>
      <c r="BG117">
        <v>-9999</v>
      </c>
      <c r="BH117">
        <v>-9999</v>
      </c>
      <c r="BI117">
        <v>-9999</v>
      </c>
      <c r="BJ117">
        <v>-9999</v>
      </c>
      <c r="BK117">
        <v>-9999</v>
      </c>
      <c r="BL117">
        <v>2785</v>
      </c>
      <c r="BM117" t="s">
        <v>755</v>
      </c>
      <c r="BN117">
        <v>-9999</v>
      </c>
      <c r="BO117">
        <v>-9999</v>
      </c>
      <c r="BP117">
        <v>-9999</v>
      </c>
      <c r="BQ117">
        <v>-9999</v>
      </c>
      <c r="BR117">
        <v>0.3651501245574931</v>
      </c>
      <c r="BS117" t="s">
        <v>142</v>
      </c>
      <c r="BT117">
        <v>6</v>
      </c>
      <c r="BU117">
        <v>0.31361729681033756</v>
      </c>
      <c r="BV117">
        <v>-9999</v>
      </c>
    </row>
    <row r="118" spans="1:74" ht="12.75">
      <c r="A118" t="s">
        <v>499</v>
      </c>
      <c r="B118" t="s">
        <v>500</v>
      </c>
      <c r="C118" t="s">
        <v>501</v>
      </c>
      <c r="D118">
        <v>24.54</v>
      </c>
      <c r="E118">
        <v>83.07</v>
      </c>
      <c r="F118">
        <v>-9999</v>
      </c>
      <c r="G118" t="s">
        <v>702</v>
      </c>
      <c r="H118" t="s">
        <v>502</v>
      </c>
      <c r="I118" t="s">
        <v>819</v>
      </c>
      <c r="J118" t="s">
        <v>505</v>
      </c>
      <c r="K118">
        <v>-9999</v>
      </c>
      <c r="L118">
        <v>-9999</v>
      </c>
      <c r="M118">
        <v>-9999</v>
      </c>
      <c r="N118">
        <v>-9999</v>
      </c>
      <c r="O118">
        <v>-9999</v>
      </c>
      <c r="P118">
        <v>-9999</v>
      </c>
      <c r="Q118">
        <v>-9999</v>
      </c>
      <c r="R118">
        <v>-9999</v>
      </c>
      <c r="S118">
        <v>-9999</v>
      </c>
      <c r="T118">
        <v>-9999</v>
      </c>
      <c r="U118">
        <v>-9999</v>
      </c>
      <c r="V118" t="s">
        <v>504</v>
      </c>
      <c r="W118">
        <v>-9999</v>
      </c>
      <c r="X118">
        <v>-9999</v>
      </c>
      <c r="Y118">
        <v>-9999</v>
      </c>
      <c r="Z118">
        <v>-9999</v>
      </c>
      <c r="AA118">
        <v>1264</v>
      </c>
      <c r="AB118">
        <v>1176</v>
      </c>
      <c r="AC118" t="s">
        <v>97</v>
      </c>
      <c r="AD118">
        <v>24.33</v>
      </c>
      <c r="AE118">
        <v>32</v>
      </c>
      <c r="AF118">
        <v>15</v>
      </c>
      <c r="AG118">
        <v>636</v>
      </c>
      <c r="AH118">
        <v>24.33</v>
      </c>
      <c r="AI118">
        <v>32</v>
      </c>
      <c r="AJ118">
        <v>15</v>
      </c>
      <c r="AK118">
        <v>1264</v>
      </c>
      <c r="AL118">
        <v>-9999</v>
      </c>
      <c r="AM118" t="s">
        <v>65</v>
      </c>
      <c r="AN118">
        <v>-9999</v>
      </c>
      <c r="AO118">
        <v>-9999</v>
      </c>
      <c r="AP118">
        <v>-9999</v>
      </c>
      <c r="AQ118">
        <v>-9999</v>
      </c>
      <c r="AR118">
        <v>-9999</v>
      </c>
      <c r="AS118">
        <v>-9999</v>
      </c>
      <c r="AT118">
        <v>-9999</v>
      </c>
      <c r="AU118">
        <v>-9999</v>
      </c>
      <c r="AV118">
        <v>-9999</v>
      </c>
      <c r="AW118">
        <v>-9999</v>
      </c>
      <c r="AX118">
        <v>-9999</v>
      </c>
      <c r="AY118">
        <v>-9999</v>
      </c>
      <c r="AZ118">
        <v>-9999</v>
      </c>
      <c r="BA118">
        <v>-9999</v>
      </c>
      <c r="BB118">
        <v>-9999</v>
      </c>
      <c r="BC118">
        <v>6467</v>
      </c>
      <c r="BD118" t="s">
        <v>671</v>
      </c>
      <c r="BE118">
        <v>-9999</v>
      </c>
      <c r="BF118" t="s">
        <v>65</v>
      </c>
      <c r="BG118">
        <v>-9999</v>
      </c>
      <c r="BH118">
        <v>-9999</v>
      </c>
      <c r="BI118">
        <v>-9999</v>
      </c>
      <c r="BJ118">
        <v>-9999</v>
      </c>
      <c r="BK118">
        <v>-9999</v>
      </c>
      <c r="BL118">
        <v>2412</v>
      </c>
      <c r="BM118" t="s">
        <v>755</v>
      </c>
      <c r="BN118">
        <v>-9999</v>
      </c>
      <c r="BO118">
        <v>-9999</v>
      </c>
      <c r="BP118">
        <v>-9999</v>
      </c>
      <c r="BQ118">
        <v>-9999</v>
      </c>
      <c r="BR118">
        <v>0.3729704654399258</v>
      </c>
      <c r="BS118" t="s">
        <v>142</v>
      </c>
      <c r="BT118">
        <v>6</v>
      </c>
      <c r="BU118">
        <v>0.319368677506488</v>
      </c>
      <c r="BV118">
        <v>-9999</v>
      </c>
    </row>
    <row r="119" spans="1:74" s="20" customFormat="1" ht="14.25" customHeight="1">
      <c r="A119" s="20" t="s">
        <v>506</v>
      </c>
      <c r="B119" s="20" t="s">
        <v>507</v>
      </c>
      <c r="C119" s="20" t="s">
        <v>508</v>
      </c>
      <c r="D119" s="20">
        <v>55.93</v>
      </c>
      <c r="E119" s="20">
        <v>-98.62</v>
      </c>
      <c r="F119" s="20">
        <v>-9999</v>
      </c>
      <c r="G119" s="20" t="s">
        <v>732</v>
      </c>
      <c r="H119" s="20" t="s">
        <v>509</v>
      </c>
      <c r="I119" s="20" t="s">
        <v>648</v>
      </c>
      <c r="J119" s="20" t="s">
        <v>510</v>
      </c>
      <c r="K119" s="20">
        <v>67</v>
      </c>
      <c r="L119" s="20" t="s">
        <v>65</v>
      </c>
      <c r="M119" s="20" t="s">
        <v>511</v>
      </c>
      <c r="N119" s="20">
        <v>-9999</v>
      </c>
      <c r="O119" s="20">
        <v>-9999</v>
      </c>
      <c r="P119" s="20">
        <v>-9999</v>
      </c>
      <c r="Q119" s="20">
        <v>-9999</v>
      </c>
      <c r="R119" s="20">
        <v>-9999</v>
      </c>
      <c r="S119" s="20">
        <v>-9999</v>
      </c>
      <c r="T119" s="20">
        <v>-9999</v>
      </c>
      <c r="U119" s="20">
        <v>-9999</v>
      </c>
      <c r="V119" s="20" t="s">
        <v>109</v>
      </c>
      <c r="W119" s="20">
        <v>-9999</v>
      </c>
      <c r="X119" s="20">
        <v>-9999</v>
      </c>
      <c r="Y119" s="20">
        <v>15.7</v>
      </c>
      <c r="Z119" s="20">
        <v>-25</v>
      </c>
      <c r="AA119" s="20">
        <v>536</v>
      </c>
      <c r="AB119" s="20">
        <v>-9999</v>
      </c>
      <c r="AC119" s="20">
        <v>-9999</v>
      </c>
      <c r="AD119" s="20">
        <v>-3.67</v>
      </c>
      <c r="AE119" s="20">
        <v>16</v>
      </c>
      <c r="AF119" s="20">
        <v>-26</v>
      </c>
      <c r="AG119" s="20">
        <v>413</v>
      </c>
      <c r="AH119" s="20">
        <v>-3.67</v>
      </c>
      <c r="AI119" s="20">
        <v>15.7</v>
      </c>
      <c r="AJ119" s="20">
        <v>-25</v>
      </c>
      <c r="AK119" s="20">
        <v>536</v>
      </c>
      <c r="AL119" s="20">
        <v>-9999</v>
      </c>
      <c r="AM119" s="20">
        <v>-9999</v>
      </c>
      <c r="AN119" s="20">
        <v>-9999</v>
      </c>
      <c r="AO119" s="20">
        <v>-9999</v>
      </c>
      <c r="AP119" s="20">
        <v>-9999</v>
      </c>
      <c r="AQ119" s="20" t="s">
        <v>65</v>
      </c>
      <c r="AR119" s="20">
        <v>-9999</v>
      </c>
      <c r="AS119" s="20">
        <v>-9999</v>
      </c>
      <c r="AT119" s="20">
        <v>-9999</v>
      </c>
      <c r="AU119" s="20">
        <v>-9999</v>
      </c>
      <c r="AV119" s="20">
        <v>-9999</v>
      </c>
      <c r="AW119" s="20" t="s">
        <v>67</v>
      </c>
      <c r="AX119" s="20">
        <v>-9999</v>
      </c>
      <c r="AY119" s="20" t="s">
        <v>65</v>
      </c>
      <c r="AZ119" s="20">
        <v>-9999</v>
      </c>
      <c r="BA119" s="20">
        <v>-9999</v>
      </c>
      <c r="BB119" s="20">
        <v>-9999</v>
      </c>
      <c r="BC119" s="20">
        <v>1550</v>
      </c>
      <c r="BD119" s="20" t="s">
        <v>67</v>
      </c>
      <c r="BE119" s="20">
        <v>-9999</v>
      </c>
      <c r="BF119" s="20" t="s">
        <v>65</v>
      </c>
      <c r="BG119" s="20">
        <v>-9999</v>
      </c>
      <c r="BH119" s="20">
        <v>-9999</v>
      </c>
      <c r="BI119" s="20">
        <v>-9999</v>
      </c>
      <c r="BJ119" s="20">
        <v>29</v>
      </c>
      <c r="BK119" s="20" t="s">
        <v>68</v>
      </c>
      <c r="BL119" s="20">
        <v>65</v>
      </c>
      <c r="BM119" s="20" t="s">
        <v>68</v>
      </c>
      <c r="BN119" s="20">
        <v>-9999</v>
      </c>
      <c r="BO119" s="20">
        <v>-9999</v>
      </c>
      <c r="BP119" s="20">
        <v>-9999</v>
      </c>
      <c r="BQ119" s="20">
        <v>-9999</v>
      </c>
      <c r="BR119" s="20">
        <v>0.041935483870967745</v>
      </c>
      <c r="BS119" s="20" t="s">
        <v>69</v>
      </c>
      <c r="BT119" s="20">
        <v>-9999</v>
      </c>
      <c r="BU119" s="20">
        <v>0.041158777900902326</v>
      </c>
      <c r="BV119" s="20" t="s">
        <v>512</v>
      </c>
    </row>
    <row r="120" spans="1:74" s="20" customFormat="1" ht="12.75">
      <c r="A120" s="20" t="s">
        <v>506</v>
      </c>
      <c r="B120" s="20" t="s">
        <v>507</v>
      </c>
      <c r="C120" s="20" t="s">
        <v>508</v>
      </c>
      <c r="D120" s="20">
        <v>55.85</v>
      </c>
      <c r="E120" s="20">
        <v>-98.04</v>
      </c>
      <c r="F120" s="20">
        <v>-9999</v>
      </c>
      <c r="G120" s="20" t="s">
        <v>718</v>
      </c>
      <c r="H120" s="20" t="s">
        <v>513</v>
      </c>
      <c r="I120" s="20" t="s">
        <v>819</v>
      </c>
      <c r="J120" s="20" t="s">
        <v>510</v>
      </c>
      <c r="K120" s="20">
        <v>52</v>
      </c>
      <c r="L120" s="20" t="s">
        <v>65</v>
      </c>
      <c r="M120" s="20" t="s">
        <v>514</v>
      </c>
      <c r="N120" s="20">
        <v>-9999</v>
      </c>
      <c r="O120" s="20">
        <v>-9999</v>
      </c>
      <c r="P120" s="20">
        <v>-9999</v>
      </c>
      <c r="Q120" s="20">
        <v>-9999</v>
      </c>
      <c r="R120" s="20">
        <v>-9999</v>
      </c>
      <c r="S120" s="20">
        <v>-9999</v>
      </c>
      <c r="T120" s="20">
        <v>-9999</v>
      </c>
      <c r="U120" s="20">
        <v>-9999</v>
      </c>
      <c r="V120" s="20" t="s">
        <v>109</v>
      </c>
      <c r="W120" s="20">
        <v>-9999</v>
      </c>
      <c r="X120" s="20">
        <v>-9999</v>
      </c>
      <c r="Y120" s="20">
        <v>15.7</v>
      </c>
      <c r="Z120" s="20">
        <v>-25</v>
      </c>
      <c r="AA120" s="20">
        <v>536</v>
      </c>
      <c r="AB120" s="20">
        <v>-9999</v>
      </c>
      <c r="AC120" s="20">
        <v>-9999</v>
      </c>
      <c r="AD120" s="20">
        <v>-3.67</v>
      </c>
      <c r="AE120" s="20">
        <v>16</v>
      </c>
      <c r="AF120" s="20">
        <v>-26</v>
      </c>
      <c r="AG120" s="20">
        <v>413</v>
      </c>
      <c r="AH120" s="20">
        <v>-3.67</v>
      </c>
      <c r="AI120" s="20">
        <v>15.7</v>
      </c>
      <c r="AJ120" s="20">
        <v>-25</v>
      </c>
      <c r="AK120" s="20">
        <v>536</v>
      </c>
      <c r="AL120" s="20">
        <v>-9999</v>
      </c>
      <c r="AM120" s="20">
        <v>-9999</v>
      </c>
      <c r="AN120" s="20">
        <v>-9999</v>
      </c>
      <c r="AO120" s="20">
        <v>-9999</v>
      </c>
      <c r="AP120" s="20">
        <v>-9999</v>
      </c>
      <c r="AQ120" s="20" t="s">
        <v>65</v>
      </c>
      <c r="AR120" s="20">
        <v>-9999</v>
      </c>
      <c r="AS120" s="20">
        <v>-9999</v>
      </c>
      <c r="AT120" s="20">
        <v>-9999</v>
      </c>
      <c r="AU120" s="20">
        <v>-9999</v>
      </c>
      <c r="AV120" s="20">
        <v>-9999</v>
      </c>
      <c r="AW120" s="20" t="s">
        <v>67</v>
      </c>
      <c r="AX120" s="20">
        <v>-9999</v>
      </c>
      <c r="AY120" s="20" t="s">
        <v>65</v>
      </c>
      <c r="AZ120" s="20">
        <v>-9999</v>
      </c>
      <c r="BA120" s="20">
        <v>-9999</v>
      </c>
      <c r="BB120" s="20">
        <v>-9999</v>
      </c>
      <c r="BC120" s="20">
        <v>2663</v>
      </c>
      <c r="BD120" s="20" t="s">
        <v>67</v>
      </c>
      <c r="BE120" s="20">
        <v>-9999</v>
      </c>
      <c r="BF120" s="20" t="s">
        <v>65</v>
      </c>
      <c r="BG120" s="20">
        <v>-9999</v>
      </c>
      <c r="BH120" s="20">
        <v>-9999</v>
      </c>
      <c r="BI120" s="20">
        <v>-9999</v>
      </c>
      <c r="BJ120" s="20">
        <v>45</v>
      </c>
      <c r="BK120" s="20" t="s">
        <v>68</v>
      </c>
      <c r="BL120" s="20">
        <v>104</v>
      </c>
      <c r="BM120" s="20" t="s">
        <v>68</v>
      </c>
      <c r="BN120" s="20">
        <v>-9999</v>
      </c>
      <c r="BO120" s="20">
        <v>-9999</v>
      </c>
      <c r="BP120" s="20">
        <v>-9999</v>
      </c>
      <c r="BQ120" s="20">
        <v>-9999</v>
      </c>
      <c r="BR120" s="20">
        <v>0.03905369883589936</v>
      </c>
      <c r="BS120" s="20" t="s">
        <v>69</v>
      </c>
      <c r="BT120" s="20">
        <v>-9999</v>
      </c>
      <c r="BU120" s="20">
        <v>0.03837921617831574</v>
      </c>
      <c r="BV120" s="20" t="s">
        <v>512</v>
      </c>
    </row>
    <row r="121" spans="1:74" s="20" customFormat="1" ht="12.75">
      <c r="A121" s="20" t="s">
        <v>506</v>
      </c>
      <c r="B121" s="20" t="s">
        <v>507</v>
      </c>
      <c r="C121" s="20" t="s">
        <v>508</v>
      </c>
      <c r="D121" s="20">
        <v>55.88</v>
      </c>
      <c r="E121" s="20">
        <v>-98.48</v>
      </c>
      <c r="F121" s="20">
        <v>-9999</v>
      </c>
      <c r="G121" s="20" t="s">
        <v>732</v>
      </c>
      <c r="H121" s="20" t="s">
        <v>676</v>
      </c>
      <c r="I121" s="20" t="s">
        <v>648</v>
      </c>
      <c r="J121" s="20" t="s">
        <v>510</v>
      </c>
      <c r="K121" s="20">
        <v>152</v>
      </c>
      <c r="L121" s="20" t="s">
        <v>65</v>
      </c>
      <c r="M121" s="20" t="s">
        <v>578</v>
      </c>
      <c r="N121" s="20">
        <v>-9999</v>
      </c>
      <c r="O121" s="20">
        <v>-9999</v>
      </c>
      <c r="P121" s="20">
        <v>-9999</v>
      </c>
      <c r="Q121" s="20">
        <v>-9999</v>
      </c>
      <c r="R121" s="20">
        <v>-9999</v>
      </c>
      <c r="S121" s="20">
        <v>-9999</v>
      </c>
      <c r="T121" s="20">
        <v>-9999</v>
      </c>
      <c r="U121" s="20">
        <v>-9999</v>
      </c>
      <c r="V121" s="20" t="s">
        <v>109</v>
      </c>
      <c r="W121" s="20">
        <v>-9999</v>
      </c>
      <c r="X121" s="20">
        <v>-9999</v>
      </c>
      <c r="Y121" s="20">
        <v>15.7</v>
      </c>
      <c r="Z121" s="20">
        <v>-25</v>
      </c>
      <c r="AA121" s="20">
        <v>536</v>
      </c>
      <c r="AB121" s="20">
        <v>-9999</v>
      </c>
      <c r="AC121" s="20">
        <v>-9999</v>
      </c>
      <c r="AD121" s="20">
        <v>-3.67</v>
      </c>
      <c r="AE121" s="20">
        <v>16</v>
      </c>
      <c r="AF121" s="20">
        <v>-26</v>
      </c>
      <c r="AG121" s="20">
        <v>413</v>
      </c>
      <c r="AH121" s="20">
        <v>-3.67</v>
      </c>
      <c r="AI121" s="20">
        <v>15.7</v>
      </c>
      <c r="AJ121" s="20">
        <v>-25</v>
      </c>
      <c r="AK121" s="20">
        <v>536</v>
      </c>
      <c r="AL121" s="20">
        <v>-9999</v>
      </c>
      <c r="AM121" s="20">
        <v>-9999</v>
      </c>
      <c r="AN121" s="20">
        <v>-9999</v>
      </c>
      <c r="AO121" s="20">
        <v>-9999</v>
      </c>
      <c r="AP121" s="20">
        <v>-9999</v>
      </c>
      <c r="AQ121" s="20" t="s">
        <v>65</v>
      </c>
      <c r="AR121" s="20">
        <v>-9999</v>
      </c>
      <c r="AS121" s="20">
        <v>-9999</v>
      </c>
      <c r="AT121" s="20">
        <v>-9999</v>
      </c>
      <c r="AU121" s="20">
        <v>-9999</v>
      </c>
      <c r="AV121" s="20">
        <v>-9999</v>
      </c>
      <c r="AW121" s="20" t="s">
        <v>67</v>
      </c>
      <c r="AX121" s="20">
        <v>-9999</v>
      </c>
      <c r="AY121" s="20" t="s">
        <v>65</v>
      </c>
      <c r="AZ121" s="20">
        <v>-9999</v>
      </c>
      <c r="BA121" s="20">
        <v>-9999</v>
      </c>
      <c r="BB121" s="20">
        <v>-9999</v>
      </c>
      <c r="BC121" s="20">
        <v>2763</v>
      </c>
      <c r="BD121" s="20" t="s">
        <v>67</v>
      </c>
      <c r="BE121" s="20">
        <v>-9999</v>
      </c>
      <c r="BF121" s="20" t="s">
        <v>65</v>
      </c>
      <c r="BG121" s="20">
        <v>-9999</v>
      </c>
      <c r="BH121" s="20">
        <v>-9999</v>
      </c>
      <c r="BI121" s="20">
        <v>-9999</v>
      </c>
      <c r="BJ121" s="20">
        <v>53</v>
      </c>
      <c r="BK121" s="20" t="s">
        <v>68</v>
      </c>
      <c r="BL121" s="20">
        <v>81</v>
      </c>
      <c r="BM121" s="20" t="s">
        <v>68</v>
      </c>
      <c r="BN121" s="20">
        <v>-9999</v>
      </c>
      <c r="BO121" s="20">
        <v>-9999</v>
      </c>
      <c r="BP121" s="20">
        <v>-9999</v>
      </c>
      <c r="BQ121" s="20">
        <v>-9999</v>
      </c>
      <c r="BR121" s="20">
        <v>0.029315960912052116</v>
      </c>
      <c r="BS121" s="20" t="s">
        <v>69</v>
      </c>
      <c r="BT121" s="20">
        <v>-9999</v>
      </c>
      <c r="BU121" s="20">
        <v>0.028934254942935222</v>
      </c>
      <c r="BV121" s="20" t="s">
        <v>512</v>
      </c>
    </row>
    <row r="122" spans="1:74" ht="12.75">
      <c r="A122" t="s">
        <v>506</v>
      </c>
      <c r="B122" t="s">
        <v>507</v>
      </c>
      <c r="C122" t="s">
        <v>508</v>
      </c>
      <c r="D122">
        <v>55.93</v>
      </c>
      <c r="E122">
        <v>-98.62</v>
      </c>
      <c r="F122" s="20">
        <v>-9999</v>
      </c>
      <c r="G122" t="s">
        <v>732</v>
      </c>
      <c r="H122" t="s">
        <v>509</v>
      </c>
      <c r="I122" t="s">
        <v>648</v>
      </c>
      <c r="J122" t="s">
        <v>510</v>
      </c>
      <c r="K122">
        <v>67</v>
      </c>
      <c r="L122" t="s">
        <v>65</v>
      </c>
      <c r="M122" t="s">
        <v>511</v>
      </c>
      <c r="N122" s="20">
        <v>-9999</v>
      </c>
      <c r="O122" s="20">
        <v>-9999</v>
      </c>
      <c r="P122" s="20">
        <v>-9999</v>
      </c>
      <c r="Q122" s="20">
        <v>-9999</v>
      </c>
      <c r="R122" s="20">
        <v>-9999</v>
      </c>
      <c r="S122" s="20">
        <v>-9999</v>
      </c>
      <c r="T122" s="20">
        <v>-9999</v>
      </c>
      <c r="U122" s="20">
        <v>-9999</v>
      </c>
      <c r="V122" t="s">
        <v>109</v>
      </c>
      <c r="W122" s="20">
        <v>-9999</v>
      </c>
      <c r="X122" s="20">
        <v>-9999</v>
      </c>
      <c r="Y122">
        <v>15.7</v>
      </c>
      <c r="Z122">
        <v>-25</v>
      </c>
      <c r="AA122">
        <v>536</v>
      </c>
      <c r="AB122" s="20">
        <v>-9999</v>
      </c>
      <c r="AC122" s="20">
        <v>-9999</v>
      </c>
      <c r="AD122">
        <v>-3.67</v>
      </c>
      <c r="AE122">
        <v>16</v>
      </c>
      <c r="AF122">
        <v>-26</v>
      </c>
      <c r="AG122">
        <v>413</v>
      </c>
      <c r="AH122">
        <v>-3.67</v>
      </c>
      <c r="AI122">
        <v>15.7</v>
      </c>
      <c r="AJ122">
        <v>-25</v>
      </c>
      <c r="AK122">
        <v>536</v>
      </c>
      <c r="AL122" s="20">
        <v>-9999</v>
      </c>
      <c r="AM122" s="20">
        <v>-9999</v>
      </c>
      <c r="AN122" s="20">
        <v>-9999</v>
      </c>
      <c r="AO122" s="20">
        <v>-9999</v>
      </c>
      <c r="AP122" s="20">
        <v>-9999</v>
      </c>
      <c r="AQ122" t="s">
        <v>65</v>
      </c>
      <c r="AR122" s="20">
        <v>-9999</v>
      </c>
      <c r="AS122" s="20">
        <v>-9999</v>
      </c>
      <c r="AT122" s="20">
        <v>-9999</v>
      </c>
      <c r="AU122">
        <v>543</v>
      </c>
      <c r="AV122" s="20">
        <v>-9999</v>
      </c>
      <c r="AW122" s="20">
        <v>-9999</v>
      </c>
      <c r="AX122" s="20">
        <v>-9999</v>
      </c>
      <c r="AY122" s="20">
        <v>-9999</v>
      </c>
      <c r="AZ122" s="20">
        <v>-9999</v>
      </c>
      <c r="BA122" s="20">
        <v>-9999</v>
      </c>
      <c r="BB122" s="20">
        <v>-9999</v>
      </c>
      <c r="BC122">
        <v>543</v>
      </c>
      <c r="BD122" t="s">
        <v>67</v>
      </c>
      <c r="BE122" s="20">
        <v>-9999</v>
      </c>
      <c r="BF122" t="s">
        <v>65</v>
      </c>
      <c r="BG122" s="20">
        <v>-9999</v>
      </c>
      <c r="BH122" s="20">
        <v>-9999</v>
      </c>
      <c r="BI122" s="20">
        <v>-9999</v>
      </c>
      <c r="BJ122" s="20">
        <v>-9999</v>
      </c>
      <c r="BK122" s="20">
        <v>-9999</v>
      </c>
      <c r="BL122">
        <v>60</v>
      </c>
      <c r="BM122" t="s">
        <v>68</v>
      </c>
      <c r="BN122" s="20">
        <v>-9999</v>
      </c>
      <c r="BO122" s="20">
        <v>-9999</v>
      </c>
      <c r="BP122" s="20">
        <v>-9999</v>
      </c>
      <c r="BQ122" s="20">
        <v>-9999</v>
      </c>
      <c r="BR122">
        <v>0.053406998158379376</v>
      </c>
      <c r="BS122" t="s">
        <v>142</v>
      </c>
      <c r="BT122">
        <v>5</v>
      </c>
      <c r="BU122">
        <f aca="true" t="shared" si="0" ref="BU122:BU127">BL122/(BL122*0.45+AU122)</f>
        <v>0.10526315789473684</v>
      </c>
      <c r="BV122" t="s">
        <v>512</v>
      </c>
    </row>
    <row r="123" spans="1:74" ht="12.75">
      <c r="A123" t="s">
        <v>506</v>
      </c>
      <c r="B123" t="s">
        <v>507</v>
      </c>
      <c r="C123" t="s">
        <v>508</v>
      </c>
      <c r="D123">
        <v>55.85</v>
      </c>
      <c r="E123">
        <v>-98.04</v>
      </c>
      <c r="F123" s="20">
        <v>-9999</v>
      </c>
      <c r="G123" t="s">
        <v>718</v>
      </c>
      <c r="H123" t="s">
        <v>513</v>
      </c>
      <c r="I123" t="s">
        <v>819</v>
      </c>
      <c r="J123" t="s">
        <v>510</v>
      </c>
      <c r="K123">
        <v>52</v>
      </c>
      <c r="L123" t="s">
        <v>65</v>
      </c>
      <c r="M123" t="s">
        <v>514</v>
      </c>
      <c r="N123" s="20">
        <v>-9999</v>
      </c>
      <c r="O123" s="20">
        <v>-9999</v>
      </c>
      <c r="P123" s="20">
        <v>-9999</v>
      </c>
      <c r="Q123" s="20">
        <v>-9999</v>
      </c>
      <c r="R123" s="20">
        <v>-9999</v>
      </c>
      <c r="S123" s="20">
        <v>-9999</v>
      </c>
      <c r="T123" s="20">
        <v>-9999</v>
      </c>
      <c r="U123" s="20">
        <v>-9999</v>
      </c>
      <c r="V123" t="s">
        <v>109</v>
      </c>
      <c r="W123" s="20">
        <v>-9999</v>
      </c>
      <c r="X123" s="20">
        <v>-9999</v>
      </c>
      <c r="Y123">
        <v>15.7</v>
      </c>
      <c r="Z123">
        <v>-25</v>
      </c>
      <c r="AA123">
        <v>536</v>
      </c>
      <c r="AB123" s="20">
        <v>-9999</v>
      </c>
      <c r="AC123" s="20">
        <v>-9999</v>
      </c>
      <c r="AD123">
        <v>-3.67</v>
      </c>
      <c r="AE123">
        <v>16</v>
      </c>
      <c r="AF123">
        <v>-26</v>
      </c>
      <c r="AG123">
        <v>413</v>
      </c>
      <c r="AH123">
        <v>-3.67</v>
      </c>
      <c r="AI123">
        <v>15.7</v>
      </c>
      <c r="AJ123">
        <v>-25</v>
      </c>
      <c r="AK123">
        <v>536</v>
      </c>
      <c r="AL123" s="20">
        <v>-9999</v>
      </c>
      <c r="AM123" s="20">
        <v>-9999</v>
      </c>
      <c r="AN123" s="20">
        <v>-9999</v>
      </c>
      <c r="AO123" s="20">
        <v>-9999</v>
      </c>
      <c r="AP123" s="20">
        <v>-9999</v>
      </c>
      <c r="AQ123" t="s">
        <v>65</v>
      </c>
      <c r="AR123" s="20">
        <v>-9999</v>
      </c>
      <c r="AS123" s="20">
        <v>-9999</v>
      </c>
      <c r="AT123" s="20">
        <v>-9999</v>
      </c>
      <c r="AU123">
        <v>644</v>
      </c>
      <c r="AV123" s="20">
        <v>-9999</v>
      </c>
      <c r="AW123" s="20">
        <v>-9999</v>
      </c>
      <c r="AX123" s="20">
        <v>-9999</v>
      </c>
      <c r="AY123" s="20">
        <v>-9999</v>
      </c>
      <c r="AZ123" s="20">
        <v>-9999</v>
      </c>
      <c r="BA123" s="20">
        <v>-9999</v>
      </c>
      <c r="BB123" s="20">
        <v>-9999</v>
      </c>
      <c r="BC123">
        <v>644</v>
      </c>
      <c r="BD123" t="s">
        <v>67</v>
      </c>
      <c r="BE123" s="20">
        <v>-9999</v>
      </c>
      <c r="BF123" t="s">
        <v>65</v>
      </c>
      <c r="BG123" s="20">
        <v>-9999</v>
      </c>
      <c r="BH123" s="20">
        <v>-9999</v>
      </c>
      <c r="BI123" s="20">
        <v>-9999</v>
      </c>
      <c r="BJ123" s="20">
        <v>-9999</v>
      </c>
      <c r="BK123" s="20">
        <v>-9999</v>
      </c>
      <c r="BL123">
        <v>48</v>
      </c>
      <c r="BM123" t="s">
        <v>68</v>
      </c>
      <c r="BN123" s="20">
        <v>-9999</v>
      </c>
      <c r="BO123" s="20">
        <v>-9999</v>
      </c>
      <c r="BP123" s="20">
        <v>-9999</v>
      </c>
      <c r="BQ123" s="20">
        <v>-9999</v>
      </c>
      <c r="BR123">
        <v>0.06987577639751552</v>
      </c>
      <c r="BS123" t="s">
        <v>142</v>
      </c>
      <c r="BT123">
        <v>5</v>
      </c>
      <c r="BU123">
        <f t="shared" si="0"/>
        <v>0.07211538461538461</v>
      </c>
      <c r="BV123" t="s">
        <v>512</v>
      </c>
    </row>
    <row r="124" spans="1:74" ht="12.75">
      <c r="A124" t="s">
        <v>506</v>
      </c>
      <c r="B124" t="s">
        <v>507</v>
      </c>
      <c r="C124" t="s">
        <v>508</v>
      </c>
      <c r="D124">
        <v>55.88</v>
      </c>
      <c r="E124">
        <v>-98.48</v>
      </c>
      <c r="F124" s="20">
        <v>-9999</v>
      </c>
      <c r="G124" t="s">
        <v>732</v>
      </c>
      <c r="H124" t="s">
        <v>676</v>
      </c>
      <c r="I124" t="s">
        <v>648</v>
      </c>
      <c r="J124" t="s">
        <v>510</v>
      </c>
      <c r="K124">
        <v>152</v>
      </c>
      <c r="L124" t="s">
        <v>65</v>
      </c>
      <c r="M124" t="s">
        <v>578</v>
      </c>
      <c r="N124" s="20">
        <v>-9999</v>
      </c>
      <c r="O124" s="20">
        <v>-9999</v>
      </c>
      <c r="P124" s="20">
        <v>-9999</v>
      </c>
      <c r="Q124" s="20">
        <v>-9999</v>
      </c>
      <c r="R124" s="20">
        <v>-9999</v>
      </c>
      <c r="S124" s="20">
        <v>-9999</v>
      </c>
      <c r="T124" s="20">
        <v>-9999</v>
      </c>
      <c r="U124" s="20">
        <v>-9999</v>
      </c>
      <c r="V124" t="s">
        <v>109</v>
      </c>
      <c r="W124" s="20">
        <v>-9999</v>
      </c>
      <c r="X124" s="20">
        <v>-9999</v>
      </c>
      <c r="Y124">
        <v>15.7</v>
      </c>
      <c r="Z124">
        <v>-25</v>
      </c>
      <c r="AA124">
        <v>536</v>
      </c>
      <c r="AB124" s="20">
        <v>-9999</v>
      </c>
      <c r="AC124" s="20">
        <v>-9999</v>
      </c>
      <c r="AD124">
        <v>-3.67</v>
      </c>
      <c r="AE124">
        <v>16</v>
      </c>
      <c r="AF124">
        <v>-26</v>
      </c>
      <c r="AG124">
        <v>413</v>
      </c>
      <c r="AH124">
        <v>-3.67</v>
      </c>
      <c r="AI124">
        <v>15.7</v>
      </c>
      <c r="AJ124">
        <v>-25</v>
      </c>
      <c r="AK124">
        <v>536</v>
      </c>
      <c r="AL124" s="20">
        <v>-9999</v>
      </c>
      <c r="AM124" s="20">
        <v>-9999</v>
      </c>
      <c r="AN124" s="20">
        <v>-9999</v>
      </c>
      <c r="AO124" s="20">
        <v>-9999</v>
      </c>
      <c r="AP124" s="20">
        <v>-9999</v>
      </c>
      <c r="AQ124" t="s">
        <v>65</v>
      </c>
      <c r="AR124" s="20">
        <v>-9999</v>
      </c>
      <c r="AS124" s="20">
        <v>-9999</v>
      </c>
      <c r="AT124" s="20">
        <v>-9999</v>
      </c>
      <c r="AU124">
        <v>827</v>
      </c>
      <c r="AV124" s="20">
        <v>-9999</v>
      </c>
      <c r="AW124" s="20">
        <v>-9999</v>
      </c>
      <c r="AX124" s="20">
        <v>-9999</v>
      </c>
      <c r="AY124" s="20">
        <v>-9999</v>
      </c>
      <c r="AZ124" s="20">
        <v>-9999</v>
      </c>
      <c r="BA124" s="20">
        <v>-9999</v>
      </c>
      <c r="BB124" s="20">
        <v>-9999</v>
      </c>
      <c r="BC124">
        <v>827</v>
      </c>
      <c r="BD124" t="s">
        <v>67</v>
      </c>
      <c r="BE124" s="20">
        <v>-9999</v>
      </c>
      <c r="BF124" t="s">
        <v>65</v>
      </c>
      <c r="BG124" s="20">
        <v>-9999</v>
      </c>
      <c r="BH124" s="20">
        <v>-9999</v>
      </c>
      <c r="BI124" s="20">
        <v>-9999</v>
      </c>
      <c r="BJ124" s="20">
        <v>-9999</v>
      </c>
      <c r="BK124" s="20">
        <v>-9999</v>
      </c>
      <c r="BL124">
        <v>59</v>
      </c>
      <c r="BM124" t="s">
        <v>68</v>
      </c>
      <c r="BN124" s="20">
        <v>-9999</v>
      </c>
      <c r="BO124" s="20">
        <v>-9999</v>
      </c>
      <c r="BP124" s="20">
        <v>-9999</v>
      </c>
      <c r="BQ124" s="20">
        <v>-9999</v>
      </c>
      <c r="BR124">
        <v>0.06408706166868199</v>
      </c>
      <c r="BS124" t="s">
        <v>142</v>
      </c>
      <c r="BT124">
        <v>5</v>
      </c>
      <c r="BU124">
        <f t="shared" si="0"/>
        <v>0.06912307421943648</v>
      </c>
      <c r="BV124" t="s">
        <v>512</v>
      </c>
    </row>
    <row r="125" spans="1:74" ht="12.75">
      <c r="A125" t="s">
        <v>506</v>
      </c>
      <c r="B125" t="s">
        <v>507</v>
      </c>
      <c r="C125" t="s">
        <v>508</v>
      </c>
      <c r="D125">
        <v>55.93</v>
      </c>
      <c r="E125">
        <v>-98.62</v>
      </c>
      <c r="F125" s="20">
        <v>-9999</v>
      </c>
      <c r="G125" t="s">
        <v>732</v>
      </c>
      <c r="H125" t="s">
        <v>509</v>
      </c>
      <c r="I125" t="s">
        <v>648</v>
      </c>
      <c r="J125" t="s">
        <v>510</v>
      </c>
      <c r="K125">
        <v>67</v>
      </c>
      <c r="L125" t="s">
        <v>65</v>
      </c>
      <c r="M125" t="s">
        <v>511</v>
      </c>
      <c r="N125" s="20">
        <v>-9999</v>
      </c>
      <c r="O125" s="20">
        <v>-9999</v>
      </c>
      <c r="P125" s="20">
        <v>-9999</v>
      </c>
      <c r="Q125" s="20">
        <v>-9999</v>
      </c>
      <c r="R125" s="20">
        <v>-9999</v>
      </c>
      <c r="S125" s="20">
        <v>-9999</v>
      </c>
      <c r="T125" s="20">
        <v>-9999</v>
      </c>
      <c r="U125" s="20">
        <v>-9999</v>
      </c>
      <c r="V125" t="s">
        <v>109</v>
      </c>
      <c r="W125" s="20">
        <v>-9999</v>
      </c>
      <c r="X125" s="20">
        <v>-9999</v>
      </c>
      <c r="Y125">
        <v>15.7</v>
      </c>
      <c r="Z125">
        <v>-25</v>
      </c>
      <c r="AA125">
        <v>536</v>
      </c>
      <c r="AB125" s="20">
        <v>-9999</v>
      </c>
      <c r="AC125" s="20">
        <v>-9999</v>
      </c>
      <c r="AD125">
        <v>-3.67</v>
      </c>
      <c r="AE125">
        <v>16</v>
      </c>
      <c r="AF125">
        <v>-26</v>
      </c>
      <c r="AG125">
        <v>413</v>
      </c>
      <c r="AH125">
        <v>-3.67</v>
      </c>
      <c r="AI125">
        <v>15.7</v>
      </c>
      <c r="AJ125">
        <v>-25</v>
      </c>
      <c r="AK125">
        <v>536</v>
      </c>
      <c r="AL125" s="20">
        <v>-9999</v>
      </c>
      <c r="AM125" s="20">
        <v>-9999</v>
      </c>
      <c r="AN125" s="20">
        <v>-9999</v>
      </c>
      <c r="AO125" s="20">
        <v>-9999</v>
      </c>
      <c r="AP125" s="20">
        <v>-9999</v>
      </c>
      <c r="AQ125" s="20">
        <v>-9999</v>
      </c>
      <c r="AR125" s="20">
        <v>-9999</v>
      </c>
      <c r="AS125" s="20">
        <v>-9999</v>
      </c>
      <c r="AT125" t="s">
        <v>65</v>
      </c>
      <c r="AU125">
        <v>543</v>
      </c>
      <c r="AV125" s="20">
        <v>-9999</v>
      </c>
      <c r="AW125" s="20">
        <v>-9999</v>
      </c>
      <c r="AX125" s="20">
        <v>-9999</v>
      </c>
      <c r="AY125" s="20">
        <v>-9999</v>
      </c>
      <c r="AZ125" s="20">
        <v>-9999</v>
      </c>
      <c r="BA125" s="20">
        <v>-9999</v>
      </c>
      <c r="BB125" s="20">
        <v>-9999</v>
      </c>
      <c r="BC125">
        <v>133</v>
      </c>
      <c r="BD125" t="s">
        <v>67</v>
      </c>
      <c r="BE125" t="s">
        <v>65</v>
      </c>
      <c r="BF125">
        <v>-9999</v>
      </c>
      <c r="BG125" s="20">
        <v>-9999</v>
      </c>
      <c r="BH125" s="20">
        <v>-9999</v>
      </c>
      <c r="BI125" s="20">
        <v>-9999</v>
      </c>
      <c r="BJ125" s="20">
        <v>-9999</v>
      </c>
      <c r="BK125" s="20">
        <v>-9999</v>
      </c>
      <c r="BL125">
        <v>215</v>
      </c>
      <c r="BM125" t="s">
        <v>68</v>
      </c>
      <c r="BN125" s="20">
        <v>-9999</v>
      </c>
      <c r="BO125" s="20">
        <v>-9999</v>
      </c>
      <c r="BP125" s="20">
        <v>-9999</v>
      </c>
      <c r="BQ125" s="20">
        <v>-9999</v>
      </c>
      <c r="BR125">
        <v>1.4285714285714286</v>
      </c>
      <c r="BS125" t="s">
        <v>142</v>
      </c>
      <c r="BT125">
        <v>5</v>
      </c>
      <c r="BU125">
        <f t="shared" si="0"/>
        <v>0.33606877686596326</v>
      </c>
      <c r="BV125" t="s">
        <v>703</v>
      </c>
    </row>
    <row r="126" spans="1:74" ht="12.75">
      <c r="A126" t="s">
        <v>506</v>
      </c>
      <c r="B126" t="s">
        <v>507</v>
      </c>
      <c r="C126" t="s">
        <v>508</v>
      </c>
      <c r="D126">
        <v>55.88</v>
      </c>
      <c r="E126">
        <v>-98.48</v>
      </c>
      <c r="F126" s="20">
        <v>-9999</v>
      </c>
      <c r="G126" t="s">
        <v>732</v>
      </c>
      <c r="H126" t="s">
        <v>676</v>
      </c>
      <c r="I126" t="s">
        <v>648</v>
      </c>
      <c r="J126" t="s">
        <v>510</v>
      </c>
      <c r="K126">
        <v>152</v>
      </c>
      <c r="L126" t="s">
        <v>65</v>
      </c>
      <c r="M126" t="s">
        <v>578</v>
      </c>
      <c r="N126" s="20">
        <v>-9999</v>
      </c>
      <c r="O126" s="20">
        <v>-9999</v>
      </c>
      <c r="P126" s="20">
        <v>-9999</v>
      </c>
      <c r="Q126" s="20">
        <v>-9999</v>
      </c>
      <c r="R126" s="20">
        <v>-9999</v>
      </c>
      <c r="S126" s="20">
        <v>-9999</v>
      </c>
      <c r="T126" s="20">
        <v>-9999</v>
      </c>
      <c r="U126" s="20">
        <v>-9999</v>
      </c>
      <c r="V126" t="s">
        <v>109</v>
      </c>
      <c r="W126" s="20">
        <v>-9999</v>
      </c>
      <c r="X126" s="20">
        <v>-9999</v>
      </c>
      <c r="Y126">
        <v>15.7</v>
      </c>
      <c r="Z126">
        <v>-25</v>
      </c>
      <c r="AA126">
        <v>536</v>
      </c>
      <c r="AB126" s="20">
        <v>-9999</v>
      </c>
      <c r="AC126" s="20">
        <v>-9999</v>
      </c>
      <c r="AD126">
        <v>-3.67</v>
      </c>
      <c r="AE126">
        <v>16</v>
      </c>
      <c r="AF126">
        <v>-26</v>
      </c>
      <c r="AG126">
        <v>413</v>
      </c>
      <c r="AH126">
        <v>-3.67</v>
      </c>
      <c r="AI126">
        <v>15.7</v>
      </c>
      <c r="AJ126">
        <v>-25</v>
      </c>
      <c r="AK126">
        <v>536</v>
      </c>
      <c r="AL126" s="20">
        <v>-9999</v>
      </c>
      <c r="AM126" s="20">
        <v>-9999</v>
      </c>
      <c r="AN126" s="20">
        <v>-9999</v>
      </c>
      <c r="AO126" s="20">
        <v>-9999</v>
      </c>
      <c r="AP126" s="20">
        <v>-9999</v>
      </c>
      <c r="AQ126" s="20">
        <v>-9999</v>
      </c>
      <c r="AR126" s="20">
        <v>-9999</v>
      </c>
      <c r="AS126" s="20">
        <v>-9999</v>
      </c>
      <c r="AT126" t="s">
        <v>65</v>
      </c>
      <c r="AU126">
        <v>644</v>
      </c>
      <c r="AV126" s="20">
        <v>-9999</v>
      </c>
      <c r="AW126" s="20">
        <v>-9999</v>
      </c>
      <c r="AX126" s="20">
        <v>-9999</v>
      </c>
      <c r="AY126" s="20">
        <v>-9999</v>
      </c>
      <c r="AZ126" s="20">
        <v>-9999</v>
      </c>
      <c r="BA126" s="20">
        <v>-9999</v>
      </c>
      <c r="BB126" s="20">
        <v>-9999</v>
      </c>
      <c r="BC126">
        <v>175</v>
      </c>
      <c r="BD126" t="s">
        <v>67</v>
      </c>
      <c r="BE126" t="s">
        <v>65</v>
      </c>
      <c r="BF126">
        <v>-9999</v>
      </c>
      <c r="BG126" s="20">
        <v>-9999</v>
      </c>
      <c r="BH126" s="20">
        <v>-9999</v>
      </c>
      <c r="BI126" s="20">
        <v>-9999</v>
      </c>
      <c r="BJ126" s="20">
        <v>-9999</v>
      </c>
      <c r="BK126" s="20">
        <v>-9999</v>
      </c>
      <c r="BL126">
        <v>57</v>
      </c>
      <c r="BM126" t="s">
        <v>68</v>
      </c>
      <c r="BN126" s="20">
        <v>-9999</v>
      </c>
      <c r="BO126" s="20">
        <v>-9999</v>
      </c>
      <c r="BP126" s="20">
        <v>-9999</v>
      </c>
      <c r="BQ126" s="20">
        <v>-9999</v>
      </c>
      <c r="BR126">
        <v>0.9942857142857143</v>
      </c>
      <c r="BS126" t="s">
        <v>142</v>
      </c>
      <c r="BT126">
        <v>5</v>
      </c>
      <c r="BU126">
        <f t="shared" si="0"/>
        <v>0.085119092063018</v>
      </c>
      <c r="BV126" t="s">
        <v>703</v>
      </c>
    </row>
    <row r="127" spans="1:74" ht="12.75">
      <c r="A127" t="s">
        <v>506</v>
      </c>
      <c r="B127" t="s">
        <v>507</v>
      </c>
      <c r="C127" t="s">
        <v>508</v>
      </c>
      <c r="D127">
        <v>55.85</v>
      </c>
      <c r="E127">
        <v>-98.04</v>
      </c>
      <c r="F127" s="20">
        <v>-9999</v>
      </c>
      <c r="G127" t="s">
        <v>718</v>
      </c>
      <c r="H127" t="s">
        <v>513</v>
      </c>
      <c r="I127" t="s">
        <v>819</v>
      </c>
      <c r="J127" t="s">
        <v>510</v>
      </c>
      <c r="K127">
        <v>52</v>
      </c>
      <c r="L127" t="s">
        <v>65</v>
      </c>
      <c r="M127" t="s">
        <v>514</v>
      </c>
      <c r="N127" s="20">
        <v>-9999</v>
      </c>
      <c r="O127" s="20">
        <v>-9999</v>
      </c>
      <c r="P127" s="20">
        <v>-9999</v>
      </c>
      <c r="Q127" s="20">
        <v>-9999</v>
      </c>
      <c r="R127" s="20">
        <v>-9999</v>
      </c>
      <c r="S127" s="20">
        <v>-9999</v>
      </c>
      <c r="T127" s="20">
        <v>-9999</v>
      </c>
      <c r="U127" s="20">
        <v>-9999</v>
      </c>
      <c r="V127" t="s">
        <v>109</v>
      </c>
      <c r="W127" s="20">
        <v>-9999</v>
      </c>
      <c r="X127" s="20">
        <v>-9999</v>
      </c>
      <c r="Y127">
        <v>15.7</v>
      </c>
      <c r="Z127">
        <v>-25</v>
      </c>
      <c r="AA127">
        <v>536</v>
      </c>
      <c r="AB127" s="20">
        <v>-9999</v>
      </c>
      <c r="AC127" s="20">
        <v>-9999</v>
      </c>
      <c r="AD127">
        <v>-3.08</v>
      </c>
      <c r="AE127">
        <v>16</v>
      </c>
      <c r="AF127">
        <v>-25</v>
      </c>
      <c r="AG127">
        <v>416</v>
      </c>
      <c r="AH127">
        <v>-3.08</v>
      </c>
      <c r="AI127">
        <v>15.7</v>
      </c>
      <c r="AJ127">
        <v>-25</v>
      </c>
      <c r="AK127">
        <v>536</v>
      </c>
      <c r="AL127" s="20">
        <v>-9999</v>
      </c>
      <c r="AM127" s="20">
        <v>-9999</v>
      </c>
      <c r="AN127" s="20">
        <v>-9999</v>
      </c>
      <c r="AO127" s="20">
        <v>-9999</v>
      </c>
      <c r="AP127" s="20">
        <v>-9999</v>
      </c>
      <c r="AQ127" s="20">
        <v>-9999</v>
      </c>
      <c r="AR127" s="20">
        <v>-9999</v>
      </c>
      <c r="AS127" s="20">
        <v>-9999</v>
      </c>
      <c r="AT127" t="s">
        <v>65</v>
      </c>
      <c r="AU127">
        <v>827</v>
      </c>
      <c r="AV127" s="20">
        <v>-9999</v>
      </c>
      <c r="AW127" s="20">
        <v>-9999</v>
      </c>
      <c r="AX127" s="20">
        <v>-9999</v>
      </c>
      <c r="AY127" s="20">
        <v>-9999</v>
      </c>
      <c r="AZ127" s="20">
        <v>-9999</v>
      </c>
      <c r="BA127" s="20">
        <v>-9999</v>
      </c>
      <c r="BB127" s="20">
        <v>-9999</v>
      </c>
      <c r="BC127">
        <v>66</v>
      </c>
      <c r="BD127" t="s">
        <v>67</v>
      </c>
      <c r="BE127" t="s">
        <v>65</v>
      </c>
      <c r="BF127">
        <v>-9999</v>
      </c>
      <c r="BG127" s="20">
        <v>-9999</v>
      </c>
      <c r="BH127" s="20">
        <v>-9999</v>
      </c>
      <c r="BI127" s="20">
        <v>-9999</v>
      </c>
      <c r="BJ127" s="20">
        <v>-9999</v>
      </c>
      <c r="BK127" s="20">
        <v>-9999</v>
      </c>
      <c r="BL127">
        <v>235</v>
      </c>
      <c r="BM127" t="s">
        <v>68</v>
      </c>
      <c r="BN127" s="20">
        <v>-9999</v>
      </c>
      <c r="BO127" s="20">
        <v>-9999</v>
      </c>
      <c r="BP127" s="20">
        <v>-9999</v>
      </c>
      <c r="BQ127" s="20">
        <v>-9999</v>
      </c>
      <c r="BR127">
        <v>1.3333333333333333</v>
      </c>
      <c r="BS127" t="s">
        <v>142</v>
      </c>
      <c r="BT127">
        <v>5</v>
      </c>
      <c r="BU127">
        <f t="shared" si="0"/>
        <v>0.25194317877244704</v>
      </c>
      <c r="BV127" t="s">
        <v>703</v>
      </c>
    </row>
    <row r="128" spans="1:74" s="20" customFormat="1" ht="12.75">
      <c r="A128" s="20" t="s">
        <v>506</v>
      </c>
      <c r="B128" s="20" t="s">
        <v>507</v>
      </c>
      <c r="C128" s="20" t="s">
        <v>704</v>
      </c>
      <c r="D128" s="20">
        <v>53.92</v>
      </c>
      <c r="E128" s="20">
        <v>-104.69</v>
      </c>
      <c r="F128" s="20">
        <v>-9999</v>
      </c>
      <c r="G128" s="20" t="s">
        <v>732</v>
      </c>
      <c r="H128" s="20" t="s">
        <v>509</v>
      </c>
      <c r="I128" s="20" t="s">
        <v>648</v>
      </c>
      <c r="J128" s="20" t="s">
        <v>705</v>
      </c>
      <c r="K128" s="20">
        <v>67</v>
      </c>
      <c r="L128" s="20" t="s">
        <v>65</v>
      </c>
      <c r="M128" s="20" t="s">
        <v>511</v>
      </c>
      <c r="N128" s="20">
        <v>-9999</v>
      </c>
      <c r="O128" s="20">
        <v>-9999</v>
      </c>
      <c r="P128" s="20">
        <v>-9999</v>
      </c>
      <c r="Q128" s="20">
        <v>-9999</v>
      </c>
      <c r="R128" s="20">
        <v>-9999</v>
      </c>
      <c r="S128" s="20">
        <v>-9999</v>
      </c>
      <c r="T128" s="20">
        <v>-9999</v>
      </c>
      <c r="U128" s="20">
        <v>-9999</v>
      </c>
      <c r="V128" s="20" t="s">
        <v>109</v>
      </c>
      <c r="W128" s="20">
        <v>-9999</v>
      </c>
      <c r="X128" s="20">
        <v>-9999</v>
      </c>
      <c r="Y128" s="20">
        <v>17.6</v>
      </c>
      <c r="Z128" s="20">
        <v>-19.8</v>
      </c>
      <c r="AA128" s="20">
        <v>405</v>
      </c>
      <c r="AB128" s="20">
        <v>-9999</v>
      </c>
      <c r="AC128" s="20">
        <v>-9999</v>
      </c>
      <c r="AD128" s="20">
        <v>0.08</v>
      </c>
      <c r="AE128" s="20">
        <v>17</v>
      </c>
      <c r="AF128" s="20">
        <v>-20</v>
      </c>
      <c r="AG128" s="20">
        <v>375</v>
      </c>
      <c r="AH128" s="20">
        <v>0.08</v>
      </c>
      <c r="AI128" s="20">
        <v>17.6</v>
      </c>
      <c r="AJ128" s="20">
        <v>-19.8</v>
      </c>
      <c r="AK128" s="20">
        <v>405</v>
      </c>
      <c r="AL128" s="20">
        <v>-9999</v>
      </c>
      <c r="AM128" s="20">
        <v>-9999</v>
      </c>
      <c r="AN128" s="20">
        <v>-9999</v>
      </c>
      <c r="AO128" s="20">
        <v>-9999</v>
      </c>
      <c r="AP128" s="20">
        <v>-9999</v>
      </c>
      <c r="AQ128" s="20" t="s">
        <v>65</v>
      </c>
      <c r="AR128" s="20">
        <v>-9999</v>
      </c>
      <c r="AS128" s="20">
        <v>-9999</v>
      </c>
      <c r="AT128" s="20">
        <v>-9999</v>
      </c>
      <c r="AU128" s="20">
        <v>286</v>
      </c>
      <c r="AV128" s="20">
        <v>-9999</v>
      </c>
      <c r="AW128" s="20" t="s">
        <v>67</v>
      </c>
      <c r="AX128" s="20">
        <v>-9999</v>
      </c>
      <c r="AY128" s="20" t="s">
        <v>65</v>
      </c>
      <c r="AZ128" s="20">
        <v>-9999</v>
      </c>
      <c r="BA128" s="20">
        <v>-9999</v>
      </c>
      <c r="BB128" s="20">
        <v>-9999</v>
      </c>
      <c r="BC128" s="20">
        <v>1589</v>
      </c>
      <c r="BD128" s="20" t="s">
        <v>67</v>
      </c>
      <c r="BE128" s="20">
        <v>-9999</v>
      </c>
      <c r="BF128" s="20" t="s">
        <v>65</v>
      </c>
      <c r="BG128" s="20">
        <v>-9999</v>
      </c>
      <c r="BH128" s="20">
        <v>-9999</v>
      </c>
      <c r="BI128" s="20">
        <v>-9999</v>
      </c>
      <c r="BJ128" s="20">
        <v>24</v>
      </c>
      <c r="BK128" s="20" t="s">
        <v>68</v>
      </c>
      <c r="BL128" s="20">
        <v>51</v>
      </c>
      <c r="BM128" s="20" t="s">
        <v>68</v>
      </c>
      <c r="BN128" s="20">
        <v>-9999</v>
      </c>
      <c r="BO128" s="20">
        <v>-9999</v>
      </c>
      <c r="BP128" s="20">
        <v>-9999</v>
      </c>
      <c r="BQ128" s="20">
        <v>-9999</v>
      </c>
      <c r="BR128" s="20">
        <v>0.032095657646318436</v>
      </c>
      <c r="BS128" s="20" t="s">
        <v>69</v>
      </c>
      <c r="BT128" s="20">
        <v>-9999</v>
      </c>
      <c r="BU128" s="20">
        <v>0.03163869847079624</v>
      </c>
      <c r="BV128" s="20" t="s">
        <v>512</v>
      </c>
    </row>
    <row r="129" spans="1:74" s="20" customFormat="1" ht="12.75">
      <c r="A129" s="20" t="s">
        <v>506</v>
      </c>
      <c r="B129" s="20" t="s">
        <v>507</v>
      </c>
      <c r="C129" s="20" t="s">
        <v>704</v>
      </c>
      <c r="D129" s="20">
        <v>53.99</v>
      </c>
      <c r="E129" s="20">
        <v>-105.12</v>
      </c>
      <c r="F129" s="20">
        <v>-9999</v>
      </c>
      <c r="G129" s="20" t="s">
        <v>732</v>
      </c>
      <c r="H129" s="20" t="s">
        <v>676</v>
      </c>
      <c r="I129" s="20" t="s">
        <v>648</v>
      </c>
      <c r="J129" s="20" t="s">
        <v>705</v>
      </c>
      <c r="K129" s="20">
        <v>115</v>
      </c>
      <c r="L129" s="20" t="s">
        <v>65</v>
      </c>
      <c r="M129" s="20" t="s">
        <v>578</v>
      </c>
      <c r="N129" s="20">
        <v>-9999</v>
      </c>
      <c r="O129" s="20">
        <v>-9999</v>
      </c>
      <c r="P129" s="20">
        <v>-9999</v>
      </c>
      <c r="Q129" s="20">
        <v>-9999</v>
      </c>
      <c r="R129" s="20">
        <v>-9999</v>
      </c>
      <c r="S129" s="20">
        <v>-9999</v>
      </c>
      <c r="T129" s="20">
        <v>-9999</v>
      </c>
      <c r="U129" s="20">
        <v>-9999</v>
      </c>
      <c r="V129" s="20" t="s">
        <v>109</v>
      </c>
      <c r="W129" s="20">
        <v>-9999</v>
      </c>
      <c r="X129" s="20">
        <v>-9999</v>
      </c>
      <c r="Y129" s="20">
        <v>17.6</v>
      </c>
      <c r="Z129" s="20">
        <v>-19.8</v>
      </c>
      <c r="AA129" s="20">
        <v>405</v>
      </c>
      <c r="AB129" s="20">
        <v>-9999</v>
      </c>
      <c r="AC129" s="20">
        <v>-9999</v>
      </c>
      <c r="AD129" s="20">
        <v>0.08</v>
      </c>
      <c r="AE129" s="20">
        <v>17</v>
      </c>
      <c r="AF129" s="20">
        <v>-20</v>
      </c>
      <c r="AG129" s="20">
        <v>375</v>
      </c>
      <c r="AH129" s="20">
        <v>0.08</v>
      </c>
      <c r="AI129" s="20">
        <v>17.6</v>
      </c>
      <c r="AJ129" s="20">
        <v>-19.8</v>
      </c>
      <c r="AK129" s="20">
        <v>405</v>
      </c>
      <c r="AL129" s="20">
        <v>-9999</v>
      </c>
      <c r="AM129" s="20">
        <v>-9999</v>
      </c>
      <c r="AN129" s="20">
        <v>-9999</v>
      </c>
      <c r="AO129" s="20">
        <v>-9999</v>
      </c>
      <c r="AP129" s="20">
        <v>-9999</v>
      </c>
      <c r="AQ129" s="20" t="s">
        <v>65</v>
      </c>
      <c r="AR129" s="20">
        <v>-9999</v>
      </c>
      <c r="AS129" s="20">
        <v>-9999</v>
      </c>
      <c r="AT129" s="20">
        <v>-9999</v>
      </c>
      <c r="AU129" s="20">
        <v>591</v>
      </c>
      <c r="AV129" s="20">
        <v>-9999</v>
      </c>
      <c r="AW129" s="20" t="s">
        <v>67</v>
      </c>
      <c r="AX129" s="20">
        <v>-9999</v>
      </c>
      <c r="AY129" s="20" t="s">
        <v>65</v>
      </c>
      <c r="AZ129" s="20">
        <v>-9999</v>
      </c>
      <c r="BA129" s="20">
        <v>-9999</v>
      </c>
      <c r="BB129" s="20">
        <v>-9999</v>
      </c>
      <c r="BC129" s="20">
        <v>2268</v>
      </c>
      <c r="BD129" s="20" t="s">
        <v>67</v>
      </c>
      <c r="BE129" s="20">
        <v>-9999</v>
      </c>
      <c r="BF129" s="20" t="s">
        <v>65</v>
      </c>
      <c r="BG129" s="20">
        <v>-9999</v>
      </c>
      <c r="BH129" s="20">
        <v>-9999</v>
      </c>
      <c r="BI129" s="20">
        <v>-9999</v>
      </c>
      <c r="BJ129" s="20">
        <v>66</v>
      </c>
      <c r="BK129" s="20" t="s">
        <v>68</v>
      </c>
      <c r="BL129" s="20">
        <v>104</v>
      </c>
      <c r="BM129" s="20" t="s">
        <v>68</v>
      </c>
      <c r="BN129" s="20">
        <v>-9999</v>
      </c>
      <c r="BO129" s="20">
        <v>-9999</v>
      </c>
      <c r="BP129" s="20">
        <v>-9999</v>
      </c>
      <c r="BQ129" s="20">
        <v>-9999</v>
      </c>
      <c r="BR129" s="20">
        <v>0.04585537918871252</v>
      </c>
      <c r="BS129" s="20" t="s">
        <v>69</v>
      </c>
      <c r="BT129" s="20">
        <v>-9999</v>
      </c>
      <c r="BU129" s="20">
        <v>0.04492828754104026</v>
      </c>
      <c r="BV129" s="20" t="s">
        <v>512</v>
      </c>
    </row>
    <row r="130" spans="1:74" s="20" customFormat="1" ht="12.75">
      <c r="A130" s="20" t="s">
        <v>506</v>
      </c>
      <c r="B130" s="20" t="s">
        <v>507</v>
      </c>
      <c r="C130" s="20" t="s">
        <v>704</v>
      </c>
      <c r="D130" s="20">
        <v>53.63</v>
      </c>
      <c r="E130" s="20">
        <v>-106.2</v>
      </c>
      <c r="F130" s="20">
        <v>-9999</v>
      </c>
      <c r="G130" s="20" t="s">
        <v>718</v>
      </c>
      <c r="H130" s="20" t="s">
        <v>513</v>
      </c>
      <c r="I130" s="20" t="s">
        <v>819</v>
      </c>
      <c r="J130" s="20" t="s">
        <v>705</v>
      </c>
      <c r="K130" s="20">
        <v>70</v>
      </c>
      <c r="L130" s="20" t="s">
        <v>65</v>
      </c>
      <c r="M130" s="20" t="s">
        <v>514</v>
      </c>
      <c r="N130" s="20">
        <v>-9999</v>
      </c>
      <c r="O130" s="20">
        <v>-9999</v>
      </c>
      <c r="P130" s="20">
        <v>-9999</v>
      </c>
      <c r="Q130" s="20">
        <v>-9999</v>
      </c>
      <c r="R130" s="20">
        <v>-9999</v>
      </c>
      <c r="S130" s="20">
        <v>-9999</v>
      </c>
      <c r="T130" s="20">
        <v>-9999</v>
      </c>
      <c r="U130" s="20">
        <v>-9999</v>
      </c>
      <c r="V130" s="20" t="s">
        <v>109</v>
      </c>
      <c r="W130" s="20">
        <v>-9999</v>
      </c>
      <c r="X130" s="20">
        <v>-9999</v>
      </c>
      <c r="Y130" s="20">
        <v>17.6</v>
      </c>
      <c r="Z130" s="20">
        <v>-19.8</v>
      </c>
      <c r="AA130" s="20">
        <v>405</v>
      </c>
      <c r="AB130" s="20">
        <v>-9999</v>
      </c>
      <c r="AC130" s="20">
        <v>-9999</v>
      </c>
      <c r="AD130" s="20">
        <v>1</v>
      </c>
      <c r="AE130" s="20">
        <v>18</v>
      </c>
      <c r="AF130" s="20">
        <v>-18</v>
      </c>
      <c r="AG130" s="20">
        <v>372</v>
      </c>
      <c r="AH130" s="20">
        <v>1</v>
      </c>
      <c r="AI130" s="20">
        <v>17.6</v>
      </c>
      <c r="AJ130" s="20">
        <v>-19.8</v>
      </c>
      <c r="AK130" s="20">
        <v>405</v>
      </c>
      <c r="AL130" s="20">
        <v>-9999</v>
      </c>
      <c r="AM130" s="20">
        <v>-9999</v>
      </c>
      <c r="AN130" s="20">
        <v>-9999</v>
      </c>
      <c r="AO130" s="20">
        <v>-9999</v>
      </c>
      <c r="AP130" s="20">
        <v>-9999</v>
      </c>
      <c r="AQ130" s="20" t="s">
        <v>65</v>
      </c>
      <c r="AR130" s="20">
        <v>-9999</v>
      </c>
      <c r="AS130" s="20">
        <v>-9999</v>
      </c>
      <c r="AT130" s="20">
        <v>-9999</v>
      </c>
      <c r="AU130" s="20">
        <v>657</v>
      </c>
      <c r="AV130" s="20">
        <v>-9999</v>
      </c>
      <c r="AW130" s="20" t="s">
        <v>67</v>
      </c>
      <c r="AX130" s="20">
        <v>-9999</v>
      </c>
      <c r="AY130" s="20" t="s">
        <v>65</v>
      </c>
      <c r="AZ130" s="20">
        <v>-9999</v>
      </c>
      <c r="BA130" s="20">
        <v>-9999</v>
      </c>
      <c r="BB130" s="20">
        <v>-9999</v>
      </c>
      <c r="BC130" s="20">
        <v>2778</v>
      </c>
      <c r="BD130" s="20" t="s">
        <v>67</v>
      </c>
      <c r="BE130" s="20">
        <v>-9999</v>
      </c>
      <c r="BF130" s="20" t="s">
        <v>65</v>
      </c>
      <c r="BG130" s="20">
        <v>-9999</v>
      </c>
      <c r="BH130" s="20">
        <v>-9999</v>
      </c>
      <c r="BI130" s="20">
        <v>-9999</v>
      </c>
      <c r="BJ130" s="20">
        <v>73</v>
      </c>
      <c r="BK130" s="20" t="s">
        <v>68</v>
      </c>
      <c r="BL130" s="20">
        <v>125</v>
      </c>
      <c r="BM130" s="20" t="s">
        <v>68</v>
      </c>
      <c r="BN130" s="20">
        <v>-9999</v>
      </c>
      <c r="BO130" s="20">
        <v>-9999</v>
      </c>
      <c r="BP130" s="20">
        <v>-9999</v>
      </c>
      <c r="BQ130" s="20">
        <v>-9999</v>
      </c>
      <c r="BR130" s="20">
        <v>0.04499640028797696</v>
      </c>
      <c r="BS130" s="20" t="s">
        <v>69</v>
      </c>
      <c r="BT130" s="20">
        <v>-9999</v>
      </c>
      <c r="BU130" s="20">
        <v>0.04410337831877922</v>
      </c>
      <c r="BV130" s="20" t="s">
        <v>512</v>
      </c>
    </row>
    <row r="131" spans="1:74" ht="12.75">
      <c r="A131" t="s">
        <v>506</v>
      </c>
      <c r="B131" t="s">
        <v>507</v>
      </c>
      <c r="C131" t="s">
        <v>704</v>
      </c>
      <c r="D131">
        <v>53.92</v>
      </c>
      <c r="E131">
        <v>-104.69</v>
      </c>
      <c r="F131" s="20">
        <v>-9999</v>
      </c>
      <c r="G131" t="s">
        <v>732</v>
      </c>
      <c r="H131" t="s">
        <v>509</v>
      </c>
      <c r="I131" t="s">
        <v>648</v>
      </c>
      <c r="J131" t="s">
        <v>705</v>
      </c>
      <c r="K131">
        <v>67</v>
      </c>
      <c r="L131" t="s">
        <v>65</v>
      </c>
      <c r="M131" t="s">
        <v>511</v>
      </c>
      <c r="N131" s="20">
        <v>-9999</v>
      </c>
      <c r="O131" s="20">
        <v>-9999</v>
      </c>
      <c r="P131" s="20">
        <v>-9999</v>
      </c>
      <c r="Q131" s="20">
        <v>-9999</v>
      </c>
      <c r="R131" s="20">
        <v>-9999</v>
      </c>
      <c r="S131" s="20">
        <v>-9999</v>
      </c>
      <c r="T131" s="20">
        <v>-9999</v>
      </c>
      <c r="U131" s="20">
        <v>-9999</v>
      </c>
      <c r="V131" t="s">
        <v>109</v>
      </c>
      <c r="W131" s="20">
        <v>-9999</v>
      </c>
      <c r="X131" s="20">
        <v>-9999</v>
      </c>
      <c r="Y131">
        <v>17.6</v>
      </c>
      <c r="Z131">
        <v>-19.8</v>
      </c>
      <c r="AA131">
        <v>405</v>
      </c>
      <c r="AB131" s="20">
        <v>-9999</v>
      </c>
      <c r="AC131" s="20">
        <v>-9999</v>
      </c>
      <c r="AD131">
        <v>0.08</v>
      </c>
      <c r="AE131">
        <v>17</v>
      </c>
      <c r="AF131">
        <v>-20</v>
      </c>
      <c r="AG131">
        <v>375</v>
      </c>
      <c r="AH131">
        <v>0.08</v>
      </c>
      <c r="AI131">
        <v>17.6</v>
      </c>
      <c r="AJ131">
        <v>-19.8</v>
      </c>
      <c r="AK131">
        <v>405</v>
      </c>
      <c r="AL131" s="20">
        <v>-9999</v>
      </c>
      <c r="AM131" s="20">
        <v>-9999</v>
      </c>
      <c r="AN131" s="20">
        <v>-9999</v>
      </c>
      <c r="AO131" s="20">
        <v>-9999</v>
      </c>
      <c r="AP131" s="20">
        <v>-9999</v>
      </c>
      <c r="AQ131" t="s">
        <v>65</v>
      </c>
      <c r="AR131" s="20">
        <v>-9999</v>
      </c>
      <c r="AS131" s="20">
        <v>-9999</v>
      </c>
      <c r="AT131" s="20">
        <v>-9999</v>
      </c>
      <c r="AU131" s="20">
        <v>-9999</v>
      </c>
      <c r="AV131" s="20">
        <v>-9999</v>
      </c>
      <c r="AW131" s="20">
        <v>-9999</v>
      </c>
      <c r="AX131" s="20">
        <v>-9999</v>
      </c>
      <c r="AY131" s="20">
        <v>-9999</v>
      </c>
      <c r="AZ131" s="20">
        <v>-9999</v>
      </c>
      <c r="BA131" s="20">
        <v>-9999</v>
      </c>
      <c r="BB131" s="20">
        <v>-9999</v>
      </c>
      <c r="BC131">
        <v>286</v>
      </c>
      <c r="BD131" t="s">
        <v>67</v>
      </c>
      <c r="BE131" s="20">
        <v>-9999</v>
      </c>
      <c r="BF131" t="s">
        <v>65</v>
      </c>
      <c r="BG131" s="20">
        <v>-9999</v>
      </c>
      <c r="BH131" s="20">
        <v>-9999</v>
      </c>
      <c r="BI131" s="20">
        <v>-9999</v>
      </c>
      <c r="BJ131" s="20">
        <v>-9999</v>
      </c>
      <c r="BK131" s="20">
        <v>-9999</v>
      </c>
      <c r="BL131">
        <v>48</v>
      </c>
      <c r="BM131" t="s">
        <v>68</v>
      </c>
      <c r="BN131" s="20">
        <v>-9999</v>
      </c>
      <c r="BO131" s="20">
        <v>-9999</v>
      </c>
      <c r="BP131" s="20">
        <v>-9999</v>
      </c>
      <c r="BQ131" s="20">
        <v>-9999</v>
      </c>
      <c r="BR131">
        <v>0.08391608391608392</v>
      </c>
      <c r="BS131" t="s">
        <v>142</v>
      </c>
      <c r="BT131">
        <v>5</v>
      </c>
      <c r="BU131">
        <f aca="true" t="shared" si="1" ref="BU131:BU136">BL131/(BL131*0.45+BC131)</f>
        <v>0.15604681404421325</v>
      </c>
      <c r="BV131" t="s">
        <v>512</v>
      </c>
    </row>
    <row r="132" spans="1:74" ht="12.75">
      <c r="A132" t="s">
        <v>506</v>
      </c>
      <c r="B132" t="s">
        <v>507</v>
      </c>
      <c r="C132" t="s">
        <v>704</v>
      </c>
      <c r="D132">
        <v>53.99</v>
      </c>
      <c r="E132">
        <v>-105.12</v>
      </c>
      <c r="F132" s="20">
        <v>-9999</v>
      </c>
      <c r="G132" t="s">
        <v>732</v>
      </c>
      <c r="H132" t="s">
        <v>676</v>
      </c>
      <c r="I132" t="s">
        <v>648</v>
      </c>
      <c r="J132" t="s">
        <v>705</v>
      </c>
      <c r="K132">
        <v>115</v>
      </c>
      <c r="L132" t="s">
        <v>65</v>
      </c>
      <c r="M132" t="s">
        <v>578</v>
      </c>
      <c r="N132" s="20">
        <v>-9999</v>
      </c>
      <c r="O132" s="20">
        <v>-9999</v>
      </c>
      <c r="P132" s="20">
        <v>-9999</v>
      </c>
      <c r="Q132" s="20">
        <v>-9999</v>
      </c>
      <c r="R132" s="20">
        <v>-9999</v>
      </c>
      <c r="S132" s="20">
        <v>-9999</v>
      </c>
      <c r="T132" s="20">
        <v>-9999</v>
      </c>
      <c r="U132" s="20">
        <v>-9999</v>
      </c>
      <c r="V132" t="s">
        <v>109</v>
      </c>
      <c r="W132" s="20">
        <v>-9999</v>
      </c>
      <c r="X132" s="20">
        <v>-9999</v>
      </c>
      <c r="Y132">
        <v>17.6</v>
      </c>
      <c r="Z132">
        <v>-19.8</v>
      </c>
      <c r="AA132">
        <v>405</v>
      </c>
      <c r="AB132" s="20">
        <v>-9999</v>
      </c>
      <c r="AC132" s="20">
        <v>-9999</v>
      </c>
      <c r="AD132">
        <v>0.08</v>
      </c>
      <c r="AE132">
        <v>17</v>
      </c>
      <c r="AF132">
        <v>-20</v>
      </c>
      <c r="AG132">
        <v>375</v>
      </c>
      <c r="AH132">
        <v>0.08</v>
      </c>
      <c r="AI132">
        <v>17.6</v>
      </c>
      <c r="AJ132">
        <v>-19.8</v>
      </c>
      <c r="AK132">
        <v>405</v>
      </c>
      <c r="AL132" s="20">
        <v>-9999</v>
      </c>
      <c r="AM132" s="20">
        <v>-9999</v>
      </c>
      <c r="AN132" s="20">
        <v>-9999</v>
      </c>
      <c r="AO132" s="20">
        <v>-9999</v>
      </c>
      <c r="AP132" s="20">
        <v>-9999</v>
      </c>
      <c r="AQ132" t="s">
        <v>65</v>
      </c>
      <c r="AR132" s="20">
        <v>-9999</v>
      </c>
      <c r="AS132" s="20">
        <v>-9999</v>
      </c>
      <c r="AT132" s="20">
        <v>-9999</v>
      </c>
      <c r="AU132" s="20">
        <v>-9999</v>
      </c>
      <c r="AV132" s="20">
        <v>-9999</v>
      </c>
      <c r="AW132" s="20">
        <v>-9999</v>
      </c>
      <c r="AX132" s="20">
        <v>-9999</v>
      </c>
      <c r="AY132" s="20">
        <v>-9999</v>
      </c>
      <c r="AZ132" s="20">
        <v>-9999</v>
      </c>
      <c r="BA132" s="20">
        <v>-9999</v>
      </c>
      <c r="BB132" s="20">
        <v>-9999</v>
      </c>
      <c r="BC132">
        <v>657</v>
      </c>
      <c r="BD132" t="s">
        <v>67</v>
      </c>
      <c r="BE132" s="20">
        <v>-9999</v>
      </c>
      <c r="BF132" t="s">
        <v>65</v>
      </c>
      <c r="BG132" s="20">
        <v>-9999</v>
      </c>
      <c r="BH132" s="20">
        <v>-9999</v>
      </c>
      <c r="BI132" s="20">
        <v>-9999</v>
      </c>
      <c r="BJ132" s="20">
        <v>-9999</v>
      </c>
      <c r="BK132" s="20">
        <v>-9999</v>
      </c>
      <c r="BL132">
        <v>92</v>
      </c>
      <c r="BM132" t="s">
        <v>68</v>
      </c>
      <c r="BN132" s="20">
        <v>-9999</v>
      </c>
      <c r="BO132" s="20">
        <v>-9999</v>
      </c>
      <c r="BP132" s="20">
        <v>-9999</v>
      </c>
      <c r="BQ132" s="20">
        <v>-9999</v>
      </c>
      <c r="BR132">
        <v>0.1116751269035533</v>
      </c>
      <c r="BS132" t="s">
        <v>142</v>
      </c>
      <c r="BT132">
        <v>5</v>
      </c>
      <c r="BU132">
        <f t="shared" si="1"/>
        <v>0.13172966781214204</v>
      </c>
      <c r="BV132" t="s">
        <v>512</v>
      </c>
    </row>
    <row r="133" spans="1:74" ht="12.75">
      <c r="A133" t="s">
        <v>506</v>
      </c>
      <c r="B133" t="s">
        <v>507</v>
      </c>
      <c r="C133" t="s">
        <v>704</v>
      </c>
      <c r="D133">
        <v>53.99</v>
      </c>
      <c r="E133">
        <v>-105.12</v>
      </c>
      <c r="F133" s="20">
        <v>-9999</v>
      </c>
      <c r="G133" t="s">
        <v>732</v>
      </c>
      <c r="H133" t="s">
        <v>676</v>
      </c>
      <c r="I133" t="s">
        <v>648</v>
      </c>
      <c r="J133" t="s">
        <v>705</v>
      </c>
      <c r="K133">
        <v>115</v>
      </c>
      <c r="L133" t="s">
        <v>65</v>
      </c>
      <c r="M133" t="s">
        <v>578</v>
      </c>
      <c r="N133" s="20">
        <v>-9999</v>
      </c>
      <c r="O133" s="20">
        <v>-9999</v>
      </c>
      <c r="P133" s="20">
        <v>-9999</v>
      </c>
      <c r="Q133" s="20">
        <v>-9999</v>
      </c>
      <c r="R133" s="20">
        <v>-9999</v>
      </c>
      <c r="S133" s="20">
        <v>-9999</v>
      </c>
      <c r="T133" s="20">
        <v>-9999</v>
      </c>
      <c r="U133" s="20">
        <v>-9999</v>
      </c>
      <c r="V133" t="s">
        <v>109</v>
      </c>
      <c r="W133" s="20">
        <v>-9999</v>
      </c>
      <c r="X133" s="20">
        <v>-9999</v>
      </c>
      <c r="Y133">
        <v>17.6</v>
      </c>
      <c r="Z133">
        <v>-19.8</v>
      </c>
      <c r="AA133">
        <v>405</v>
      </c>
      <c r="AB133" s="20">
        <v>-9999</v>
      </c>
      <c r="AC133" s="20">
        <v>-9999</v>
      </c>
      <c r="AD133">
        <v>0.08</v>
      </c>
      <c r="AE133">
        <v>17</v>
      </c>
      <c r="AF133">
        <v>-20</v>
      </c>
      <c r="AG133">
        <v>375</v>
      </c>
      <c r="AH133">
        <v>0.08</v>
      </c>
      <c r="AI133">
        <v>17.6</v>
      </c>
      <c r="AJ133">
        <v>-19.8</v>
      </c>
      <c r="AK133">
        <v>405</v>
      </c>
      <c r="AL133" s="20">
        <v>-9999</v>
      </c>
      <c r="AM133" s="20">
        <v>-9999</v>
      </c>
      <c r="AN133" s="20">
        <v>-9999</v>
      </c>
      <c r="AO133" s="20">
        <v>-9999</v>
      </c>
      <c r="AP133" s="20">
        <v>-9999</v>
      </c>
      <c r="AQ133" s="20">
        <v>-9999</v>
      </c>
      <c r="AR133" s="20">
        <v>-9999</v>
      </c>
      <c r="AS133" s="20">
        <v>-9999</v>
      </c>
      <c r="AT133" t="s">
        <v>65</v>
      </c>
      <c r="AU133" s="20">
        <v>-9999</v>
      </c>
      <c r="AV133" s="20">
        <v>-9999</v>
      </c>
      <c r="AW133" s="20">
        <v>-9999</v>
      </c>
      <c r="AX133" s="20">
        <v>-9999</v>
      </c>
      <c r="AY133" s="20">
        <v>-9999</v>
      </c>
      <c r="AZ133" s="20">
        <v>-9999</v>
      </c>
      <c r="BA133" s="20">
        <v>-9999</v>
      </c>
      <c r="BB133" s="20">
        <v>-9999</v>
      </c>
      <c r="BC133">
        <v>591</v>
      </c>
      <c r="BD133" t="s">
        <v>67</v>
      </c>
      <c r="BE133" t="s">
        <v>65</v>
      </c>
      <c r="BF133">
        <v>-9999</v>
      </c>
      <c r="BG133" s="20">
        <v>-9999</v>
      </c>
      <c r="BH133" s="20">
        <v>-9999</v>
      </c>
      <c r="BI133" s="20">
        <v>-9999</v>
      </c>
      <c r="BJ133" s="20">
        <v>-9999</v>
      </c>
      <c r="BK133" s="20">
        <v>-9999</v>
      </c>
      <c r="BL133">
        <v>62</v>
      </c>
      <c r="BM133" t="s">
        <v>68</v>
      </c>
      <c r="BN133" s="20">
        <v>-9999</v>
      </c>
      <c r="BO133" s="20">
        <v>-9999</v>
      </c>
      <c r="BP133" s="20">
        <v>-9999</v>
      </c>
      <c r="BQ133" s="20">
        <v>-9999</v>
      </c>
      <c r="BR133">
        <v>1.7669172932330828</v>
      </c>
      <c r="BS133" t="s">
        <v>142</v>
      </c>
      <c r="BT133">
        <v>5</v>
      </c>
      <c r="BU133">
        <f t="shared" si="1"/>
        <v>0.10017773469058007</v>
      </c>
      <c r="BV133" t="s">
        <v>703</v>
      </c>
    </row>
    <row r="134" spans="1:74" ht="12.75">
      <c r="A134" t="s">
        <v>506</v>
      </c>
      <c r="B134" t="s">
        <v>507</v>
      </c>
      <c r="C134" t="s">
        <v>704</v>
      </c>
      <c r="D134">
        <v>53.92</v>
      </c>
      <c r="E134">
        <v>-104.69</v>
      </c>
      <c r="F134" s="20">
        <v>-9999</v>
      </c>
      <c r="G134" t="s">
        <v>732</v>
      </c>
      <c r="H134" t="s">
        <v>509</v>
      </c>
      <c r="I134" t="s">
        <v>648</v>
      </c>
      <c r="J134" t="s">
        <v>705</v>
      </c>
      <c r="K134">
        <v>67</v>
      </c>
      <c r="L134" t="s">
        <v>65</v>
      </c>
      <c r="M134" t="s">
        <v>511</v>
      </c>
      <c r="N134" s="20">
        <v>-9999</v>
      </c>
      <c r="O134" s="20">
        <v>-9999</v>
      </c>
      <c r="P134" s="20">
        <v>-9999</v>
      </c>
      <c r="Q134" s="20">
        <v>-9999</v>
      </c>
      <c r="R134" s="20">
        <v>-9999</v>
      </c>
      <c r="S134" s="20">
        <v>-9999</v>
      </c>
      <c r="T134" s="20">
        <v>-9999</v>
      </c>
      <c r="U134" s="20">
        <v>-9999</v>
      </c>
      <c r="V134" t="s">
        <v>109</v>
      </c>
      <c r="W134" s="20">
        <v>-9999</v>
      </c>
      <c r="X134" s="20">
        <v>-9999</v>
      </c>
      <c r="Y134">
        <v>17.6</v>
      </c>
      <c r="Z134">
        <v>-19.8</v>
      </c>
      <c r="AA134">
        <v>405</v>
      </c>
      <c r="AB134" s="20">
        <v>-9999</v>
      </c>
      <c r="AC134" s="20">
        <v>-9999</v>
      </c>
      <c r="AD134">
        <v>0.33</v>
      </c>
      <c r="AE134">
        <v>18</v>
      </c>
      <c r="AF134">
        <v>-19</v>
      </c>
      <c r="AG134">
        <v>381</v>
      </c>
      <c r="AH134">
        <v>0.33</v>
      </c>
      <c r="AI134">
        <v>17.6</v>
      </c>
      <c r="AJ134">
        <v>-19.8</v>
      </c>
      <c r="AK134">
        <v>405</v>
      </c>
      <c r="AL134" s="20">
        <v>-9999</v>
      </c>
      <c r="AM134" s="20">
        <v>-9999</v>
      </c>
      <c r="AN134" s="20">
        <v>-9999</v>
      </c>
      <c r="AO134" s="20">
        <v>-9999</v>
      </c>
      <c r="AP134" s="20">
        <v>-9999</v>
      </c>
      <c r="AQ134" s="20">
        <v>-9999</v>
      </c>
      <c r="AR134" s="20">
        <v>-9999</v>
      </c>
      <c r="AS134" s="20">
        <v>-9999</v>
      </c>
      <c r="AT134" t="s">
        <v>65</v>
      </c>
      <c r="AU134" s="20">
        <v>-9999</v>
      </c>
      <c r="AV134" s="20">
        <v>-9999</v>
      </c>
      <c r="AW134" s="20">
        <v>-9999</v>
      </c>
      <c r="AX134" s="20">
        <v>-9999</v>
      </c>
      <c r="AY134" s="20">
        <v>-9999</v>
      </c>
      <c r="AZ134" s="20">
        <v>-9999</v>
      </c>
      <c r="BA134" s="20">
        <v>-9999</v>
      </c>
      <c r="BB134" s="20">
        <v>-9999</v>
      </c>
      <c r="BC134">
        <v>286</v>
      </c>
      <c r="BD134" t="s">
        <v>67</v>
      </c>
      <c r="BE134" t="s">
        <v>65</v>
      </c>
      <c r="BF134">
        <v>-9999</v>
      </c>
      <c r="BG134" s="20">
        <v>-9999</v>
      </c>
      <c r="BH134" s="20">
        <v>-9999</v>
      </c>
      <c r="BI134" s="20">
        <v>-9999</v>
      </c>
      <c r="BJ134" s="20">
        <v>-9999</v>
      </c>
      <c r="BK134" s="20">
        <v>-9999</v>
      </c>
      <c r="BL134">
        <v>180</v>
      </c>
      <c r="BM134" t="s">
        <v>68</v>
      </c>
      <c r="BN134" s="20">
        <v>-9999</v>
      </c>
      <c r="BO134" s="20">
        <v>-9999</v>
      </c>
      <c r="BP134" s="20">
        <v>-9999</v>
      </c>
      <c r="BQ134" s="20">
        <v>-9999</v>
      </c>
      <c r="BR134">
        <v>1.244047619047619</v>
      </c>
      <c r="BS134" t="s">
        <v>142</v>
      </c>
      <c r="BT134">
        <v>5</v>
      </c>
      <c r="BU134">
        <f t="shared" si="1"/>
        <v>0.4904632152588556</v>
      </c>
      <c r="BV134" t="s">
        <v>703</v>
      </c>
    </row>
    <row r="135" spans="1:74" ht="12.75">
      <c r="A135" t="s">
        <v>506</v>
      </c>
      <c r="B135" t="s">
        <v>507</v>
      </c>
      <c r="C135" t="s">
        <v>704</v>
      </c>
      <c r="D135">
        <v>53.63</v>
      </c>
      <c r="E135">
        <v>-106.2</v>
      </c>
      <c r="F135" s="20">
        <v>-9999</v>
      </c>
      <c r="G135" t="s">
        <v>718</v>
      </c>
      <c r="H135" t="s">
        <v>513</v>
      </c>
      <c r="I135" t="s">
        <v>819</v>
      </c>
      <c r="J135" t="s">
        <v>705</v>
      </c>
      <c r="K135">
        <v>70</v>
      </c>
      <c r="L135" t="s">
        <v>65</v>
      </c>
      <c r="M135" t="s">
        <v>514</v>
      </c>
      <c r="N135" s="20">
        <v>-9999</v>
      </c>
      <c r="O135" s="20">
        <v>-9999</v>
      </c>
      <c r="P135" s="20">
        <v>-9999</v>
      </c>
      <c r="Q135" s="20">
        <v>-9999</v>
      </c>
      <c r="R135" s="20">
        <v>-9999</v>
      </c>
      <c r="S135" s="20">
        <v>-9999</v>
      </c>
      <c r="T135" s="20">
        <v>-9999</v>
      </c>
      <c r="U135" s="20">
        <v>-9999</v>
      </c>
      <c r="V135" t="s">
        <v>109</v>
      </c>
      <c r="W135" s="20">
        <v>-9999</v>
      </c>
      <c r="X135" s="20">
        <v>-9999</v>
      </c>
      <c r="Y135">
        <v>17.6</v>
      </c>
      <c r="Z135">
        <v>-19.8</v>
      </c>
      <c r="AA135">
        <v>405</v>
      </c>
      <c r="AB135" s="20">
        <v>-9999</v>
      </c>
      <c r="AC135" s="20">
        <v>-9999</v>
      </c>
      <c r="AD135">
        <v>1</v>
      </c>
      <c r="AE135">
        <v>18</v>
      </c>
      <c r="AF135">
        <v>-18</v>
      </c>
      <c r="AG135">
        <v>372</v>
      </c>
      <c r="AH135">
        <v>1</v>
      </c>
      <c r="AI135">
        <v>17.6</v>
      </c>
      <c r="AJ135">
        <v>-19.8</v>
      </c>
      <c r="AK135">
        <v>405</v>
      </c>
      <c r="AL135" s="20">
        <v>-9999</v>
      </c>
      <c r="AM135" s="20">
        <v>-9999</v>
      </c>
      <c r="AN135" s="20">
        <v>-9999</v>
      </c>
      <c r="AO135" s="20">
        <v>-9999</v>
      </c>
      <c r="AP135" s="20">
        <v>-9999</v>
      </c>
      <c r="AQ135" t="s">
        <v>65</v>
      </c>
      <c r="AR135" s="20">
        <v>-9999</v>
      </c>
      <c r="AS135" s="20">
        <v>-9999</v>
      </c>
      <c r="AT135" s="20">
        <v>-9999</v>
      </c>
      <c r="AU135" s="20">
        <v>-9999</v>
      </c>
      <c r="AV135" s="20">
        <v>-9999</v>
      </c>
      <c r="AW135" s="20">
        <v>-9999</v>
      </c>
      <c r="AX135" s="20">
        <v>-9999</v>
      </c>
      <c r="AY135" s="20">
        <v>-9999</v>
      </c>
      <c r="AZ135" s="20">
        <v>-9999</v>
      </c>
      <c r="BA135" s="20">
        <v>-9999</v>
      </c>
      <c r="BB135" s="20">
        <v>-9999</v>
      </c>
      <c r="BC135">
        <v>657</v>
      </c>
      <c r="BD135" t="s">
        <v>67</v>
      </c>
      <c r="BE135">
        <v>-9999</v>
      </c>
      <c r="BF135" t="s">
        <v>65</v>
      </c>
      <c r="BG135" s="20">
        <v>-9999</v>
      </c>
      <c r="BH135" s="20">
        <v>-9999</v>
      </c>
      <c r="BI135" s="20">
        <v>-9999</v>
      </c>
      <c r="BJ135" s="20">
        <v>-9999</v>
      </c>
      <c r="BK135" s="20">
        <v>-9999</v>
      </c>
      <c r="BL135">
        <v>80</v>
      </c>
      <c r="BM135" t="s">
        <v>68</v>
      </c>
      <c r="BN135" s="20">
        <v>-9999</v>
      </c>
      <c r="BO135" s="20">
        <v>-9999</v>
      </c>
      <c r="BP135" s="20">
        <v>-9999</v>
      </c>
      <c r="BQ135" s="20">
        <v>-9999</v>
      </c>
      <c r="BR135">
        <v>0.1111111111111111</v>
      </c>
      <c r="BS135" t="s">
        <v>142</v>
      </c>
      <c r="BT135">
        <v>5</v>
      </c>
      <c r="BU135">
        <f t="shared" si="1"/>
        <v>0.11544011544011544</v>
      </c>
      <c r="BV135" t="s">
        <v>512</v>
      </c>
    </row>
    <row r="136" spans="1:74" ht="12.75">
      <c r="A136" t="s">
        <v>506</v>
      </c>
      <c r="B136" t="s">
        <v>507</v>
      </c>
      <c r="C136" t="s">
        <v>704</v>
      </c>
      <c r="D136">
        <v>53.63</v>
      </c>
      <c r="E136">
        <v>-106.2</v>
      </c>
      <c r="F136" s="20">
        <v>-9999</v>
      </c>
      <c r="G136" t="s">
        <v>718</v>
      </c>
      <c r="H136" t="s">
        <v>513</v>
      </c>
      <c r="I136" t="s">
        <v>819</v>
      </c>
      <c r="J136" t="s">
        <v>705</v>
      </c>
      <c r="K136">
        <v>70</v>
      </c>
      <c r="L136" t="s">
        <v>65</v>
      </c>
      <c r="M136" t="s">
        <v>514</v>
      </c>
      <c r="N136" s="20">
        <v>-9999</v>
      </c>
      <c r="O136" s="20">
        <v>-9999</v>
      </c>
      <c r="P136" s="20">
        <v>-9999</v>
      </c>
      <c r="Q136" s="20">
        <v>-9999</v>
      </c>
      <c r="R136" s="20">
        <v>-9999</v>
      </c>
      <c r="S136" s="20">
        <v>-9999</v>
      </c>
      <c r="T136" s="20">
        <v>-9999</v>
      </c>
      <c r="U136" s="20">
        <v>-9999</v>
      </c>
      <c r="V136" t="s">
        <v>109</v>
      </c>
      <c r="W136" s="20">
        <v>-9999</v>
      </c>
      <c r="X136" s="20">
        <v>-9999</v>
      </c>
      <c r="Y136">
        <v>17.6</v>
      </c>
      <c r="Z136">
        <v>-19.8</v>
      </c>
      <c r="AA136">
        <v>405</v>
      </c>
      <c r="AB136" s="20">
        <v>-9999</v>
      </c>
      <c r="AC136" s="20">
        <v>-9999</v>
      </c>
      <c r="AD136">
        <v>1</v>
      </c>
      <c r="AE136">
        <v>18</v>
      </c>
      <c r="AF136">
        <v>-18</v>
      </c>
      <c r="AG136">
        <v>372</v>
      </c>
      <c r="AH136">
        <v>1</v>
      </c>
      <c r="AI136">
        <v>17.6</v>
      </c>
      <c r="AJ136">
        <v>-19.8</v>
      </c>
      <c r="AK136">
        <v>405</v>
      </c>
      <c r="AL136" s="20">
        <v>-9999</v>
      </c>
      <c r="AM136" s="20">
        <v>-9999</v>
      </c>
      <c r="AN136" s="20">
        <v>-9999</v>
      </c>
      <c r="AO136" s="20">
        <v>-9999</v>
      </c>
      <c r="AP136" s="20">
        <v>-9999</v>
      </c>
      <c r="AQ136" s="20">
        <v>-9999</v>
      </c>
      <c r="AR136" s="20">
        <v>-9999</v>
      </c>
      <c r="AS136" s="20">
        <v>-9999</v>
      </c>
      <c r="AT136" t="s">
        <v>65</v>
      </c>
      <c r="AU136" s="20">
        <v>-9999</v>
      </c>
      <c r="AV136" s="20">
        <v>-9999</v>
      </c>
      <c r="AW136" s="20">
        <v>-9999</v>
      </c>
      <c r="AX136" s="20">
        <v>-9999</v>
      </c>
      <c r="AY136" s="20">
        <v>-9999</v>
      </c>
      <c r="AZ136" s="20">
        <v>-9999</v>
      </c>
      <c r="BA136" s="20">
        <v>-9999</v>
      </c>
      <c r="BB136" s="20">
        <v>-9999</v>
      </c>
      <c r="BC136">
        <v>591</v>
      </c>
      <c r="BD136" t="s">
        <v>67</v>
      </c>
      <c r="BE136" t="s">
        <v>65</v>
      </c>
      <c r="BF136">
        <v>-9999</v>
      </c>
      <c r="BG136" s="20">
        <v>-9999</v>
      </c>
      <c r="BH136" s="20">
        <v>-9999</v>
      </c>
      <c r="BI136" s="20">
        <v>-9999</v>
      </c>
      <c r="BJ136" s="20">
        <v>-9999</v>
      </c>
      <c r="BK136" s="20">
        <v>-9999</v>
      </c>
      <c r="BL136">
        <v>170</v>
      </c>
      <c r="BM136" t="s">
        <v>68</v>
      </c>
      <c r="BN136" s="20">
        <v>-9999</v>
      </c>
      <c r="BO136" s="20">
        <v>-9999</v>
      </c>
      <c r="BP136" s="20">
        <v>-9999</v>
      </c>
      <c r="BQ136" s="20">
        <v>-9999</v>
      </c>
      <c r="BR136">
        <v>1.3488372093023255</v>
      </c>
      <c r="BS136" t="s">
        <v>142</v>
      </c>
      <c r="BT136">
        <v>5</v>
      </c>
      <c r="BU136">
        <f t="shared" si="1"/>
        <v>0.2546816479400749</v>
      </c>
      <c r="BV136" t="s">
        <v>703</v>
      </c>
    </row>
    <row r="137" spans="1:74" ht="12.75">
      <c r="A137" t="s">
        <v>706</v>
      </c>
      <c r="B137" t="s">
        <v>707</v>
      </c>
      <c r="C137" t="s">
        <v>708</v>
      </c>
      <c r="D137">
        <v>8.29</v>
      </c>
      <c r="E137">
        <v>77.15</v>
      </c>
      <c r="F137">
        <v>380</v>
      </c>
      <c r="G137" t="s">
        <v>697</v>
      </c>
      <c r="H137" t="s">
        <v>709</v>
      </c>
      <c r="I137" t="s">
        <v>710</v>
      </c>
      <c r="J137" t="s">
        <v>711</v>
      </c>
      <c r="K137">
        <v>-9999</v>
      </c>
      <c r="L137" t="s">
        <v>65</v>
      </c>
      <c r="M137">
        <v>-9999</v>
      </c>
      <c r="N137" s="20">
        <v>-9999</v>
      </c>
      <c r="O137" s="20">
        <v>-9999</v>
      </c>
      <c r="P137" s="20">
        <v>-9999</v>
      </c>
      <c r="Q137" s="20">
        <v>-9999</v>
      </c>
      <c r="R137" s="20">
        <v>-9999</v>
      </c>
      <c r="S137">
        <v>0.33</v>
      </c>
      <c r="T137">
        <v>5.88</v>
      </c>
      <c r="U137" s="20">
        <v>-9999</v>
      </c>
      <c r="V137" t="s">
        <v>712</v>
      </c>
      <c r="W137" s="20">
        <v>-9999</v>
      </c>
      <c r="X137">
        <v>27</v>
      </c>
      <c r="Y137">
        <v>28</v>
      </c>
      <c r="Z137">
        <v>26</v>
      </c>
      <c r="AA137">
        <v>3146</v>
      </c>
      <c r="AB137">
        <v>2548.26</v>
      </c>
      <c r="AC137" t="s">
        <v>85</v>
      </c>
      <c r="AD137">
        <v>26.08</v>
      </c>
      <c r="AE137">
        <v>28</v>
      </c>
      <c r="AF137">
        <v>25</v>
      </c>
      <c r="AG137">
        <v>1207</v>
      </c>
      <c r="AH137">
        <v>27</v>
      </c>
      <c r="AI137">
        <v>28</v>
      </c>
      <c r="AJ137">
        <v>26</v>
      </c>
      <c r="AK137">
        <v>3146</v>
      </c>
      <c r="AL137" s="20">
        <v>-9999</v>
      </c>
      <c r="AM137" t="s">
        <v>65</v>
      </c>
      <c r="AN137" s="20">
        <v>-9999</v>
      </c>
      <c r="AO137" s="20">
        <v>-9999</v>
      </c>
      <c r="AP137" s="20">
        <v>-9999</v>
      </c>
      <c r="AQ137" s="20">
        <v>-9999</v>
      </c>
      <c r="AR137" s="20">
        <v>-9999</v>
      </c>
      <c r="AS137" s="20">
        <v>-9999</v>
      </c>
      <c r="AT137" s="20">
        <v>-9999</v>
      </c>
      <c r="AU137">
        <v>660</v>
      </c>
      <c r="AV137" s="20">
        <v>-9999</v>
      </c>
      <c r="AW137" t="s">
        <v>67</v>
      </c>
      <c r="AX137" s="20">
        <v>-9999</v>
      </c>
      <c r="AY137" s="20">
        <v>-9999</v>
      </c>
      <c r="AZ137" t="s">
        <v>65</v>
      </c>
      <c r="BA137" s="20">
        <v>-9999</v>
      </c>
      <c r="BB137" s="20">
        <v>-9999</v>
      </c>
      <c r="BC137">
        <v>1660</v>
      </c>
      <c r="BD137" t="s">
        <v>67</v>
      </c>
      <c r="BE137">
        <v>-9999</v>
      </c>
      <c r="BF137">
        <v>-9999</v>
      </c>
      <c r="BG137" t="s">
        <v>65</v>
      </c>
      <c r="BH137" s="20">
        <v>-9999</v>
      </c>
      <c r="BI137" s="20">
        <v>-9999</v>
      </c>
      <c r="BJ137">
        <v>345</v>
      </c>
      <c r="BK137" t="s">
        <v>68</v>
      </c>
      <c r="BL137">
        <v>1436</v>
      </c>
      <c r="BM137" t="s">
        <v>68</v>
      </c>
      <c r="BN137" s="20">
        <v>-9999</v>
      </c>
      <c r="BO137" s="20">
        <v>-9999</v>
      </c>
      <c r="BP137" s="20">
        <v>-9999</v>
      </c>
      <c r="BQ137" s="20">
        <v>-9999</v>
      </c>
      <c r="BR137">
        <v>0.8650602409638555</v>
      </c>
      <c r="BS137" t="s">
        <v>69</v>
      </c>
      <c r="BT137">
        <v>-9999</v>
      </c>
      <c r="BU137">
        <v>0.8650602409638555</v>
      </c>
      <c r="BV137" t="s">
        <v>713</v>
      </c>
    </row>
    <row r="138" spans="1:74" ht="12.75">
      <c r="A138" t="s">
        <v>706</v>
      </c>
      <c r="B138" t="s">
        <v>707</v>
      </c>
      <c r="C138" t="s">
        <v>708</v>
      </c>
      <c r="D138">
        <v>8.29</v>
      </c>
      <c r="E138">
        <v>77.15</v>
      </c>
      <c r="F138">
        <v>380</v>
      </c>
      <c r="G138" t="s">
        <v>697</v>
      </c>
      <c r="H138" t="s">
        <v>709</v>
      </c>
      <c r="I138" t="s">
        <v>710</v>
      </c>
      <c r="J138" t="s">
        <v>714</v>
      </c>
      <c r="K138">
        <v>-9999</v>
      </c>
      <c r="L138" t="s">
        <v>65</v>
      </c>
      <c r="M138">
        <v>-9999</v>
      </c>
      <c r="N138" s="20">
        <v>-9999</v>
      </c>
      <c r="O138" s="20">
        <v>-9999</v>
      </c>
      <c r="P138" s="20">
        <v>-9999</v>
      </c>
      <c r="Q138" s="20">
        <v>-9999</v>
      </c>
      <c r="R138" s="20">
        <v>-9999</v>
      </c>
      <c r="S138">
        <v>0.14</v>
      </c>
      <c r="T138">
        <v>6.5</v>
      </c>
      <c r="U138" s="20">
        <v>-9999</v>
      </c>
      <c r="V138" t="s">
        <v>712</v>
      </c>
      <c r="W138" s="20">
        <v>-9999</v>
      </c>
      <c r="X138">
        <v>27</v>
      </c>
      <c r="Y138">
        <v>28</v>
      </c>
      <c r="Z138">
        <v>26</v>
      </c>
      <c r="AA138">
        <v>3146</v>
      </c>
      <c r="AB138">
        <v>2548.26</v>
      </c>
      <c r="AC138" t="s">
        <v>85</v>
      </c>
      <c r="AD138">
        <v>26.08</v>
      </c>
      <c r="AE138">
        <v>28</v>
      </c>
      <c r="AF138">
        <v>25</v>
      </c>
      <c r="AG138">
        <v>1207</v>
      </c>
      <c r="AH138">
        <v>27</v>
      </c>
      <c r="AI138">
        <v>28</v>
      </c>
      <c r="AJ138">
        <v>26</v>
      </c>
      <c r="AK138">
        <v>3146</v>
      </c>
      <c r="AL138" s="20">
        <v>-9999</v>
      </c>
      <c r="AM138" t="s">
        <v>65</v>
      </c>
      <c r="AN138" s="20">
        <v>-9999</v>
      </c>
      <c r="AO138" s="20">
        <v>-9999</v>
      </c>
      <c r="AP138" s="20">
        <v>-9999</v>
      </c>
      <c r="AQ138" s="20">
        <v>-9999</v>
      </c>
      <c r="AR138" s="20">
        <v>-9999</v>
      </c>
      <c r="AS138" s="20">
        <v>-9999</v>
      </c>
      <c r="AT138" s="20">
        <v>-9999</v>
      </c>
      <c r="AU138">
        <v>550</v>
      </c>
      <c r="AV138" s="20">
        <v>-9999</v>
      </c>
      <c r="AW138" t="s">
        <v>67</v>
      </c>
      <c r="AX138" s="20">
        <v>-9999</v>
      </c>
      <c r="AY138" s="20">
        <v>-9999</v>
      </c>
      <c r="AZ138" t="s">
        <v>65</v>
      </c>
      <c r="BA138" s="20">
        <v>-9999</v>
      </c>
      <c r="BB138" s="20">
        <v>-9999</v>
      </c>
      <c r="BC138">
        <v>1950</v>
      </c>
      <c r="BD138" t="s">
        <v>67</v>
      </c>
      <c r="BE138">
        <v>-9999</v>
      </c>
      <c r="BF138">
        <v>-9999</v>
      </c>
      <c r="BG138" t="s">
        <v>65</v>
      </c>
      <c r="BH138" s="20">
        <v>-9999</v>
      </c>
      <c r="BI138" s="20">
        <v>-9999</v>
      </c>
      <c r="BJ138">
        <v>413</v>
      </c>
      <c r="BK138" t="s">
        <v>68</v>
      </c>
      <c r="BL138">
        <v>791</v>
      </c>
      <c r="BM138" t="s">
        <v>68</v>
      </c>
      <c r="BN138" s="20">
        <v>-9999</v>
      </c>
      <c r="BO138" s="20">
        <v>-9999</v>
      </c>
      <c r="BP138" s="20">
        <v>-9999</v>
      </c>
      <c r="BQ138" s="20">
        <v>-9999</v>
      </c>
      <c r="BR138">
        <v>0.40564102564102567</v>
      </c>
      <c r="BS138" t="s">
        <v>69</v>
      </c>
      <c r="BT138">
        <v>-9999</v>
      </c>
      <c r="BU138">
        <v>0.40564102564102567</v>
      </c>
      <c r="BV138" t="s">
        <v>713</v>
      </c>
    </row>
    <row r="139" spans="1:74" ht="12.75">
      <c r="A139" t="s">
        <v>706</v>
      </c>
      <c r="B139" t="s">
        <v>707</v>
      </c>
      <c r="C139" t="s">
        <v>708</v>
      </c>
      <c r="D139">
        <v>8.29</v>
      </c>
      <c r="E139">
        <v>77.15</v>
      </c>
      <c r="F139">
        <v>380</v>
      </c>
      <c r="G139" t="s">
        <v>697</v>
      </c>
      <c r="H139" t="s">
        <v>709</v>
      </c>
      <c r="I139" t="s">
        <v>710</v>
      </c>
      <c r="J139" t="s">
        <v>711</v>
      </c>
      <c r="K139">
        <v>-9999</v>
      </c>
      <c r="L139" t="s">
        <v>65</v>
      </c>
      <c r="M139">
        <v>-9999</v>
      </c>
      <c r="N139" s="20">
        <v>-9999</v>
      </c>
      <c r="O139" s="20">
        <v>-9999</v>
      </c>
      <c r="P139" s="20">
        <v>-9999</v>
      </c>
      <c r="Q139" s="20">
        <v>-9999</v>
      </c>
      <c r="R139" s="20">
        <v>-9999</v>
      </c>
      <c r="S139">
        <v>0.33</v>
      </c>
      <c r="T139">
        <v>5.88</v>
      </c>
      <c r="U139" s="20">
        <v>-9999</v>
      </c>
      <c r="V139" t="s">
        <v>712</v>
      </c>
      <c r="W139" s="20">
        <v>-9999</v>
      </c>
      <c r="X139">
        <v>27</v>
      </c>
      <c r="Y139">
        <v>28</v>
      </c>
      <c r="Z139">
        <v>26</v>
      </c>
      <c r="AA139">
        <v>3146</v>
      </c>
      <c r="AB139">
        <v>2548.26</v>
      </c>
      <c r="AC139" t="s">
        <v>85</v>
      </c>
      <c r="AD139">
        <v>26.08</v>
      </c>
      <c r="AE139">
        <v>28</v>
      </c>
      <c r="AF139">
        <v>25</v>
      </c>
      <c r="AG139">
        <v>1207</v>
      </c>
      <c r="AH139">
        <v>27</v>
      </c>
      <c r="AI139">
        <v>28</v>
      </c>
      <c r="AJ139">
        <v>26</v>
      </c>
      <c r="AK139">
        <v>3146</v>
      </c>
      <c r="AL139" t="s">
        <v>65</v>
      </c>
      <c r="AM139">
        <v>-9999</v>
      </c>
      <c r="AN139" s="20">
        <v>-9999</v>
      </c>
      <c r="AO139" s="20">
        <v>-9999</v>
      </c>
      <c r="AP139" s="20">
        <v>-9999</v>
      </c>
      <c r="AQ139" s="20">
        <v>-9999</v>
      </c>
      <c r="AR139" s="20">
        <v>-9999</v>
      </c>
      <c r="AS139" s="20">
        <v>-9999</v>
      </c>
      <c r="AT139" s="20">
        <v>-9999</v>
      </c>
      <c r="AU139">
        <v>660</v>
      </c>
      <c r="AV139" s="20">
        <v>-9999</v>
      </c>
      <c r="AW139" t="s">
        <v>67</v>
      </c>
      <c r="AX139" s="20">
        <v>-9999</v>
      </c>
      <c r="AY139" s="20">
        <v>-9999</v>
      </c>
      <c r="AZ139" t="s">
        <v>65</v>
      </c>
      <c r="BA139" s="20">
        <v>-9999</v>
      </c>
      <c r="BB139" s="20">
        <v>-9999</v>
      </c>
      <c r="BC139">
        <v>1660</v>
      </c>
      <c r="BD139" t="s">
        <v>67</v>
      </c>
      <c r="BE139">
        <v>-9999</v>
      </c>
      <c r="BF139">
        <v>-9999</v>
      </c>
      <c r="BG139" t="s">
        <v>65</v>
      </c>
      <c r="BH139" s="20">
        <v>-9999</v>
      </c>
      <c r="BI139" s="20">
        <v>-9999</v>
      </c>
      <c r="BJ139">
        <v>876</v>
      </c>
      <c r="BK139" t="s">
        <v>68</v>
      </c>
      <c r="BL139">
        <v>3016</v>
      </c>
      <c r="BM139" t="s">
        <v>68</v>
      </c>
      <c r="BN139" s="20">
        <v>-9999</v>
      </c>
      <c r="BO139" s="20">
        <v>-9999</v>
      </c>
      <c r="BP139" s="20">
        <v>-9999</v>
      </c>
      <c r="BQ139" s="20">
        <v>-9999</v>
      </c>
      <c r="BR139">
        <v>1.816867469879518</v>
      </c>
      <c r="BS139" t="s">
        <v>69</v>
      </c>
      <c r="BT139">
        <v>-9999</v>
      </c>
      <c r="BU139">
        <v>1.816867469879518</v>
      </c>
      <c r="BV139" t="s">
        <v>715</v>
      </c>
    </row>
    <row r="140" spans="1:74" ht="12.75">
      <c r="A140" t="s">
        <v>706</v>
      </c>
      <c r="B140" t="s">
        <v>707</v>
      </c>
      <c r="C140" t="s">
        <v>708</v>
      </c>
      <c r="D140">
        <v>8.29</v>
      </c>
      <c r="E140">
        <v>77.15</v>
      </c>
      <c r="F140">
        <v>380</v>
      </c>
      <c r="G140" t="s">
        <v>697</v>
      </c>
      <c r="H140" t="s">
        <v>709</v>
      </c>
      <c r="I140" t="s">
        <v>710</v>
      </c>
      <c r="J140" t="s">
        <v>714</v>
      </c>
      <c r="K140">
        <v>-9999</v>
      </c>
      <c r="L140" t="s">
        <v>65</v>
      </c>
      <c r="M140">
        <v>-9999</v>
      </c>
      <c r="N140" s="20">
        <v>-9999</v>
      </c>
      <c r="O140" s="20">
        <v>-9999</v>
      </c>
      <c r="P140" s="20">
        <v>-9999</v>
      </c>
      <c r="Q140" s="20">
        <v>-9999</v>
      </c>
      <c r="R140" s="20">
        <v>-9999</v>
      </c>
      <c r="S140">
        <v>0.14</v>
      </c>
      <c r="T140">
        <v>6.5</v>
      </c>
      <c r="U140" s="20">
        <v>-9999</v>
      </c>
      <c r="V140" t="s">
        <v>712</v>
      </c>
      <c r="W140" s="20">
        <v>-9999</v>
      </c>
      <c r="X140">
        <v>27</v>
      </c>
      <c r="Y140">
        <v>28</v>
      </c>
      <c r="Z140">
        <v>26</v>
      </c>
      <c r="AA140">
        <v>3146</v>
      </c>
      <c r="AB140">
        <v>2548.26</v>
      </c>
      <c r="AC140" t="s">
        <v>85</v>
      </c>
      <c r="AD140">
        <v>26.08</v>
      </c>
      <c r="AE140">
        <v>28</v>
      </c>
      <c r="AF140">
        <v>25</v>
      </c>
      <c r="AG140">
        <v>1207</v>
      </c>
      <c r="AH140">
        <v>27</v>
      </c>
      <c r="AI140">
        <v>28</v>
      </c>
      <c r="AJ140">
        <v>26</v>
      </c>
      <c r="AK140">
        <v>3146</v>
      </c>
      <c r="AL140" t="s">
        <v>65</v>
      </c>
      <c r="AM140" t="s">
        <v>141</v>
      </c>
      <c r="AN140" s="20">
        <v>-9999</v>
      </c>
      <c r="AO140" s="20">
        <v>-9999</v>
      </c>
      <c r="AP140" s="20">
        <v>-9999</v>
      </c>
      <c r="AQ140" s="20">
        <v>-9999</v>
      </c>
      <c r="AR140" s="20">
        <v>-9999</v>
      </c>
      <c r="AS140" s="20">
        <v>-9999</v>
      </c>
      <c r="AT140" s="20">
        <v>-9999</v>
      </c>
      <c r="AU140">
        <v>550</v>
      </c>
      <c r="AV140" s="20">
        <v>-9999</v>
      </c>
      <c r="AW140" t="s">
        <v>67</v>
      </c>
      <c r="AX140" s="20">
        <v>-9999</v>
      </c>
      <c r="AY140" s="20">
        <v>-9999</v>
      </c>
      <c r="AZ140" t="s">
        <v>65</v>
      </c>
      <c r="BA140" s="20">
        <v>-9999</v>
      </c>
      <c r="BB140" s="20">
        <v>-9999</v>
      </c>
      <c r="BC140">
        <v>1950</v>
      </c>
      <c r="BD140" t="s">
        <v>67</v>
      </c>
      <c r="BE140">
        <v>-9999</v>
      </c>
      <c r="BF140">
        <v>-9999</v>
      </c>
      <c r="BG140" t="s">
        <v>65</v>
      </c>
      <c r="BH140" s="20">
        <v>-9999</v>
      </c>
      <c r="BI140" s="20">
        <v>-9999</v>
      </c>
      <c r="BJ140">
        <v>788</v>
      </c>
      <c r="BK140" t="s">
        <v>68</v>
      </c>
      <c r="BL140">
        <v>2226</v>
      </c>
      <c r="BM140" t="s">
        <v>68</v>
      </c>
      <c r="BN140" s="20">
        <v>-9999</v>
      </c>
      <c r="BO140" s="20">
        <v>-9999</v>
      </c>
      <c r="BP140" s="20">
        <v>-9999</v>
      </c>
      <c r="BQ140" s="20">
        <v>-9999</v>
      </c>
      <c r="BR140">
        <v>1.1415384615384616</v>
      </c>
      <c r="BS140" t="s">
        <v>69</v>
      </c>
      <c r="BT140">
        <v>-9999</v>
      </c>
      <c r="BU140">
        <v>1.1415384615384616</v>
      </c>
      <c r="BV140" t="s">
        <v>715</v>
      </c>
    </row>
    <row r="141" spans="1:74" ht="12.75">
      <c r="A141" t="s">
        <v>706</v>
      </c>
      <c r="B141" t="s">
        <v>707</v>
      </c>
      <c r="C141" t="s">
        <v>708</v>
      </c>
      <c r="D141">
        <v>8.29</v>
      </c>
      <c r="E141">
        <v>77.15</v>
      </c>
      <c r="F141">
        <v>380</v>
      </c>
      <c r="G141" t="s">
        <v>697</v>
      </c>
      <c r="H141" t="s">
        <v>709</v>
      </c>
      <c r="I141" t="s">
        <v>710</v>
      </c>
      <c r="J141" t="s">
        <v>711</v>
      </c>
      <c r="K141">
        <v>-9999</v>
      </c>
      <c r="L141" t="s">
        <v>65</v>
      </c>
      <c r="M141">
        <v>-9999</v>
      </c>
      <c r="N141" s="20">
        <v>-9999</v>
      </c>
      <c r="O141" s="20">
        <v>-9999</v>
      </c>
      <c r="P141" s="20">
        <v>-9999</v>
      </c>
      <c r="Q141" s="20">
        <v>-9999</v>
      </c>
      <c r="R141" s="20">
        <v>-9999</v>
      </c>
      <c r="S141">
        <v>0.33</v>
      </c>
      <c r="T141">
        <v>5.88</v>
      </c>
      <c r="U141" s="20">
        <v>-9999</v>
      </c>
      <c r="V141" t="s">
        <v>712</v>
      </c>
      <c r="W141" s="20">
        <v>-9999</v>
      </c>
      <c r="X141">
        <v>27</v>
      </c>
      <c r="Y141">
        <v>28</v>
      </c>
      <c r="Z141">
        <v>26</v>
      </c>
      <c r="AA141">
        <v>3146</v>
      </c>
      <c r="AB141">
        <v>2548.26</v>
      </c>
      <c r="AC141" t="s">
        <v>85</v>
      </c>
      <c r="AD141">
        <v>26.08</v>
      </c>
      <c r="AE141">
        <v>28</v>
      </c>
      <c r="AF141">
        <v>25</v>
      </c>
      <c r="AG141">
        <v>1207</v>
      </c>
      <c r="AH141">
        <v>27</v>
      </c>
      <c r="AI141">
        <v>28</v>
      </c>
      <c r="AJ141">
        <v>26</v>
      </c>
      <c r="AK141">
        <v>3146</v>
      </c>
      <c r="AL141">
        <v>-9999</v>
      </c>
      <c r="AM141" t="s">
        <v>65</v>
      </c>
      <c r="AN141" s="20">
        <v>-9999</v>
      </c>
      <c r="AO141" s="20">
        <v>-9999</v>
      </c>
      <c r="AP141" s="20">
        <v>-9999</v>
      </c>
      <c r="AQ141" s="20">
        <v>-9999</v>
      </c>
      <c r="AR141" s="20">
        <v>-9999</v>
      </c>
      <c r="AS141" s="20">
        <v>-9999</v>
      </c>
      <c r="AT141" s="20">
        <v>-9999</v>
      </c>
      <c r="AU141" s="20">
        <v>-9999</v>
      </c>
      <c r="AV141" s="20">
        <v>-9999</v>
      </c>
      <c r="AW141" s="20">
        <v>-9999</v>
      </c>
      <c r="AX141" s="20">
        <v>-9999</v>
      </c>
      <c r="AY141" s="20">
        <v>-9999</v>
      </c>
      <c r="AZ141" s="20">
        <v>-9999</v>
      </c>
      <c r="BA141" s="20">
        <v>-9999</v>
      </c>
      <c r="BB141" s="20">
        <v>-9999</v>
      </c>
      <c r="BC141">
        <v>660</v>
      </c>
      <c r="BD141" t="s">
        <v>67</v>
      </c>
      <c r="BE141">
        <v>-9999</v>
      </c>
      <c r="BF141">
        <v>-9999</v>
      </c>
      <c r="BG141" t="s">
        <v>65</v>
      </c>
      <c r="BH141" s="20">
        <v>-9999</v>
      </c>
      <c r="BI141" s="20">
        <v>-9999</v>
      </c>
      <c r="BJ141" s="20">
        <v>-9999</v>
      </c>
      <c r="BK141" s="20">
        <v>-9999</v>
      </c>
      <c r="BL141">
        <v>345</v>
      </c>
      <c r="BM141" t="s">
        <v>68</v>
      </c>
      <c r="BN141" s="20">
        <v>-9999</v>
      </c>
      <c r="BO141" s="20">
        <v>-9999</v>
      </c>
      <c r="BP141" s="20">
        <v>-9999</v>
      </c>
      <c r="BQ141" s="20">
        <v>-9999</v>
      </c>
      <c r="BR141">
        <v>0.5227272727272727</v>
      </c>
      <c r="BS141" t="s">
        <v>142</v>
      </c>
      <c r="BT141">
        <v>3</v>
      </c>
      <c r="BU141">
        <v>0.5227272727272727</v>
      </c>
      <c r="BV141" t="s">
        <v>713</v>
      </c>
    </row>
    <row r="142" spans="1:74" ht="12.75">
      <c r="A142" t="s">
        <v>706</v>
      </c>
      <c r="B142" t="s">
        <v>707</v>
      </c>
      <c r="C142" t="s">
        <v>708</v>
      </c>
      <c r="D142">
        <v>8.29</v>
      </c>
      <c r="E142">
        <v>77.15</v>
      </c>
      <c r="F142">
        <v>380</v>
      </c>
      <c r="G142" t="s">
        <v>697</v>
      </c>
      <c r="H142" t="s">
        <v>709</v>
      </c>
      <c r="I142" t="s">
        <v>710</v>
      </c>
      <c r="J142" t="s">
        <v>714</v>
      </c>
      <c r="K142">
        <v>-9999</v>
      </c>
      <c r="L142" t="s">
        <v>65</v>
      </c>
      <c r="M142">
        <v>-9999</v>
      </c>
      <c r="N142" s="20">
        <v>-9999</v>
      </c>
      <c r="O142" s="20">
        <v>-9999</v>
      </c>
      <c r="P142" s="20">
        <v>-9999</v>
      </c>
      <c r="Q142" s="20">
        <v>-9999</v>
      </c>
      <c r="R142" s="20">
        <v>-9999</v>
      </c>
      <c r="S142">
        <v>0.14</v>
      </c>
      <c r="T142">
        <v>6.5</v>
      </c>
      <c r="U142" s="20">
        <v>-9999</v>
      </c>
      <c r="V142" t="s">
        <v>712</v>
      </c>
      <c r="W142" s="20">
        <v>-9999</v>
      </c>
      <c r="X142">
        <v>27</v>
      </c>
      <c r="Y142">
        <v>28</v>
      </c>
      <c r="Z142">
        <v>26</v>
      </c>
      <c r="AA142">
        <v>3146</v>
      </c>
      <c r="AB142">
        <v>2548.26</v>
      </c>
      <c r="AC142" t="s">
        <v>85</v>
      </c>
      <c r="AD142">
        <v>26.08</v>
      </c>
      <c r="AE142">
        <v>28</v>
      </c>
      <c r="AF142">
        <v>25</v>
      </c>
      <c r="AG142">
        <v>1207</v>
      </c>
      <c r="AH142">
        <v>27</v>
      </c>
      <c r="AI142">
        <v>28</v>
      </c>
      <c r="AJ142">
        <v>26</v>
      </c>
      <c r="AK142">
        <v>3146</v>
      </c>
      <c r="AL142">
        <v>-9999</v>
      </c>
      <c r="AM142" t="s">
        <v>65</v>
      </c>
      <c r="AN142" s="20">
        <v>-9999</v>
      </c>
      <c r="AO142" s="20">
        <v>-9999</v>
      </c>
      <c r="AP142" s="20">
        <v>-9999</v>
      </c>
      <c r="AQ142" s="20">
        <v>-9999</v>
      </c>
      <c r="AR142" s="20">
        <v>-9999</v>
      </c>
      <c r="AS142" s="20">
        <v>-9999</v>
      </c>
      <c r="AT142" s="20">
        <v>-9999</v>
      </c>
      <c r="AU142" s="20">
        <v>-9999</v>
      </c>
      <c r="AV142" s="20">
        <v>-9999</v>
      </c>
      <c r="AW142" s="20">
        <v>-9999</v>
      </c>
      <c r="AX142" s="20">
        <v>-9999</v>
      </c>
      <c r="AY142" s="20">
        <v>-9999</v>
      </c>
      <c r="AZ142" s="20">
        <v>-9999</v>
      </c>
      <c r="BA142" s="20">
        <v>-9999</v>
      </c>
      <c r="BB142" s="20">
        <v>-9999</v>
      </c>
      <c r="BC142">
        <v>550</v>
      </c>
      <c r="BD142" t="s">
        <v>67</v>
      </c>
      <c r="BE142">
        <v>-9999</v>
      </c>
      <c r="BF142">
        <v>-9999</v>
      </c>
      <c r="BG142" t="s">
        <v>65</v>
      </c>
      <c r="BH142" s="20">
        <v>-9999</v>
      </c>
      <c r="BI142" s="20">
        <v>-9999</v>
      </c>
      <c r="BJ142" s="20">
        <v>-9999</v>
      </c>
      <c r="BK142" s="20">
        <v>-9999</v>
      </c>
      <c r="BL142">
        <v>413</v>
      </c>
      <c r="BM142" t="s">
        <v>68</v>
      </c>
      <c r="BN142" s="20">
        <v>-9999</v>
      </c>
      <c r="BO142" s="20">
        <v>-9999</v>
      </c>
      <c r="BP142" s="20">
        <v>-9999</v>
      </c>
      <c r="BQ142" s="20">
        <v>-9999</v>
      </c>
      <c r="BR142">
        <v>0.7509090909090909</v>
      </c>
      <c r="BS142" t="s">
        <v>142</v>
      </c>
      <c r="BT142">
        <v>3</v>
      </c>
      <c r="BU142">
        <v>0.7509090909090909</v>
      </c>
      <c r="BV142" t="s">
        <v>713</v>
      </c>
    </row>
    <row r="143" spans="1:74" ht="12.75">
      <c r="A143" t="s">
        <v>706</v>
      </c>
      <c r="B143" t="s">
        <v>707</v>
      </c>
      <c r="C143" t="s">
        <v>708</v>
      </c>
      <c r="D143">
        <v>8.29</v>
      </c>
      <c r="E143">
        <v>77.15</v>
      </c>
      <c r="F143">
        <v>380</v>
      </c>
      <c r="G143" t="s">
        <v>697</v>
      </c>
      <c r="H143" t="s">
        <v>709</v>
      </c>
      <c r="I143" t="s">
        <v>710</v>
      </c>
      <c r="J143" t="s">
        <v>711</v>
      </c>
      <c r="K143">
        <v>-9999</v>
      </c>
      <c r="L143" t="s">
        <v>65</v>
      </c>
      <c r="M143">
        <v>-9999</v>
      </c>
      <c r="N143" s="20">
        <v>-9999</v>
      </c>
      <c r="O143" s="20">
        <v>-9999</v>
      </c>
      <c r="P143" s="20">
        <v>-9999</v>
      </c>
      <c r="Q143" s="20">
        <v>-9999</v>
      </c>
      <c r="R143" s="20">
        <v>-9999</v>
      </c>
      <c r="S143">
        <v>0.33</v>
      </c>
      <c r="T143">
        <v>5.88</v>
      </c>
      <c r="U143" s="20">
        <v>-9999</v>
      </c>
      <c r="V143" t="s">
        <v>712</v>
      </c>
      <c r="W143" s="20">
        <v>-9999</v>
      </c>
      <c r="X143">
        <v>27</v>
      </c>
      <c r="Y143">
        <v>28</v>
      </c>
      <c r="Z143">
        <v>26</v>
      </c>
      <c r="AA143">
        <v>3146</v>
      </c>
      <c r="AB143">
        <v>2548.26</v>
      </c>
      <c r="AC143" t="s">
        <v>85</v>
      </c>
      <c r="AD143">
        <v>26.08</v>
      </c>
      <c r="AE143">
        <v>28</v>
      </c>
      <c r="AF143">
        <v>25</v>
      </c>
      <c r="AG143">
        <v>1207</v>
      </c>
      <c r="AH143">
        <v>27</v>
      </c>
      <c r="AI143">
        <v>28</v>
      </c>
      <c r="AJ143">
        <v>26</v>
      </c>
      <c r="AK143">
        <v>3146</v>
      </c>
      <c r="AL143" t="s">
        <v>65</v>
      </c>
      <c r="AM143">
        <v>-9999</v>
      </c>
      <c r="AN143" s="20">
        <v>-9999</v>
      </c>
      <c r="AO143" s="20">
        <v>-9999</v>
      </c>
      <c r="AP143" s="20">
        <v>-9999</v>
      </c>
      <c r="AQ143" s="20">
        <v>-9999</v>
      </c>
      <c r="AR143" s="20">
        <v>-9999</v>
      </c>
      <c r="AS143" s="20">
        <v>-9999</v>
      </c>
      <c r="AT143" s="20">
        <v>-9999</v>
      </c>
      <c r="AU143" s="20">
        <v>-9999</v>
      </c>
      <c r="AV143" s="20">
        <v>-9999</v>
      </c>
      <c r="AW143" s="20">
        <v>-9999</v>
      </c>
      <c r="AX143" s="20">
        <v>-9999</v>
      </c>
      <c r="AY143" s="20">
        <v>-9999</v>
      </c>
      <c r="AZ143" s="20">
        <v>-9999</v>
      </c>
      <c r="BA143" s="20">
        <v>-9999</v>
      </c>
      <c r="BB143" s="20">
        <v>-9999</v>
      </c>
      <c r="BC143">
        <v>660</v>
      </c>
      <c r="BD143" t="s">
        <v>67</v>
      </c>
      <c r="BE143">
        <v>-9999</v>
      </c>
      <c r="BF143">
        <v>-9999</v>
      </c>
      <c r="BG143" t="s">
        <v>65</v>
      </c>
      <c r="BH143" s="20">
        <v>-9999</v>
      </c>
      <c r="BI143" s="20">
        <v>-9999</v>
      </c>
      <c r="BJ143" s="20">
        <v>-9999</v>
      </c>
      <c r="BK143" s="20">
        <v>-9999</v>
      </c>
      <c r="BL143">
        <v>876</v>
      </c>
      <c r="BM143" t="s">
        <v>68</v>
      </c>
      <c r="BN143" s="20">
        <v>-9999</v>
      </c>
      <c r="BO143" s="20">
        <v>-9999</v>
      </c>
      <c r="BP143" s="20">
        <v>-9999</v>
      </c>
      <c r="BQ143" s="20">
        <v>-9999</v>
      </c>
      <c r="BR143">
        <v>1.3272727272727274</v>
      </c>
      <c r="BS143" t="s">
        <v>142</v>
      </c>
      <c r="BT143">
        <v>3</v>
      </c>
      <c r="BU143">
        <v>1.3272727272727274</v>
      </c>
      <c r="BV143" t="s">
        <v>715</v>
      </c>
    </row>
    <row r="144" spans="1:74" ht="12.75">
      <c r="A144" t="s">
        <v>706</v>
      </c>
      <c r="B144" t="s">
        <v>707</v>
      </c>
      <c r="C144" t="s">
        <v>708</v>
      </c>
      <c r="D144">
        <v>8.29</v>
      </c>
      <c r="E144">
        <v>77.15</v>
      </c>
      <c r="F144">
        <v>380</v>
      </c>
      <c r="G144" t="s">
        <v>697</v>
      </c>
      <c r="H144" t="s">
        <v>709</v>
      </c>
      <c r="I144" t="s">
        <v>710</v>
      </c>
      <c r="J144" t="s">
        <v>714</v>
      </c>
      <c r="K144">
        <v>-9999</v>
      </c>
      <c r="L144" t="s">
        <v>65</v>
      </c>
      <c r="M144">
        <v>-9999</v>
      </c>
      <c r="N144" s="20">
        <v>-9999</v>
      </c>
      <c r="O144" s="20">
        <v>-9999</v>
      </c>
      <c r="P144" s="20">
        <v>-9999</v>
      </c>
      <c r="Q144" s="20">
        <v>-9999</v>
      </c>
      <c r="R144" s="20">
        <v>-9999</v>
      </c>
      <c r="S144">
        <v>0.14</v>
      </c>
      <c r="T144">
        <v>6.5</v>
      </c>
      <c r="U144" s="20">
        <v>-9999</v>
      </c>
      <c r="V144" t="s">
        <v>712</v>
      </c>
      <c r="W144" s="20">
        <v>-9999</v>
      </c>
      <c r="X144">
        <v>27</v>
      </c>
      <c r="Y144">
        <v>28</v>
      </c>
      <c r="Z144">
        <v>26</v>
      </c>
      <c r="AA144">
        <v>3146</v>
      </c>
      <c r="AB144">
        <v>2548.26</v>
      </c>
      <c r="AC144" t="s">
        <v>85</v>
      </c>
      <c r="AD144">
        <v>26.08</v>
      </c>
      <c r="AE144">
        <v>28</v>
      </c>
      <c r="AF144">
        <v>25</v>
      </c>
      <c r="AG144">
        <v>1207</v>
      </c>
      <c r="AH144">
        <v>27</v>
      </c>
      <c r="AI144">
        <v>28</v>
      </c>
      <c r="AJ144">
        <v>26</v>
      </c>
      <c r="AK144">
        <v>3146</v>
      </c>
      <c r="AL144" t="s">
        <v>65</v>
      </c>
      <c r="AM144" t="s">
        <v>141</v>
      </c>
      <c r="AN144" s="20">
        <v>-9999</v>
      </c>
      <c r="AO144" s="20">
        <v>-9999</v>
      </c>
      <c r="AP144" s="20">
        <v>-9999</v>
      </c>
      <c r="AQ144" s="20">
        <v>-9999</v>
      </c>
      <c r="AR144" s="20">
        <v>-9999</v>
      </c>
      <c r="AS144" s="20">
        <v>-9999</v>
      </c>
      <c r="AT144" s="20">
        <v>-9999</v>
      </c>
      <c r="AU144" s="20">
        <v>-9999</v>
      </c>
      <c r="AV144" s="20">
        <v>-9999</v>
      </c>
      <c r="AW144" s="20">
        <v>-9999</v>
      </c>
      <c r="AX144" s="20">
        <v>-9999</v>
      </c>
      <c r="AY144" s="20">
        <v>-9999</v>
      </c>
      <c r="AZ144" s="20">
        <v>-9999</v>
      </c>
      <c r="BA144" s="20">
        <v>-9999</v>
      </c>
      <c r="BB144" s="20">
        <v>-9999</v>
      </c>
      <c r="BC144">
        <v>550</v>
      </c>
      <c r="BD144" t="s">
        <v>67</v>
      </c>
      <c r="BE144">
        <v>-9999</v>
      </c>
      <c r="BF144">
        <v>-9999</v>
      </c>
      <c r="BG144" t="s">
        <v>65</v>
      </c>
      <c r="BH144" s="20">
        <v>-9999</v>
      </c>
      <c r="BI144" s="20">
        <v>-9999</v>
      </c>
      <c r="BJ144" s="20">
        <v>-9999</v>
      </c>
      <c r="BK144" s="20">
        <v>-9999</v>
      </c>
      <c r="BL144">
        <v>788</v>
      </c>
      <c r="BM144" t="s">
        <v>68</v>
      </c>
      <c r="BN144" s="20">
        <v>-9999</v>
      </c>
      <c r="BO144" s="20">
        <v>-9999</v>
      </c>
      <c r="BP144" s="20">
        <v>-9999</v>
      </c>
      <c r="BQ144" s="20">
        <v>-9999</v>
      </c>
      <c r="BR144">
        <v>1.4327272727272726</v>
      </c>
      <c r="BS144" t="s">
        <v>142</v>
      </c>
      <c r="BT144">
        <v>3</v>
      </c>
      <c r="BU144">
        <v>1.4327272727272726</v>
      </c>
      <c r="BV144" t="s">
        <v>715</v>
      </c>
    </row>
    <row r="145" spans="1:74" ht="13.5" customHeight="1">
      <c r="A145" t="s">
        <v>716</v>
      </c>
      <c r="B145" t="s">
        <v>530</v>
      </c>
      <c r="C145" t="s">
        <v>622</v>
      </c>
      <c r="D145">
        <v>-9999</v>
      </c>
      <c r="E145">
        <v>-9999</v>
      </c>
      <c r="F145">
        <v>-9999</v>
      </c>
      <c r="G145" t="s">
        <v>817</v>
      </c>
      <c r="H145" t="s">
        <v>531</v>
      </c>
      <c r="I145" t="s">
        <v>819</v>
      </c>
      <c r="J145">
        <v>-9999</v>
      </c>
      <c r="K145">
        <v>-9999</v>
      </c>
      <c r="L145" t="s">
        <v>65</v>
      </c>
      <c r="M145" t="s">
        <v>812</v>
      </c>
      <c r="N145" s="20">
        <v>-9999</v>
      </c>
      <c r="O145" t="s">
        <v>532</v>
      </c>
      <c r="P145" t="s">
        <v>656</v>
      </c>
      <c r="Q145" s="20">
        <v>-9999</v>
      </c>
      <c r="R145" s="20">
        <v>-9999</v>
      </c>
      <c r="S145" s="20">
        <v>-9999</v>
      </c>
      <c r="T145">
        <v>5</v>
      </c>
      <c r="U145" s="20">
        <v>-9999</v>
      </c>
      <c r="V145" t="s">
        <v>797</v>
      </c>
      <c r="W145" s="20">
        <v>-9999</v>
      </c>
      <c r="X145">
        <v>15</v>
      </c>
      <c r="Y145">
        <v>-9999</v>
      </c>
      <c r="Z145">
        <v>-9999</v>
      </c>
      <c r="AA145">
        <v>1170</v>
      </c>
      <c r="AB145">
        <v>-9999</v>
      </c>
      <c r="AC145">
        <v>-9999</v>
      </c>
      <c r="AD145">
        <v>-9999</v>
      </c>
      <c r="AE145">
        <v>-9999</v>
      </c>
      <c r="AF145">
        <v>-9999</v>
      </c>
      <c r="AG145">
        <v>-9999</v>
      </c>
      <c r="AH145">
        <v>15</v>
      </c>
      <c r="AI145" t="s">
        <v>141</v>
      </c>
      <c r="AJ145" t="s">
        <v>141</v>
      </c>
      <c r="AK145">
        <v>1170</v>
      </c>
      <c r="AL145" t="s">
        <v>65</v>
      </c>
      <c r="AM145">
        <v>-9999</v>
      </c>
      <c r="AN145" s="20">
        <v>-9999</v>
      </c>
      <c r="AO145" s="20">
        <v>-9999</v>
      </c>
      <c r="AP145" s="20">
        <v>-9999</v>
      </c>
      <c r="AQ145" s="20">
        <v>-9999</v>
      </c>
      <c r="AR145" s="20">
        <v>-9999</v>
      </c>
      <c r="AS145" s="20">
        <v>-9999</v>
      </c>
      <c r="AT145" s="20">
        <v>-9999</v>
      </c>
      <c r="AU145">
        <v>393</v>
      </c>
      <c r="AV145" s="20">
        <v>-9999</v>
      </c>
      <c r="AW145" t="s">
        <v>67</v>
      </c>
      <c r="AX145" s="20">
        <v>-9999</v>
      </c>
      <c r="AY145" t="s">
        <v>65</v>
      </c>
      <c r="AZ145" s="20">
        <v>-9999</v>
      </c>
      <c r="BA145" s="20">
        <v>-9999</v>
      </c>
      <c r="BB145" s="20">
        <v>-9999</v>
      </c>
      <c r="BC145">
        <v>583</v>
      </c>
      <c r="BD145" t="s">
        <v>67</v>
      </c>
      <c r="BE145">
        <v>-9999</v>
      </c>
      <c r="BF145" t="s">
        <v>65</v>
      </c>
      <c r="BG145">
        <v>-9999</v>
      </c>
      <c r="BH145" s="20">
        <v>-9999</v>
      </c>
      <c r="BI145" s="20">
        <v>-9999</v>
      </c>
      <c r="BJ145">
        <v>886</v>
      </c>
      <c r="BK145" t="s">
        <v>68</v>
      </c>
      <c r="BL145">
        <v>1629</v>
      </c>
      <c r="BM145" t="s">
        <v>68</v>
      </c>
      <c r="BN145" s="20">
        <v>-9999</v>
      </c>
      <c r="BO145" s="20">
        <v>-9999</v>
      </c>
      <c r="BP145" s="20">
        <v>-9999</v>
      </c>
      <c r="BQ145" s="20">
        <v>-9999</v>
      </c>
      <c r="BR145">
        <v>2.7941680960548885</v>
      </c>
      <c r="BS145" t="s">
        <v>69</v>
      </c>
      <c r="BT145">
        <v>-9999</v>
      </c>
      <c r="BU145">
        <v>1.2377949166065116</v>
      </c>
      <c r="BV145" t="s">
        <v>533</v>
      </c>
    </row>
    <row r="146" spans="1:74" ht="12.75">
      <c r="A146" t="s">
        <v>716</v>
      </c>
      <c r="B146" t="s">
        <v>530</v>
      </c>
      <c r="C146" t="s">
        <v>622</v>
      </c>
      <c r="D146">
        <v>-9999</v>
      </c>
      <c r="E146">
        <v>-9999</v>
      </c>
      <c r="F146">
        <v>-9999</v>
      </c>
      <c r="G146" t="s">
        <v>817</v>
      </c>
      <c r="H146" t="s">
        <v>531</v>
      </c>
      <c r="I146" t="s">
        <v>819</v>
      </c>
      <c r="J146">
        <v>-9999</v>
      </c>
      <c r="K146">
        <v>-9999</v>
      </c>
      <c r="L146" t="s">
        <v>65</v>
      </c>
      <c r="M146" t="s">
        <v>812</v>
      </c>
      <c r="N146" s="20">
        <v>-9999</v>
      </c>
      <c r="O146" t="s">
        <v>532</v>
      </c>
      <c r="P146" t="s">
        <v>656</v>
      </c>
      <c r="Q146" s="20">
        <v>-9999</v>
      </c>
      <c r="R146" s="20">
        <v>-9999</v>
      </c>
      <c r="S146" s="20">
        <v>-9999</v>
      </c>
      <c r="T146">
        <v>5</v>
      </c>
      <c r="U146" s="20">
        <v>-9999</v>
      </c>
      <c r="V146" t="s">
        <v>797</v>
      </c>
      <c r="W146" s="20">
        <v>-9999</v>
      </c>
      <c r="X146">
        <v>15</v>
      </c>
      <c r="Y146">
        <v>-9999</v>
      </c>
      <c r="Z146">
        <v>-9999</v>
      </c>
      <c r="AA146">
        <v>1170</v>
      </c>
      <c r="AB146">
        <v>-9999</v>
      </c>
      <c r="AC146">
        <v>-9999</v>
      </c>
      <c r="AD146">
        <v>-9999</v>
      </c>
      <c r="AE146">
        <v>-9999</v>
      </c>
      <c r="AF146">
        <v>-9999</v>
      </c>
      <c r="AG146">
        <v>-9999</v>
      </c>
      <c r="AH146">
        <v>15</v>
      </c>
      <c r="AI146" t="s">
        <v>141</v>
      </c>
      <c r="AJ146" t="s">
        <v>141</v>
      </c>
      <c r="AK146">
        <v>1170</v>
      </c>
      <c r="AL146" t="s">
        <v>65</v>
      </c>
      <c r="AM146">
        <v>-9999</v>
      </c>
      <c r="AN146" s="20">
        <v>-9999</v>
      </c>
      <c r="AO146" s="20">
        <v>-9999</v>
      </c>
      <c r="AP146" s="20">
        <v>-9999</v>
      </c>
      <c r="AQ146" s="20">
        <v>-9999</v>
      </c>
      <c r="AR146" s="20">
        <v>-9999</v>
      </c>
      <c r="AS146" s="20">
        <v>-9999</v>
      </c>
      <c r="AT146" s="20">
        <v>-9999</v>
      </c>
      <c r="AU146" s="20">
        <v>-9999</v>
      </c>
      <c r="AV146" s="20">
        <v>-9999</v>
      </c>
      <c r="AW146" s="20">
        <v>-9999</v>
      </c>
      <c r="AX146" s="20">
        <v>-9999</v>
      </c>
      <c r="AY146" s="20">
        <v>-9999</v>
      </c>
      <c r="AZ146" s="20">
        <v>-9999</v>
      </c>
      <c r="BA146" s="20">
        <v>-9999</v>
      </c>
      <c r="BB146" s="20">
        <v>-9999</v>
      </c>
      <c r="BC146">
        <v>393</v>
      </c>
      <c r="BD146" t="s">
        <v>67</v>
      </c>
      <c r="BE146">
        <v>-9999</v>
      </c>
      <c r="BF146" t="s">
        <v>65</v>
      </c>
      <c r="BG146">
        <v>-9999</v>
      </c>
      <c r="BH146" s="20">
        <v>-9999</v>
      </c>
      <c r="BI146" s="20">
        <v>-9999</v>
      </c>
      <c r="BJ146" s="20">
        <v>-9999</v>
      </c>
      <c r="BK146" s="20">
        <v>-9999</v>
      </c>
      <c r="BL146">
        <v>886</v>
      </c>
      <c r="BM146" t="s">
        <v>68</v>
      </c>
      <c r="BN146" s="20">
        <v>-9999</v>
      </c>
      <c r="BO146" s="20">
        <v>-9999</v>
      </c>
      <c r="BP146" s="20">
        <v>-9999</v>
      </c>
      <c r="BQ146" s="20">
        <v>-9999</v>
      </c>
      <c r="BR146">
        <v>2.2544529262086512</v>
      </c>
      <c r="BS146" t="s">
        <v>142</v>
      </c>
      <c r="BT146">
        <v>5</v>
      </c>
      <c r="BU146">
        <v>1.119110774283188</v>
      </c>
      <c r="BV146" t="s">
        <v>533</v>
      </c>
    </row>
    <row r="147" spans="1:74" ht="12.75">
      <c r="A147" t="s">
        <v>534</v>
      </c>
      <c r="B147" t="s">
        <v>535</v>
      </c>
      <c r="C147" t="s">
        <v>576</v>
      </c>
      <c r="D147">
        <v>-9999</v>
      </c>
      <c r="E147">
        <v>-9999</v>
      </c>
      <c r="F147">
        <v>1140</v>
      </c>
      <c r="G147" t="s">
        <v>646</v>
      </c>
      <c r="H147" t="s">
        <v>577</v>
      </c>
      <c r="I147" t="s">
        <v>648</v>
      </c>
      <c r="J147">
        <v>-9999</v>
      </c>
      <c r="K147">
        <v>23</v>
      </c>
      <c r="L147" t="s">
        <v>65</v>
      </c>
      <c r="M147" t="s">
        <v>578</v>
      </c>
      <c r="N147" s="20">
        <v>-9999</v>
      </c>
      <c r="O147" t="s">
        <v>652</v>
      </c>
      <c r="P147">
        <v>-9999</v>
      </c>
      <c r="Q147" s="20">
        <v>-9999</v>
      </c>
      <c r="R147" s="20">
        <v>-9999</v>
      </c>
      <c r="S147" s="20">
        <v>-9999</v>
      </c>
      <c r="T147" s="20">
        <v>-9999</v>
      </c>
      <c r="U147" s="20">
        <v>-9999</v>
      </c>
      <c r="V147" t="s">
        <v>109</v>
      </c>
      <c r="W147" s="20">
        <v>-9999</v>
      </c>
      <c r="X147">
        <v>5.4</v>
      </c>
      <c r="Y147">
        <v>14.4</v>
      </c>
      <c r="Z147">
        <v>-3.2</v>
      </c>
      <c r="AA147">
        <v>2730</v>
      </c>
      <c r="AB147">
        <v>270</v>
      </c>
      <c r="AC147" t="s">
        <v>85</v>
      </c>
      <c r="AD147">
        <v>-9999</v>
      </c>
      <c r="AE147">
        <v>-9999</v>
      </c>
      <c r="AF147">
        <v>-9999</v>
      </c>
      <c r="AG147">
        <v>-9999</v>
      </c>
      <c r="AH147">
        <v>5.4</v>
      </c>
      <c r="AI147">
        <v>14.4</v>
      </c>
      <c r="AJ147">
        <v>-3.2</v>
      </c>
      <c r="AK147">
        <v>2730</v>
      </c>
      <c r="AL147" t="s">
        <v>65</v>
      </c>
      <c r="AM147">
        <v>-9999</v>
      </c>
      <c r="AN147" s="20">
        <v>-9999</v>
      </c>
      <c r="AO147" s="20">
        <v>-9999</v>
      </c>
      <c r="AP147" s="20">
        <v>-9999</v>
      </c>
      <c r="AQ147" s="20">
        <v>-9999</v>
      </c>
      <c r="AR147" s="20">
        <v>-9999</v>
      </c>
      <c r="AS147" s="20">
        <v>-9999</v>
      </c>
      <c r="AT147" s="20">
        <v>-9999</v>
      </c>
      <c r="AU147">
        <v>6740</v>
      </c>
      <c r="AV147" s="20">
        <v>-9999</v>
      </c>
      <c r="AW147" t="s">
        <v>671</v>
      </c>
      <c r="AX147" s="20">
        <v>-9999</v>
      </c>
      <c r="AY147" s="20">
        <v>-9999</v>
      </c>
      <c r="AZ147" t="s">
        <v>65</v>
      </c>
      <c r="BA147" s="20">
        <v>-9999</v>
      </c>
      <c r="BB147" s="20">
        <v>-9999</v>
      </c>
      <c r="BC147">
        <v>23240</v>
      </c>
      <c r="BD147" t="s">
        <v>671</v>
      </c>
      <c r="BE147">
        <v>-9999</v>
      </c>
      <c r="BF147">
        <v>-9999</v>
      </c>
      <c r="BG147" t="s">
        <v>65</v>
      </c>
      <c r="BH147" s="20">
        <v>-9999</v>
      </c>
      <c r="BI147" s="20">
        <v>-9999</v>
      </c>
      <c r="BJ147">
        <v>6500</v>
      </c>
      <c r="BK147" t="s">
        <v>536</v>
      </c>
      <c r="BL147">
        <v>13810</v>
      </c>
      <c r="BM147" t="s">
        <v>536</v>
      </c>
      <c r="BN147" s="20">
        <v>-9999</v>
      </c>
      <c r="BO147" s="20">
        <v>-9999</v>
      </c>
      <c r="BP147" s="20">
        <v>-9999</v>
      </c>
      <c r="BQ147" s="20">
        <v>-9999</v>
      </c>
      <c r="BR147">
        <v>0.5942340791738382</v>
      </c>
      <c r="BS147" t="s">
        <v>69</v>
      </c>
      <c r="BT147">
        <v>-9999</v>
      </c>
      <c r="BU147">
        <v>0.5942340791738382</v>
      </c>
      <c r="BV147">
        <v>-9999</v>
      </c>
    </row>
    <row r="148" spans="1:74" ht="12.75">
      <c r="A148" t="s">
        <v>534</v>
      </c>
      <c r="B148" t="s">
        <v>535</v>
      </c>
      <c r="C148" t="s">
        <v>576</v>
      </c>
      <c r="D148">
        <v>-9999</v>
      </c>
      <c r="E148">
        <v>-9999</v>
      </c>
      <c r="F148">
        <v>1140</v>
      </c>
      <c r="G148" t="s">
        <v>646</v>
      </c>
      <c r="H148" t="s">
        <v>577</v>
      </c>
      <c r="I148" t="s">
        <v>648</v>
      </c>
      <c r="J148">
        <v>-9999</v>
      </c>
      <c r="K148">
        <v>180</v>
      </c>
      <c r="L148" t="s">
        <v>65</v>
      </c>
      <c r="M148" t="s">
        <v>578</v>
      </c>
      <c r="N148" s="20">
        <v>-9999</v>
      </c>
      <c r="O148" t="s">
        <v>652</v>
      </c>
      <c r="P148">
        <v>-9999</v>
      </c>
      <c r="Q148" s="20">
        <v>-9999</v>
      </c>
      <c r="R148" s="20">
        <v>-9999</v>
      </c>
      <c r="S148" s="20">
        <v>-9999</v>
      </c>
      <c r="T148" s="20">
        <v>-9999</v>
      </c>
      <c r="U148" s="20">
        <v>-9999</v>
      </c>
      <c r="V148" t="s">
        <v>109</v>
      </c>
      <c r="W148" s="20">
        <v>-9999</v>
      </c>
      <c r="X148">
        <v>5.4</v>
      </c>
      <c r="Y148">
        <v>14.4</v>
      </c>
      <c r="Z148">
        <v>-3.2</v>
      </c>
      <c r="AA148">
        <v>2730</v>
      </c>
      <c r="AB148">
        <v>270</v>
      </c>
      <c r="AC148" t="s">
        <v>85</v>
      </c>
      <c r="AD148">
        <v>-9999</v>
      </c>
      <c r="AE148">
        <v>-9999</v>
      </c>
      <c r="AF148">
        <v>-9999</v>
      </c>
      <c r="AG148">
        <v>-9999</v>
      </c>
      <c r="AH148">
        <v>5.4</v>
      </c>
      <c r="AI148">
        <v>14.4</v>
      </c>
      <c r="AJ148">
        <v>-3.2</v>
      </c>
      <c r="AK148">
        <v>2730</v>
      </c>
      <c r="AL148" t="s">
        <v>65</v>
      </c>
      <c r="AM148">
        <v>-9999</v>
      </c>
      <c r="AN148" s="20">
        <v>-9999</v>
      </c>
      <c r="AO148" s="20">
        <v>-9999</v>
      </c>
      <c r="AP148" s="20">
        <v>-9999</v>
      </c>
      <c r="AQ148" s="20">
        <v>-9999</v>
      </c>
      <c r="AR148" s="20">
        <v>-9999</v>
      </c>
      <c r="AS148" s="20">
        <v>-9999</v>
      </c>
      <c r="AT148" s="20">
        <v>-9999</v>
      </c>
      <c r="AU148">
        <v>12110</v>
      </c>
      <c r="AV148" s="20">
        <v>-9999</v>
      </c>
      <c r="AW148" t="s">
        <v>671</v>
      </c>
      <c r="AX148" s="20">
        <v>-9999</v>
      </c>
      <c r="AY148" s="20">
        <v>-9999</v>
      </c>
      <c r="AZ148" t="s">
        <v>65</v>
      </c>
      <c r="BA148" s="20">
        <v>-9999</v>
      </c>
      <c r="BB148" s="20">
        <v>-9999</v>
      </c>
      <c r="BC148">
        <v>139930</v>
      </c>
      <c r="BD148" t="s">
        <v>671</v>
      </c>
      <c r="BE148">
        <v>-9999</v>
      </c>
      <c r="BF148">
        <v>-9999</v>
      </c>
      <c r="BG148" t="s">
        <v>65</v>
      </c>
      <c r="BH148" s="20">
        <v>-9999</v>
      </c>
      <c r="BI148" s="20">
        <v>-9999</v>
      </c>
      <c r="BJ148">
        <v>12900</v>
      </c>
      <c r="BK148" t="s">
        <v>536</v>
      </c>
      <c r="BL148">
        <v>16580</v>
      </c>
      <c r="BM148" t="s">
        <v>536</v>
      </c>
      <c r="BN148" s="20">
        <v>-9999</v>
      </c>
      <c r="BO148" s="20">
        <v>-9999</v>
      </c>
      <c r="BP148" s="20">
        <v>-9999</v>
      </c>
      <c r="BQ148" s="20">
        <v>-9999</v>
      </c>
      <c r="BR148">
        <v>0.11848781533623955</v>
      </c>
      <c r="BS148" t="s">
        <v>69</v>
      </c>
      <c r="BT148">
        <v>-9999</v>
      </c>
      <c r="BU148">
        <v>0.11848781533623955</v>
      </c>
      <c r="BV148">
        <v>-9999</v>
      </c>
    </row>
    <row r="149" spans="1:74" ht="12.75">
      <c r="A149" t="s">
        <v>534</v>
      </c>
      <c r="B149" t="s">
        <v>535</v>
      </c>
      <c r="C149" t="s">
        <v>576</v>
      </c>
      <c r="D149">
        <v>-9999</v>
      </c>
      <c r="E149">
        <v>-9999</v>
      </c>
      <c r="F149">
        <v>1140</v>
      </c>
      <c r="G149" t="s">
        <v>646</v>
      </c>
      <c r="H149" t="s">
        <v>577</v>
      </c>
      <c r="I149" t="s">
        <v>648</v>
      </c>
      <c r="J149">
        <v>-9999</v>
      </c>
      <c r="K149">
        <v>23</v>
      </c>
      <c r="L149" t="s">
        <v>65</v>
      </c>
      <c r="M149" t="s">
        <v>578</v>
      </c>
      <c r="N149" s="20">
        <v>-9999</v>
      </c>
      <c r="O149" t="s">
        <v>652</v>
      </c>
      <c r="P149">
        <v>-9999</v>
      </c>
      <c r="Q149" s="20">
        <v>-9999</v>
      </c>
      <c r="R149" s="20">
        <v>-9999</v>
      </c>
      <c r="S149" s="20">
        <v>-9999</v>
      </c>
      <c r="T149" s="20">
        <v>-9999</v>
      </c>
      <c r="U149" s="20">
        <v>-9999</v>
      </c>
      <c r="V149" t="s">
        <v>109</v>
      </c>
      <c r="W149" s="20">
        <v>-9999</v>
      </c>
      <c r="X149">
        <v>5.4</v>
      </c>
      <c r="Y149">
        <v>14.4</v>
      </c>
      <c r="Z149">
        <v>-3.2</v>
      </c>
      <c r="AA149">
        <v>2730</v>
      </c>
      <c r="AB149">
        <v>270</v>
      </c>
      <c r="AC149" t="s">
        <v>85</v>
      </c>
      <c r="AD149">
        <v>-9999</v>
      </c>
      <c r="AE149">
        <v>-9999</v>
      </c>
      <c r="AF149">
        <v>-9999</v>
      </c>
      <c r="AG149">
        <v>-9999</v>
      </c>
      <c r="AH149">
        <v>5.4</v>
      </c>
      <c r="AI149">
        <v>14.4</v>
      </c>
      <c r="AJ149">
        <v>-3.2</v>
      </c>
      <c r="AK149">
        <v>2730</v>
      </c>
      <c r="AL149" t="s">
        <v>65</v>
      </c>
      <c r="AM149">
        <v>-9999</v>
      </c>
      <c r="AN149" s="20">
        <v>-9999</v>
      </c>
      <c r="AO149" s="20">
        <v>-9999</v>
      </c>
      <c r="AP149" s="20">
        <v>-9999</v>
      </c>
      <c r="AQ149" s="20">
        <v>-9999</v>
      </c>
      <c r="AR149" s="20">
        <v>-9999</v>
      </c>
      <c r="AS149" s="20">
        <v>-9999</v>
      </c>
      <c r="AT149" s="20">
        <v>-9999</v>
      </c>
      <c r="AU149" s="20">
        <v>-9999</v>
      </c>
      <c r="AV149" s="20">
        <v>-9999</v>
      </c>
      <c r="AW149" s="20">
        <v>-9999</v>
      </c>
      <c r="AX149" s="20">
        <v>-9999</v>
      </c>
      <c r="AY149" s="20">
        <v>-9999</v>
      </c>
      <c r="AZ149" s="20">
        <v>-9999</v>
      </c>
      <c r="BA149" s="20">
        <v>-9999</v>
      </c>
      <c r="BB149" s="20">
        <v>-9999</v>
      </c>
      <c r="BC149">
        <v>6740</v>
      </c>
      <c r="BD149" t="s">
        <v>671</v>
      </c>
      <c r="BE149">
        <v>-9999</v>
      </c>
      <c r="BF149">
        <v>-9999</v>
      </c>
      <c r="BG149" t="s">
        <v>65</v>
      </c>
      <c r="BH149" s="20">
        <v>-9999</v>
      </c>
      <c r="BI149" s="20">
        <v>-9999</v>
      </c>
      <c r="BJ149" s="20">
        <v>-9999</v>
      </c>
      <c r="BK149" s="20">
        <v>-9999</v>
      </c>
      <c r="BL149">
        <v>6500</v>
      </c>
      <c r="BM149" t="s">
        <v>536</v>
      </c>
      <c r="BN149" s="20">
        <v>-9999</v>
      </c>
      <c r="BO149" s="20">
        <v>-9999</v>
      </c>
      <c r="BP149" s="20">
        <v>-9999</v>
      </c>
      <c r="BQ149" s="20">
        <v>-9999</v>
      </c>
      <c r="BR149">
        <v>0.9643916913946587</v>
      </c>
      <c r="BS149" t="s">
        <v>142</v>
      </c>
      <c r="BT149">
        <v>2</v>
      </c>
      <c r="BU149">
        <v>0.9643916913946587</v>
      </c>
      <c r="BV149">
        <v>-9999</v>
      </c>
    </row>
    <row r="150" spans="1:74" ht="12.75">
      <c r="A150" t="s">
        <v>534</v>
      </c>
      <c r="B150" t="s">
        <v>535</v>
      </c>
      <c r="C150" t="s">
        <v>576</v>
      </c>
      <c r="D150">
        <v>-9999</v>
      </c>
      <c r="E150">
        <v>-9999</v>
      </c>
      <c r="F150">
        <v>1140</v>
      </c>
      <c r="G150" t="s">
        <v>646</v>
      </c>
      <c r="H150" t="s">
        <v>577</v>
      </c>
      <c r="I150" t="s">
        <v>648</v>
      </c>
      <c r="J150">
        <v>-9999</v>
      </c>
      <c r="K150">
        <v>180</v>
      </c>
      <c r="L150" t="s">
        <v>65</v>
      </c>
      <c r="M150" t="s">
        <v>578</v>
      </c>
      <c r="N150" s="20">
        <v>-9999</v>
      </c>
      <c r="O150" t="s">
        <v>652</v>
      </c>
      <c r="P150">
        <v>-9999</v>
      </c>
      <c r="Q150" s="20">
        <v>-9999</v>
      </c>
      <c r="R150" s="20">
        <v>-9999</v>
      </c>
      <c r="S150" s="20">
        <v>-9999</v>
      </c>
      <c r="T150" s="20">
        <v>-9999</v>
      </c>
      <c r="U150" s="20">
        <v>-9999</v>
      </c>
      <c r="V150" t="s">
        <v>109</v>
      </c>
      <c r="W150" s="20">
        <v>-9999</v>
      </c>
      <c r="X150">
        <v>5.4</v>
      </c>
      <c r="Y150">
        <v>14.4</v>
      </c>
      <c r="Z150">
        <v>-3.2</v>
      </c>
      <c r="AA150">
        <v>2730</v>
      </c>
      <c r="AB150">
        <v>270</v>
      </c>
      <c r="AC150" t="s">
        <v>85</v>
      </c>
      <c r="AD150">
        <v>-9999</v>
      </c>
      <c r="AE150">
        <v>-9999</v>
      </c>
      <c r="AF150">
        <v>-9999</v>
      </c>
      <c r="AG150">
        <v>-9999</v>
      </c>
      <c r="AH150">
        <v>5.4</v>
      </c>
      <c r="AI150">
        <v>14.4</v>
      </c>
      <c r="AJ150">
        <v>-3.2</v>
      </c>
      <c r="AK150">
        <v>2730</v>
      </c>
      <c r="AL150" t="s">
        <v>65</v>
      </c>
      <c r="AM150">
        <v>-9999</v>
      </c>
      <c r="AN150" s="20">
        <v>-9999</v>
      </c>
      <c r="AO150" s="20">
        <v>-9999</v>
      </c>
      <c r="AP150" s="20">
        <v>-9999</v>
      </c>
      <c r="AQ150" s="20">
        <v>-9999</v>
      </c>
      <c r="AR150" s="20">
        <v>-9999</v>
      </c>
      <c r="AS150" s="20">
        <v>-9999</v>
      </c>
      <c r="AT150" s="20">
        <v>-9999</v>
      </c>
      <c r="AU150" s="20">
        <v>-9999</v>
      </c>
      <c r="AV150" s="20">
        <v>-9999</v>
      </c>
      <c r="AW150" s="20">
        <v>-9999</v>
      </c>
      <c r="AX150" s="20">
        <v>-9999</v>
      </c>
      <c r="AY150" s="20">
        <v>-9999</v>
      </c>
      <c r="AZ150" s="20">
        <v>-9999</v>
      </c>
      <c r="BA150" s="20">
        <v>-9999</v>
      </c>
      <c r="BB150" s="20">
        <v>-9999</v>
      </c>
      <c r="BC150">
        <v>12110</v>
      </c>
      <c r="BD150" t="s">
        <v>671</v>
      </c>
      <c r="BE150">
        <v>-9999</v>
      </c>
      <c r="BF150">
        <v>-9999</v>
      </c>
      <c r="BG150" t="s">
        <v>65</v>
      </c>
      <c r="BH150" s="20">
        <v>-9999</v>
      </c>
      <c r="BI150" s="20">
        <v>-9999</v>
      </c>
      <c r="BJ150" s="20">
        <v>-9999</v>
      </c>
      <c r="BK150" s="20">
        <v>-9999</v>
      </c>
      <c r="BL150">
        <v>12900</v>
      </c>
      <c r="BM150" t="s">
        <v>536</v>
      </c>
      <c r="BN150" s="20">
        <v>-9999</v>
      </c>
      <c r="BO150" s="20">
        <v>-9999</v>
      </c>
      <c r="BP150" s="20">
        <v>-9999</v>
      </c>
      <c r="BQ150" s="20">
        <v>-9999</v>
      </c>
      <c r="BR150">
        <v>1.06523534269199</v>
      </c>
      <c r="BS150" t="s">
        <v>142</v>
      </c>
      <c r="BT150">
        <v>2</v>
      </c>
      <c r="BU150">
        <v>1.06523534269199</v>
      </c>
      <c r="BV150">
        <v>-9999</v>
      </c>
    </row>
    <row r="151" spans="1:74" ht="12.75">
      <c r="A151" t="s">
        <v>537</v>
      </c>
      <c r="B151" t="s">
        <v>538</v>
      </c>
      <c r="C151" t="s">
        <v>723</v>
      </c>
      <c r="D151">
        <v>43.56</v>
      </c>
      <c r="E151">
        <v>-71.45</v>
      </c>
      <c r="F151">
        <v>590</v>
      </c>
      <c r="G151" t="s">
        <v>817</v>
      </c>
      <c r="H151" t="s">
        <v>539</v>
      </c>
      <c r="I151" t="s">
        <v>819</v>
      </c>
      <c r="J151" t="s">
        <v>540</v>
      </c>
      <c r="K151">
        <v>88</v>
      </c>
      <c r="L151">
        <v>-9999</v>
      </c>
      <c r="M151">
        <v>-9999</v>
      </c>
      <c r="N151" s="20">
        <v>-9999</v>
      </c>
      <c r="O151" s="20">
        <v>-9999</v>
      </c>
      <c r="P151" s="20">
        <v>-9999</v>
      </c>
      <c r="Q151" s="20">
        <v>-9999</v>
      </c>
      <c r="R151" s="20">
        <v>-9999</v>
      </c>
      <c r="S151" s="20">
        <v>-9999</v>
      </c>
      <c r="T151" s="20">
        <v>-9999</v>
      </c>
      <c r="U151" s="20">
        <v>-9999</v>
      </c>
      <c r="V151" s="20">
        <v>-9999</v>
      </c>
      <c r="W151" s="20">
        <v>-9999</v>
      </c>
      <c r="X151" s="20">
        <v>-9999</v>
      </c>
      <c r="Y151" s="20">
        <v>-9999</v>
      </c>
      <c r="Z151" s="20">
        <v>-9999</v>
      </c>
      <c r="AA151" s="20">
        <v>-9999</v>
      </c>
      <c r="AB151" s="20">
        <v>-9999</v>
      </c>
      <c r="AC151" s="20">
        <v>-9999</v>
      </c>
      <c r="AD151" s="20">
        <v>-9999</v>
      </c>
      <c r="AE151" s="20">
        <v>-9999</v>
      </c>
      <c r="AF151" s="20">
        <v>-9999</v>
      </c>
      <c r="AG151" s="20">
        <v>-9999</v>
      </c>
      <c r="AH151" s="20">
        <v>-9999</v>
      </c>
      <c r="AI151" s="20">
        <v>-9999</v>
      </c>
      <c r="AJ151" s="20">
        <v>-9999</v>
      </c>
      <c r="AK151" t="s">
        <v>141</v>
      </c>
      <c r="AL151">
        <v>-9999</v>
      </c>
      <c r="AM151">
        <v>-9999</v>
      </c>
      <c r="AN151" s="20">
        <v>-9999</v>
      </c>
      <c r="AO151" s="20">
        <v>-9999</v>
      </c>
      <c r="AP151" t="s">
        <v>65</v>
      </c>
      <c r="AQ151" s="20">
        <v>-9999</v>
      </c>
      <c r="AR151" s="20">
        <v>-9999</v>
      </c>
      <c r="AS151" s="20">
        <v>-9999</v>
      </c>
      <c r="AT151" s="20">
        <v>-9999</v>
      </c>
      <c r="AU151" s="20">
        <v>-9999</v>
      </c>
      <c r="AV151" s="20">
        <v>-9999</v>
      </c>
      <c r="AW151" s="20">
        <v>-9999</v>
      </c>
      <c r="AX151" s="20">
        <v>-9999</v>
      </c>
      <c r="AY151" s="20">
        <v>-9999</v>
      </c>
      <c r="AZ151" s="20">
        <v>-9999</v>
      </c>
      <c r="BA151" s="20">
        <v>-9999</v>
      </c>
      <c r="BB151" s="20">
        <v>-9999</v>
      </c>
      <c r="BC151">
        <v>2064</v>
      </c>
      <c r="BD151" t="s">
        <v>67</v>
      </c>
      <c r="BE151">
        <v>-9999</v>
      </c>
      <c r="BF151">
        <v>-9999</v>
      </c>
      <c r="BG151">
        <v>-9999</v>
      </c>
      <c r="BH151" s="20">
        <v>-9999</v>
      </c>
      <c r="BI151" s="20">
        <v>-9999</v>
      </c>
      <c r="BJ151" s="20">
        <v>-9999</v>
      </c>
      <c r="BK151" s="20">
        <v>-9999</v>
      </c>
      <c r="BL151">
        <v>189.7</v>
      </c>
      <c r="BM151" t="s">
        <v>68</v>
      </c>
      <c r="BN151" s="20">
        <v>-9999</v>
      </c>
      <c r="BO151" s="20">
        <v>-9999</v>
      </c>
      <c r="BP151" s="20">
        <v>-9999</v>
      </c>
      <c r="BQ151" s="20">
        <v>-9999</v>
      </c>
      <c r="BR151">
        <v>0.09190891472868216</v>
      </c>
      <c r="BS151" t="s">
        <v>69</v>
      </c>
      <c r="BT151">
        <v>-9999</v>
      </c>
      <c r="BU151">
        <v>0.09190891472868216</v>
      </c>
      <c r="BV151" t="s">
        <v>541</v>
      </c>
    </row>
    <row r="152" spans="1:74" ht="12.75">
      <c r="A152" t="s">
        <v>537</v>
      </c>
      <c r="B152" t="s">
        <v>538</v>
      </c>
      <c r="C152" t="s">
        <v>723</v>
      </c>
      <c r="D152">
        <v>43.56</v>
      </c>
      <c r="E152">
        <v>-71.45</v>
      </c>
      <c r="F152">
        <v>670</v>
      </c>
      <c r="G152" t="s">
        <v>817</v>
      </c>
      <c r="H152" t="s">
        <v>539</v>
      </c>
      <c r="I152" t="s">
        <v>819</v>
      </c>
      <c r="J152" t="s">
        <v>542</v>
      </c>
      <c r="K152">
        <v>79</v>
      </c>
      <c r="L152">
        <v>-9999</v>
      </c>
      <c r="M152">
        <v>-9999</v>
      </c>
      <c r="N152" s="20">
        <v>-9999</v>
      </c>
      <c r="O152" s="20">
        <v>-9999</v>
      </c>
      <c r="P152" s="20">
        <v>-9999</v>
      </c>
      <c r="Q152" s="20">
        <v>-9999</v>
      </c>
      <c r="R152" s="20">
        <v>-9999</v>
      </c>
      <c r="S152" s="20">
        <v>-9999</v>
      </c>
      <c r="T152" s="20">
        <v>-9999</v>
      </c>
      <c r="U152" s="20">
        <v>-9999</v>
      </c>
      <c r="V152" s="20">
        <v>-9999</v>
      </c>
      <c r="W152" s="20">
        <v>-9999</v>
      </c>
      <c r="X152" s="20">
        <v>-9999</v>
      </c>
      <c r="Y152" s="20">
        <v>-9999</v>
      </c>
      <c r="Z152" s="20">
        <v>-9999</v>
      </c>
      <c r="AA152" s="20">
        <v>-9999</v>
      </c>
      <c r="AB152" s="20">
        <v>-9999</v>
      </c>
      <c r="AC152" s="20">
        <v>-9999</v>
      </c>
      <c r="AD152" s="20">
        <v>-9999</v>
      </c>
      <c r="AE152" s="20">
        <v>-9999</v>
      </c>
      <c r="AF152" s="20">
        <v>-9999</v>
      </c>
      <c r="AG152" s="20">
        <v>-9999</v>
      </c>
      <c r="AH152" s="20">
        <v>-9999</v>
      </c>
      <c r="AI152" s="20">
        <v>-9999</v>
      </c>
      <c r="AJ152" s="20">
        <v>-9999</v>
      </c>
      <c r="AK152" t="s">
        <v>141</v>
      </c>
      <c r="AL152">
        <v>-9999</v>
      </c>
      <c r="AM152">
        <v>-9999</v>
      </c>
      <c r="AN152" s="20">
        <v>-9999</v>
      </c>
      <c r="AO152" s="20">
        <v>-9999</v>
      </c>
      <c r="AP152" t="s">
        <v>65</v>
      </c>
      <c r="AQ152" s="20">
        <v>-9999</v>
      </c>
      <c r="AR152" s="20">
        <v>-9999</v>
      </c>
      <c r="AS152" s="20">
        <v>-9999</v>
      </c>
      <c r="AT152" s="20">
        <v>-9999</v>
      </c>
      <c r="AU152" s="20">
        <v>-9999</v>
      </c>
      <c r="AV152" s="20">
        <v>-9999</v>
      </c>
      <c r="AW152" s="20">
        <v>-9999</v>
      </c>
      <c r="AX152" s="20">
        <v>-9999</v>
      </c>
      <c r="AY152" s="20">
        <v>-9999</v>
      </c>
      <c r="AZ152" s="20">
        <v>-9999</v>
      </c>
      <c r="BA152" s="20">
        <v>-9999</v>
      </c>
      <c r="BB152" s="20">
        <v>-9999</v>
      </c>
      <c r="BC152">
        <v>2055</v>
      </c>
      <c r="BD152" t="s">
        <v>67</v>
      </c>
      <c r="BE152">
        <v>-9999</v>
      </c>
      <c r="BF152">
        <v>-9999</v>
      </c>
      <c r="BG152">
        <v>-9999</v>
      </c>
      <c r="BH152" s="20">
        <v>-9999</v>
      </c>
      <c r="BI152" s="20">
        <v>-9999</v>
      </c>
      <c r="BJ152" s="20">
        <v>-9999</v>
      </c>
      <c r="BK152" s="20">
        <v>-9999</v>
      </c>
      <c r="BL152">
        <v>164</v>
      </c>
      <c r="BM152" t="s">
        <v>68</v>
      </c>
      <c r="BN152" s="20">
        <v>-9999</v>
      </c>
      <c r="BO152" s="20">
        <v>-9999</v>
      </c>
      <c r="BP152" s="20">
        <v>-9999</v>
      </c>
      <c r="BQ152" s="20">
        <v>-9999</v>
      </c>
      <c r="BR152">
        <v>0.07980535279805352</v>
      </c>
      <c r="BS152" t="s">
        <v>69</v>
      </c>
      <c r="BT152">
        <v>-9999</v>
      </c>
      <c r="BU152">
        <v>0.07980535279805352</v>
      </c>
      <c r="BV152" t="s">
        <v>541</v>
      </c>
    </row>
    <row r="153" spans="1:74" ht="12.75">
      <c r="A153" t="s">
        <v>537</v>
      </c>
      <c r="B153" t="s">
        <v>538</v>
      </c>
      <c r="C153" t="s">
        <v>723</v>
      </c>
      <c r="D153">
        <v>43.56</v>
      </c>
      <c r="E153">
        <v>-71.45</v>
      </c>
      <c r="F153">
        <v>745</v>
      </c>
      <c r="G153" t="s">
        <v>817</v>
      </c>
      <c r="H153" t="s">
        <v>539</v>
      </c>
      <c r="I153" t="s">
        <v>819</v>
      </c>
      <c r="J153" t="s">
        <v>543</v>
      </c>
      <c r="K153">
        <v>90</v>
      </c>
      <c r="L153">
        <v>-9999</v>
      </c>
      <c r="M153">
        <v>-9999</v>
      </c>
      <c r="N153" s="20">
        <v>-9999</v>
      </c>
      <c r="O153" s="20">
        <v>-9999</v>
      </c>
      <c r="P153" s="20">
        <v>-9999</v>
      </c>
      <c r="Q153" s="20">
        <v>-9999</v>
      </c>
      <c r="R153" s="20">
        <v>-9999</v>
      </c>
      <c r="S153" s="20">
        <v>-9999</v>
      </c>
      <c r="T153" s="20">
        <v>-9999</v>
      </c>
      <c r="U153" s="20">
        <v>-9999</v>
      </c>
      <c r="V153" s="20">
        <v>-9999</v>
      </c>
      <c r="W153" s="20">
        <v>-9999</v>
      </c>
      <c r="X153" s="20">
        <v>-9999</v>
      </c>
      <c r="Y153" s="20">
        <v>-9999</v>
      </c>
      <c r="Z153" s="20">
        <v>-9999</v>
      </c>
      <c r="AA153" s="20">
        <v>-9999</v>
      </c>
      <c r="AB153" s="20">
        <v>-9999</v>
      </c>
      <c r="AC153" s="20">
        <v>-9999</v>
      </c>
      <c r="AD153" s="20">
        <v>-9999</v>
      </c>
      <c r="AE153" s="20">
        <v>-9999</v>
      </c>
      <c r="AF153" s="20">
        <v>-9999</v>
      </c>
      <c r="AG153" s="20">
        <v>-9999</v>
      </c>
      <c r="AH153" s="20">
        <v>-9999</v>
      </c>
      <c r="AI153" s="20">
        <v>-9999</v>
      </c>
      <c r="AJ153" s="20">
        <v>-9999</v>
      </c>
      <c r="AK153" t="s">
        <v>141</v>
      </c>
      <c r="AL153">
        <v>-9999</v>
      </c>
      <c r="AM153">
        <v>-9999</v>
      </c>
      <c r="AN153" s="20">
        <v>-9999</v>
      </c>
      <c r="AO153" s="20">
        <v>-9999</v>
      </c>
      <c r="AP153" t="s">
        <v>65</v>
      </c>
      <c r="AQ153" s="20">
        <v>-9999</v>
      </c>
      <c r="AR153" s="20">
        <v>-9999</v>
      </c>
      <c r="AS153" s="20">
        <v>-9999</v>
      </c>
      <c r="AT153" s="20">
        <v>-9999</v>
      </c>
      <c r="AU153" s="20">
        <v>-9999</v>
      </c>
      <c r="AV153" s="20">
        <v>-9999</v>
      </c>
      <c r="AW153" s="20">
        <v>-9999</v>
      </c>
      <c r="AX153" s="20">
        <v>-9999</v>
      </c>
      <c r="AY153" s="20">
        <v>-9999</v>
      </c>
      <c r="AZ153" s="20">
        <v>-9999</v>
      </c>
      <c r="BA153" s="20">
        <v>-9999</v>
      </c>
      <c r="BB153" s="20">
        <v>-9999</v>
      </c>
      <c r="BC153">
        <v>1216</v>
      </c>
      <c r="BD153" t="s">
        <v>67</v>
      </c>
      <c r="BE153">
        <v>-9999</v>
      </c>
      <c r="BF153">
        <v>-9999</v>
      </c>
      <c r="BG153">
        <v>-9999</v>
      </c>
      <c r="BH153" s="20">
        <v>-9999</v>
      </c>
      <c r="BI153" s="20">
        <v>-9999</v>
      </c>
      <c r="BJ153" s="20">
        <v>-9999</v>
      </c>
      <c r="BK153" s="20">
        <v>-9999</v>
      </c>
      <c r="BL153">
        <v>97.3</v>
      </c>
      <c r="BM153" t="s">
        <v>68</v>
      </c>
      <c r="BN153" s="20">
        <v>-9999</v>
      </c>
      <c r="BO153" s="20">
        <v>-9999</v>
      </c>
      <c r="BP153" s="20">
        <v>-9999</v>
      </c>
      <c r="BQ153" s="20">
        <v>-9999</v>
      </c>
      <c r="BR153">
        <v>0.08001644736842105</v>
      </c>
      <c r="BS153" t="s">
        <v>69</v>
      </c>
      <c r="BT153">
        <v>-9999</v>
      </c>
      <c r="BU153">
        <v>0.08001644736842105</v>
      </c>
      <c r="BV153" t="s">
        <v>541</v>
      </c>
    </row>
    <row r="154" spans="1:74" ht="12.75">
      <c r="A154" t="s">
        <v>544</v>
      </c>
      <c r="B154" t="s">
        <v>545</v>
      </c>
      <c r="C154" t="s">
        <v>546</v>
      </c>
      <c r="D154">
        <v>40.54</v>
      </c>
      <c r="E154">
        <v>-72.52</v>
      </c>
      <c r="F154">
        <v>-9999</v>
      </c>
      <c r="G154" t="s">
        <v>817</v>
      </c>
      <c r="H154" t="s">
        <v>645</v>
      </c>
      <c r="I154" t="s">
        <v>819</v>
      </c>
      <c r="J154">
        <v>-9999</v>
      </c>
      <c r="K154">
        <v>-9999</v>
      </c>
      <c r="L154">
        <v>-9999</v>
      </c>
      <c r="M154">
        <v>-9999</v>
      </c>
      <c r="N154" s="20">
        <v>-9999</v>
      </c>
      <c r="O154" s="20">
        <v>-9999</v>
      </c>
      <c r="P154" s="20">
        <v>-9999</v>
      </c>
      <c r="Q154" s="20">
        <v>-9999</v>
      </c>
      <c r="R154" s="20">
        <v>-9999</v>
      </c>
      <c r="S154" s="20">
        <v>-9999</v>
      </c>
      <c r="T154" s="20">
        <v>-9999</v>
      </c>
      <c r="U154" s="20">
        <v>-9999</v>
      </c>
      <c r="V154" s="20">
        <v>-9999</v>
      </c>
      <c r="W154" s="20">
        <v>-9999</v>
      </c>
      <c r="X154" s="20">
        <v>-9999</v>
      </c>
      <c r="Y154" s="20">
        <v>-9999</v>
      </c>
      <c r="Z154" s="20">
        <v>-9999</v>
      </c>
      <c r="AA154" s="20">
        <v>-9999</v>
      </c>
      <c r="AB154" s="20">
        <v>-9999</v>
      </c>
      <c r="AC154" s="20">
        <v>-9999</v>
      </c>
      <c r="AD154" s="20">
        <v>-9999</v>
      </c>
      <c r="AE154" s="20">
        <v>-9999</v>
      </c>
      <c r="AF154" s="20">
        <v>-9999</v>
      </c>
      <c r="AG154" s="20">
        <v>-9999</v>
      </c>
      <c r="AH154" s="20">
        <v>-9999</v>
      </c>
      <c r="AI154" s="20">
        <v>-9999</v>
      </c>
      <c r="AJ154" s="20">
        <v>-9999</v>
      </c>
      <c r="AK154" t="s">
        <v>141</v>
      </c>
      <c r="AL154">
        <v>-9999</v>
      </c>
      <c r="AM154">
        <v>-9999</v>
      </c>
      <c r="AN154" s="20">
        <v>-9999</v>
      </c>
      <c r="AO154" s="20">
        <v>-9999</v>
      </c>
      <c r="AP154" t="s">
        <v>65</v>
      </c>
      <c r="AQ154" s="20">
        <v>-9999</v>
      </c>
      <c r="AR154" s="20">
        <v>-9999</v>
      </c>
      <c r="AS154" s="20">
        <v>-9999</v>
      </c>
      <c r="AT154" s="20">
        <v>-9999</v>
      </c>
      <c r="AU154" s="20">
        <v>-9999</v>
      </c>
      <c r="AV154" s="20">
        <v>-9999</v>
      </c>
      <c r="AW154" s="20">
        <v>-9999</v>
      </c>
      <c r="AX154" s="20">
        <v>-9999</v>
      </c>
      <c r="AY154" s="20">
        <v>-9999</v>
      </c>
      <c r="AZ154" s="20">
        <v>-9999</v>
      </c>
      <c r="BA154" s="20">
        <v>-9999</v>
      </c>
      <c r="BB154" s="20">
        <v>-9999</v>
      </c>
      <c r="BC154">
        <v>3631</v>
      </c>
      <c r="BD154" t="s">
        <v>67</v>
      </c>
      <c r="BE154">
        <v>-9999</v>
      </c>
      <c r="BF154" t="s">
        <v>65</v>
      </c>
      <c r="BG154">
        <v>-9999</v>
      </c>
      <c r="BH154" s="20">
        <v>-9999</v>
      </c>
      <c r="BI154" s="20">
        <v>-9999</v>
      </c>
      <c r="BJ154" s="20">
        <v>-9999</v>
      </c>
      <c r="BK154" s="20">
        <v>-9999</v>
      </c>
      <c r="BL154">
        <v>336.7</v>
      </c>
      <c r="BM154" t="s">
        <v>68</v>
      </c>
      <c r="BN154" s="20">
        <v>-9999</v>
      </c>
      <c r="BO154" s="20">
        <v>-9999</v>
      </c>
      <c r="BP154" s="20">
        <v>-9999</v>
      </c>
      <c r="BQ154" s="20">
        <v>-9999</v>
      </c>
      <c r="BR154">
        <v>0.0927292756816304</v>
      </c>
      <c r="BS154" t="s">
        <v>69</v>
      </c>
      <c r="BT154">
        <v>-9999</v>
      </c>
      <c r="BU154">
        <v>0.08901484858619199</v>
      </c>
      <c r="BV154">
        <v>-9999</v>
      </c>
    </row>
    <row r="155" spans="1:74" ht="12.75">
      <c r="A155" t="s">
        <v>580</v>
      </c>
      <c r="B155" t="s">
        <v>581</v>
      </c>
      <c r="C155" t="s">
        <v>582</v>
      </c>
      <c r="D155">
        <v>-35.23</v>
      </c>
      <c r="E155">
        <v>148.45</v>
      </c>
      <c r="F155">
        <v>1200</v>
      </c>
      <c r="G155" t="s">
        <v>817</v>
      </c>
      <c r="H155" t="s">
        <v>583</v>
      </c>
      <c r="I155" t="s">
        <v>819</v>
      </c>
      <c r="J155" t="s">
        <v>584</v>
      </c>
      <c r="K155">
        <f>95-39</f>
        <v>56</v>
      </c>
      <c r="L155">
        <v>-9999</v>
      </c>
      <c r="M155">
        <v>-9999</v>
      </c>
      <c r="N155" s="20">
        <v>-9999</v>
      </c>
      <c r="O155" s="20">
        <v>-9999</v>
      </c>
      <c r="P155" s="20">
        <v>-9999</v>
      </c>
      <c r="Q155" s="20">
        <v>-9999</v>
      </c>
      <c r="R155" s="20">
        <v>-9999</v>
      </c>
      <c r="S155" s="20">
        <v>-9999</v>
      </c>
      <c r="T155" s="20">
        <v>-9999</v>
      </c>
      <c r="U155" s="20">
        <v>-9999</v>
      </c>
      <c r="V155" s="20">
        <v>-9999</v>
      </c>
      <c r="W155" s="20">
        <v>-9999</v>
      </c>
      <c r="X155">
        <v>20</v>
      </c>
      <c r="Y155">
        <v>27.5</v>
      </c>
      <c r="Z155">
        <v>13</v>
      </c>
      <c r="AA155">
        <v>1205</v>
      </c>
      <c r="AB155" s="20">
        <v>-9999</v>
      </c>
      <c r="AC155" s="20">
        <v>-9999</v>
      </c>
      <c r="AD155" s="20">
        <v>-9999</v>
      </c>
      <c r="AE155" s="20">
        <v>-9999</v>
      </c>
      <c r="AF155" s="20">
        <v>-9999</v>
      </c>
      <c r="AG155" s="20">
        <v>-9999</v>
      </c>
      <c r="AH155">
        <v>20</v>
      </c>
      <c r="AI155">
        <v>27.5</v>
      </c>
      <c r="AJ155">
        <v>13</v>
      </c>
      <c r="AK155">
        <v>1205</v>
      </c>
      <c r="AL155">
        <v>-9999</v>
      </c>
      <c r="AM155">
        <v>-9999</v>
      </c>
      <c r="AN155" s="20">
        <v>-9999</v>
      </c>
      <c r="AO155" s="20">
        <v>-9999</v>
      </c>
      <c r="AP155" t="s">
        <v>65</v>
      </c>
      <c r="AQ155" s="20">
        <v>-9999</v>
      </c>
      <c r="AR155" s="20">
        <v>-9999</v>
      </c>
      <c r="AS155" s="20">
        <v>-9999</v>
      </c>
      <c r="AT155" s="20">
        <v>-9999</v>
      </c>
      <c r="AU155" s="20">
        <v>-9999</v>
      </c>
      <c r="AV155" s="20">
        <v>-9999</v>
      </c>
      <c r="AW155" s="20">
        <v>-9999</v>
      </c>
      <c r="AX155" s="20">
        <v>-9999</v>
      </c>
      <c r="AY155" s="20">
        <v>-9999</v>
      </c>
      <c r="AZ155" s="20">
        <v>-9999</v>
      </c>
      <c r="BA155" s="20">
        <v>-9999</v>
      </c>
      <c r="BB155" s="20">
        <v>-9999</v>
      </c>
      <c r="BC155">
        <v>27.2</v>
      </c>
      <c r="BD155" t="s">
        <v>496</v>
      </c>
      <c r="BE155">
        <v>-9999</v>
      </c>
      <c r="BF155" t="s">
        <v>65</v>
      </c>
      <c r="BG155">
        <v>-9999</v>
      </c>
      <c r="BH155" s="20">
        <v>-9999</v>
      </c>
      <c r="BI155" s="20">
        <v>-9999</v>
      </c>
      <c r="BJ155" s="20">
        <v>-9999</v>
      </c>
      <c r="BK155" s="20">
        <v>-9999</v>
      </c>
      <c r="BL155">
        <v>5.1</v>
      </c>
      <c r="BM155" t="s">
        <v>497</v>
      </c>
      <c r="BN155" s="20">
        <v>-9999</v>
      </c>
      <c r="BO155" s="20">
        <v>-9999</v>
      </c>
      <c r="BP155" s="20">
        <v>-9999</v>
      </c>
      <c r="BQ155" s="20">
        <v>-9999</v>
      </c>
      <c r="BR155">
        <f>(BL155/BC155)</f>
        <v>0.1875</v>
      </c>
      <c r="BS155" t="s">
        <v>69</v>
      </c>
      <c r="BT155">
        <v>-9999</v>
      </c>
      <c r="BU155">
        <f>(BL155/((0.45*BL155)+BC155))</f>
        <v>0.1729106628242075</v>
      </c>
      <c r="BV155">
        <v>-9999</v>
      </c>
    </row>
    <row r="156" spans="1:74" ht="12.75">
      <c r="A156" t="s">
        <v>580</v>
      </c>
      <c r="B156" t="s">
        <v>581</v>
      </c>
      <c r="C156" t="s">
        <v>582</v>
      </c>
      <c r="D156">
        <v>-35.23</v>
      </c>
      <c r="E156">
        <v>148.45</v>
      </c>
      <c r="F156">
        <v>1200</v>
      </c>
      <c r="G156" t="s">
        <v>817</v>
      </c>
      <c r="H156" t="s">
        <v>583</v>
      </c>
      <c r="I156" t="s">
        <v>819</v>
      </c>
      <c r="J156" t="s">
        <v>584</v>
      </c>
      <c r="K156">
        <f>95-39</f>
        <v>56</v>
      </c>
      <c r="L156">
        <v>-9999</v>
      </c>
      <c r="M156">
        <v>-9999</v>
      </c>
      <c r="N156" s="20">
        <v>-9999</v>
      </c>
      <c r="O156" s="20">
        <v>-9999</v>
      </c>
      <c r="P156" s="20">
        <v>-9999</v>
      </c>
      <c r="Q156" s="20">
        <v>-9999</v>
      </c>
      <c r="R156" s="20">
        <v>-9999</v>
      </c>
      <c r="S156" s="20">
        <v>-9999</v>
      </c>
      <c r="T156" s="20">
        <v>-9999</v>
      </c>
      <c r="U156" s="20">
        <v>-9999</v>
      </c>
      <c r="V156" s="20">
        <v>-9999</v>
      </c>
      <c r="W156" s="20">
        <v>-9999</v>
      </c>
      <c r="X156">
        <v>20</v>
      </c>
      <c r="Y156">
        <v>27.5</v>
      </c>
      <c r="Z156">
        <v>13</v>
      </c>
      <c r="AA156">
        <v>1205</v>
      </c>
      <c r="AB156" s="20">
        <v>-9999</v>
      </c>
      <c r="AC156" s="20">
        <v>-9999</v>
      </c>
      <c r="AD156" s="20">
        <v>-9999</v>
      </c>
      <c r="AE156" s="20">
        <v>-9999</v>
      </c>
      <c r="AF156" s="20">
        <v>-9999</v>
      </c>
      <c r="AG156" s="20">
        <v>-9999</v>
      </c>
      <c r="AH156">
        <v>20</v>
      </c>
      <c r="AI156">
        <v>27.5</v>
      </c>
      <c r="AJ156">
        <v>13</v>
      </c>
      <c r="AK156">
        <v>1205</v>
      </c>
      <c r="AL156">
        <v>-9999</v>
      </c>
      <c r="AM156">
        <v>-9999</v>
      </c>
      <c r="AN156" s="20">
        <v>-9999</v>
      </c>
      <c r="AO156" s="20">
        <v>-9999</v>
      </c>
      <c r="AP156" t="s">
        <v>141</v>
      </c>
      <c r="AQ156" s="20">
        <v>-9999</v>
      </c>
      <c r="AR156" t="s">
        <v>65</v>
      </c>
      <c r="AS156" s="20">
        <v>-9999</v>
      </c>
      <c r="AT156" s="20">
        <v>-9999</v>
      </c>
      <c r="AU156" s="20">
        <v>-9999</v>
      </c>
      <c r="AV156" s="20">
        <v>-9999</v>
      </c>
      <c r="AW156" s="20">
        <v>-9999</v>
      </c>
      <c r="AX156" s="20">
        <v>-9999</v>
      </c>
      <c r="AY156" s="20">
        <v>-9999</v>
      </c>
      <c r="AZ156" s="20">
        <v>-9999</v>
      </c>
      <c r="BA156" s="20">
        <v>-9999</v>
      </c>
      <c r="BB156" s="20">
        <v>-9999</v>
      </c>
      <c r="BC156">
        <v>3.3</v>
      </c>
      <c r="BD156" t="s">
        <v>496</v>
      </c>
      <c r="BE156">
        <v>-9999</v>
      </c>
      <c r="BF156" t="s">
        <v>65</v>
      </c>
      <c r="BG156">
        <v>-9999</v>
      </c>
      <c r="BH156" s="20">
        <v>-9999</v>
      </c>
      <c r="BI156" s="20">
        <v>-9999</v>
      </c>
      <c r="BJ156" s="20">
        <v>-9999</v>
      </c>
      <c r="BK156" s="20">
        <v>-9999</v>
      </c>
      <c r="BL156">
        <f>5.1-0.45</f>
        <v>4.6499999999999995</v>
      </c>
      <c r="BM156" t="s">
        <v>497</v>
      </c>
      <c r="BN156" s="20">
        <v>-9999</v>
      </c>
      <c r="BO156" s="20">
        <v>-9999</v>
      </c>
      <c r="BP156" s="20">
        <v>-9999</v>
      </c>
      <c r="BQ156" s="20">
        <v>-9999</v>
      </c>
      <c r="BR156">
        <f>BL156/BC156</f>
        <v>1.409090909090909</v>
      </c>
      <c r="BS156" t="s">
        <v>142</v>
      </c>
      <c r="BT156" t="s">
        <v>763</v>
      </c>
      <c r="BU156">
        <f>(BL156/((0.45*BL156)+BC156))</f>
        <v>0.86230876216968</v>
      </c>
      <c r="BV156">
        <v>-9999</v>
      </c>
    </row>
    <row r="157" spans="1:74" ht="12.75">
      <c r="A157" t="s">
        <v>168</v>
      </c>
      <c r="B157" t="s">
        <v>169</v>
      </c>
      <c r="C157" t="s">
        <v>170</v>
      </c>
      <c r="D157">
        <v>3.43</v>
      </c>
      <c r="E157">
        <v>34.51</v>
      </c>
      <c r="F157">
        <v>620</v>
      </c>
      <c r="G157" t="s">
        <v>146</v>
      </c>
      <c r="H157" t="s">
        <v>211</v>
      </c>
      <c r="I157" t="s">
        <v>819</v>
      </c>
      <c r="J157" t="s">
        <v>212</v>
      </c>
      <c r="K157">
        <v>-9999</v>
      </c>
      <c r="L157">
        <v>-9999</v>
      </c>
      <c r="M157">
        <v>-9999</v>
      </c>
      <c r="N157" s="20">
        <v>-9999</v>
      </c>
      <c r="O157" s="20">
        <v>-9999</v>
      </c>
      <c r="P157" s="20">
        <v>-9999</v>
      </c>
      <c r="Q157" s="20">
        <v>-9999</v>
      </c>
      <c r="R157" s="20">
        <v>-9999</v>
      </c>
      <c r="S157" s="20">
        <v>-9999</v>
      </c>
      <c r="T157" s="20">
        <v>-9999</v>
      </c>
      <c r="U157" s="20">
        <v>-9999</v>
      </c>
      <c r="V157" s="20">
        <v>-9999</v>
      </c>
      <c r="W157" s="20">
        <v>-9999</v>
      </c>
      <c r="X157" s="20">
        <v>-9999</v>
      </c>
      <c r="Y157" s="20">
        <v>-9999</v>
      </c>
      <c r="Z157" s="20">
        <v>-9999</v>
      </c>
      <c r="AA157">
        <v>318</v>
      </c>
      <c r="AB157" s="20">
        <v>-9999</v>
      </c>
      <c r="AC157" s="20">
        <v>-9999</v>
      </c>
      <c r="AD157">
        <v>21.17</v>
      </c>
      <c r="AE157">
        <v>22</v>
      </c>
      <c r="AF157">
        <v>20</v>
      </c>
      <c r="AG157" s="20">
        <v>-9999</v>
      </c>
      <c r="AH157">
        <v>21.17</v>
      </c>
      <c r="AI157">
        <v>22</v>
      </c>
      <c r="AJ157">
        <v>20</v>
      </c>
      <c r="AK157">
        <v>318</v>
      </c>
      <c r="AL157" t="s">
        <v>65</v>
      </c>
      <c r="AM157">
        <v>-9999</v>
      </c>
      <c r="AN157" s="20">
        <v>-9999</v>
      </c>
      <c r="AO157" s="20">
        <v>-9999</v>
      </c>
      <c r="AP157" s="20">
        <v>-9999</v>
      </c>
      <c r="AQ157" s="20">
        <v>-9999</v>
      </c>
      <c r="AR157" s="20">
        <v>-9999</v>
      </c>
      <c r="AS157" s="20">
        <v>-9999</v>
      </c>
      <c r="AT157" s="20">
        <v>-9999</v>
      </c>
      <c r="AU157" s="20">
        <v>-9999</v>
      </c>
      <c r="AV157" s="20">
        <v>-9999</v>
      </c>
      <c r="AW157" s="20">
        <v>-9999</v>
      </c>
      <c r="AX157" s="20">
        <v>-9999</v>
      </c>
      <c r="AY157" s="20">
        <v>-9999</v>
      </c>
      <c r="AZ157" s="20">
        <v>-9999</v>
      </c>
      <c r="BA157" s="20">
        <v>-9999</v>
      </c>
      <c r="BB157" s="20">
        <v>-9999</v>
      </c>
      <c r="BC157">
        <v>140</v>
      </c>
      <c r="BD157" t="s">
        <v>214</v>
      </c>
      <c r="BE157">
        <v>-9999</v>
      </c>
      <c r="BF157" t="s">
        <v>141</v>
      </c>
      <c r="BG157" t="s">
        <v>65</v>
      </c>
      <c r="BH157" s="20">
        <v>-9999</v>
      </c>
      <c r="BI157" s="20">
        <v>-9999</v>
      </c>
      <c r="BJ157" s="20">
        <v>-9999</v>
      </c>
      <c r="BK157" s="20">
        <v>-9999</v>
      </c>
      <c r="BL157">
        <v>186</v>
      </c>
      <c r="BM157" t="s">
        <v>213</v>
      </c>
      <c r="BN157" s="20">
        <v>-9999</v>
      </c>
      <c r="BO157" s="20">
        <v>-9999</v>
      </c>
      <c r="BP157" s="20">
        <v>-9999</v>
      </c>
      <c r="BQ157" s="20">
        <v>-9999</v>
      </c>
      <c r="BR157">
        <f>BL157/BC157</f>
        <v>1.3285714285714285</v>
      </c>
      <c r="BS157" t="s">
        <v>142</v>
      </c>
      <c r="BT157">
        <v>-9999</v>
      </c>
      <c r="BU157">
        <f>(BR157)</f>
        <v>1.3285714285714285</v>
      </c>
      <c r="BV157" t="s">
        <v>215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1"/>
  <sheetViews>
    <sheetView workbookViewId="0" topLeftCell="A1">
      <pane xSplit="3" ySplit="1" topLeftCell="J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T11" sqref="T11"/>
    </sheetView>
  </sheetViews>
  <sheetFormatPr defaultColWidth="9.140625" defaultRowHeight="12.75"/>
  <cols>
    <col min="1" max="1" width="8.8515625" style="0" customWidth="1"/>
    <col min="2" max="2" width="24.57421875" style="0" customWidth="1"/>
    <col min="3" max="6" width="8.8515625" style="0" customWidth="1"/>
    <col min="7" max="7" width="22.7109375" style="0" bestFit="1" customWidth="1"/>
    <col min="8" max="16384" width="8.8515625" style="0" customWidth="1"/>
  </cols>
  <sheetData>
    <row r="1" spans="1:74" s="1" customFormat="1" ht="156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30</v>
      </c>
      <c r="AJ1" s="1" t="s">
        <v>31</v>
      </c>
      <c r="AK1" s="1" t="s">
        <v>32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>
        <v>-9999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18</v>
      </c>
      <c r="BC1" s="1" t="s">
        <v>49</v>
      </c>
      <c r="BD1" s="1" t="s">
        <v>44</v>
      </c>
      <c r="BE1" s="1" t="s">
        <v>45</v>
      </c>
      <c r="BF1" s="1" t="s">
        <v>46</v>
      </c>
      <c r="BG1" s="1" t="s">
        <v>47</v>
      </c>
      <c r="BH1" s="1" t="s">
        <v>48</v>
      </c>
      <c r="BI1" s="1" t="s">
        <v>18</v>
      </c>
      <c r="BJ1" s="1" t="s">
        <v>50</v>
      </c>
      <c r="BK1" s="1" t="s">
        <v>44</v>
      </c>
      <c r="BL1" s="1" t="s">
        <v>51</v>
      </c>
      <c r="BM1" s="1" t="s">
        <v>44</v>
      </c>
      <c r="BN1" s="1" t="s">
        <v>52</v>
      </c>
      <c r="BO1" s="1" t="s">
        <v>44</v>
      </c>
      <c r="BP1" s="1" t="s">
        <v>53</v>
      </c>
      <c r="BQ1" s="1" t="s">
        <v>44</v>
      </c>
      <c r="BR1" s="1" t="s">
        <v>54</v>
      </c>
      <c r="BS1" s="1" t="s">
        <v>55</v>
      </c>
      <c r="BT1" s="1" t="s">
        <v>56</v>
      </c>
      <c r="BU1" s="1" t="s">
        <v>57</v>
      </c>
      <c r="BV1" s="1" t="s">
        <v>16</v>
      </c>
    </row>
    <row r="2" spans="1:74" ht="13.5" thickTop="1">
      <c r="A2" t="s">
        <v>58</v>
      </c>
      <c r="B2" t="s">
        <v>59</v>
      </c>
      <c r="C2" t="s">
        <v>60</v>
      </c>
      <c r="D2">
        <v>68.38</v>
      </c>
      <c r="E2">
        <v>-149.34</v>
      </c>
      <c r="F2">
        <v>760</v>
      </c>
      <c r="G2" t="s">
        <v>61</v>
      </c>
      <c r="H2" t="s">
        <v>62</v>
      </c>
      <c r="I2" t="s">
        <v>63</v>
      </c>
      <c r="J2" t="s">
        <v>64</v>
      </c>
      <c r="K2">
        <v>-9999</v>
      </c>
      <c r="L2" t="s">
        <v>65</v>
      </c>
      <c r="M2">
        <v>-9999</v>
      </c>
      <c r="N2">
        <v>-9999</v>
      </c>
      <c r="O2">
        <v>-9999</v>
      </c>
      <c r="P2" t="s">
        <v>66</v>
      </c>
      <c r="Q2">
        <v>-9999</v>
      </c>
      <c r="R2">
        <v>-9999</v>
      </c>
      <c r="S2">
        <v>-9999</v>
      </c>
      <c r="T2">
        <v>-9999</v>
      </c>
      <c r="U2">
        <v>-9999</v>
      </c>
      <c r="V2">
        <v>-9999</v>
      </c>
      <c r="W2">
        <v>-9999</v>
      </c>
      <c r="X2">
        <v>-9999</v>
      </c>
      <c r="Y2">
        <v>-9999</v>
      </c>
      <c r="Z2">
        <v>-9999</v>
      </c>
      <c r="AA2">
        <v>-9999</v>
      </c>
      <c r="AB2">
        <v>-9999</v>
      </c>
      <c r="AC2">
        <v>-9999</v>
      </c>
      <c r="AD2">
        <v>-22.33</v>
      </c>
      <c r="AE2">
        <v>2</v>
      </c>
      <c r="AF2">
        <v>-43</v>
      </c>
      <c r="AG2">
        <v>162</v>
      </c>
      <c r="AH2">
        <v>-22.33</v>
      </c>
      <c r="AI2">
        <v>2</v>
      </c>
      <c r="AJ2">
        <v>-43</v>
      </c>
      <c r="AK2">
        <v>162</v>
      </c>
      <c r="AL2">
        <v>-9999</v>
      </c>
      <c r="AM2">
        <v>-9999</v>
      </c>
      <c r="AN2">
        <v>-9999</v>
      </c>
      <c r="AO2">
        <v>-9999</v>
      </c>
      <c r="AP2">
        <v>-9999</v>
      </c>
      <c r="AQ2">
        <v>-9999</v>
      </c>
      <c r="AR2">
        <v>-9999</v>
      </c>
      <c r="AS2">
        <v>-9999</v>
      </c>
      <c r="AT2" t="s">
        <v>65</v>
      </c>
      <c r="AU2">
        <v>-9999</v>
      </c>
      <c r="AV2">
        <v>-9999</v>
      </c>
      <c r="AW2">
        <v>-9999</v>
      </c>
      <c r="AX2">
        <v>-9999</v>
      </c>
      <c r="AY2">
        <v>-9999</v>
      </c>
      <c r="AZ2">
        <v>-9999</v>
      </c>
      <c r="BA2">
        <v>-9999</v>
      </c>
      <c r="BB2">
        <v>-9999</v>
      </c>
      <c r="BC2">
        <v>961.9</v>
      </c>
      <c r="BD2" t="s">
        <v>67</v>
      </c>
      <c r="BE2">
        <v>-9999</v>
      </c>
      <c r="BF2" t="s">
        <v>65</v>
      </c>
      <c r="BG2">
        <v>-9999</v>
      </c>
      <c r="BH2">
        <v>-9999</v>
      </c>
      <c r="BI2">
        <v>-9999</v>
      </c>
      <c r="BJ2">
        <v>-9999</v>
      </c>
      <c r="BK2">
        <v>-9999</v>
      </c>
      <c r="BL2">
        <v>10</v>
      </c>
      <c r="BM2" t="s">
        <v>68</v>
      </c>
      <c r="BN2">
        <v>-9999</v>
      </c>
      <c r="BO2">
        <v>-9999</v>
      </c>
      <c r="BP2">
        <v>-9999</v>
      </c>
      <c r="BQ2">
        <v>-9999</v>
      </c>
      <c r="BR2">
        <f>BL2/BC2</f>
        <v>0.010396091069757772</v>
      </c>
      <c r="BS2" t="s">
        <v>69</v>
      </c>
      <c r="BT2">
        <v>-9999</v>
      </c>
      <c r="BU2">
        <f>BR2</f>
        <v>0.010396091069757772</v>
      </c>
      <c r="BV2" t="s">
        <v>70</v>
      </c>
    </row>
    <row r="3" spans="1:74" ht="12.75">
      <c r="A3" t="s">
        <v>58</v>
      </c>
      <c r="B3" t="s">
        <v>59</v>
      </c>
      <c r="C3" t="s">
        <v>60</v>
      </c>
      <c r="D3">
        <v>68.38</v>
      </c>
      <c r="E3">
        <v>-149.34</v>
      </c>
      <c r="F3">
        <v>760</v>
      </c>
      <c r="G3" t="s">
        <v>61</v>
      </c>
      <c r="H3" t="s">
        <v>71</v>
      </c>
      <c r="I3" t="s">
        <v>63</v>
      </c>
      <c r="J3" t="s">
        <v>72</v>
      </c>
      <c r="K3">
        <v>-9999</v>
      </c>
      <c r="L3" t="s">
        <v>65</v>
      </c>
      <c r="M3">
        <v>-9999</v>
      </c>
      <c r="N3">
        <v>-9999</v>
      </c>
      <c r="O3">
        <v>-9999</v>
      </c>
      <c r="P3" t="s">
        <v>73</v>
      </c>
      <c r="Q3">
        <v>-9999</v>
      </c>
      <c r="R3">
        <v>-9999</v>
      </c>
      <c r="S3">
        <v>-9999</v>
      </c>
      <c r="T3">
        <v>-9999</v>
      </c>
      <c r="U3">
        <v>-9999</v>
      </c>
      <c r="V3">
        <v>-9999</v>
      </c>
      <c r="W3">
        <v>-9999</v>
      </c>
      <c r="X3">
        <v>-9999</v>
      </c>
      <c r="Y3">
        <v>-9999</v>
      </c>
      <c r="Z3">
        <v>-9999</v>
      </c>
      <c r="AA3">
        <v>-9999</v>
      </c>
      <c r="AB3">
        <v>-9999</v>
      </c>
      <c r="AC3">
        <v>-9999</v>
      </c>
      <c r="AD3">
        <v>-22.33</v>
      </c>
      <c r="AE3">
        <v>2</v>
      </c>
      <c r="AF3">
        <v>-43</v>
      </c>
      <c r="AG3">
        <v>162</v>
      </c>
      <c r="AH3">
        <v>-22.33</v>
      </c>
      <c r="AI3">
        <v>2</v>
      </c>
      <c r="AJ3">
        <v>-43</v>
      </c>
      <c r="AK3">
        <v>162</v>
      </c>
      <c r="AL3">
        <v>-9999</v>
      </c>
      <c r="AM3">
        <v>-9999</v>
      </c>
      <c r="AN3">
        <v>-9999</v>
      </c>
      <c r="AO3">
        <v>-9999</v>
      </c>
      <c r="AP3">
        <v>-9999</v>
      </c>
      <c r="AQ3">
        <v>-9999</v>
      </c>
      <c r="AR3">
        <v>-9999</v>
      </c>
      <c r="AS3">
        <v>-9999</v>
      </c>
      <c r="AT3" t="s">
        <v>65</v>
      </c>
      <c r="AU3">
        <v>-9999</v>
      </c>
      <c r="AV3">
        <v>-9999</v>
      </c>
      <c r="AW3">
        <v>-9999</v>
      </c>
      <c r="AX3">
        <v>-9999</v>
      </c>
      <c r="AY3">
        <v>-9999</v>
      </c>
      <c r="AZ3">
        <v>-9999</v>
      </c>
      <c r="BA3">
        <v>-9999</v>
      </c>
      <c r="BB3">
        <v>-9999</v>
      </c>
      <c r="BC3">
        <v>103.1</v>
      </c>
      <c r="BD3" t="s">
        <v>67</v>
      </c>
      <c r="BE3">
        <v>-9999</v>
      </c>
      <c r="BF3" t="s">
        <v>65</v>
      </c>
      <c r="BG3">
        <v>-9999</v>
      </c>
      <c r="BH3">
        <v>-9999</v>
      </c>
      <c r="BI3">
        <v>-9999</v>
      </c>
      <c r="BJ3">
        <v>-9999</v>
      </c>
      <c r="BK3">
        <v>-9999</v>
      </c>
      <c r="BL3">
        <v>5</v>
      </c>
      <c r="BM3" t="s">
        <v>68</v>
      </c>
      <c r="BN3">
        <v>-9999</v>
      </c>
      <c r="BO3">
        <v>-9999</v>
      </c>
      <c r="BP3">
        <v>-9999</v>
      </c>
      <c r="BQ3">
        <v>-9999</v>
      </c>
      <c r="BR3">
        <f>(BL3/BC3)</f>
        <v>0.04849660523763337</v>
      </c>
      <c r="BS3" t="s">
        <v>69</v>
      </c>
      <c r="BT3">
        <v>-9999</v>
      </c>
      <c r="BU3">
        <f>BR3</f>
        <v>0.04849660523763337</v>
      </c>
      <c r="BV3" t="s">
        <v>70</v>
      </c>
    </row>
    <row r="4" spans="1:74" ht="12.75">
      <c r="A4" t="s">
        <v>74</v>
      </c>
      <c r="B4" t="s">
        <v>75</v>
      </c>
      <c r="C4" t="s">
        <v>76</v>
      </c>
      <c r="D4">
        <v>75.33</v>
      </c>
      <c r="E4">
        <v>-84.4</v>
      </c>
      <c r="F4">
        <v>-9999</v>
      </c>
      <c r="G4" t="s">
        <v>61</v>
      </c>
      <c r="H4" t="s">
        <v>77</v>
      </c>
      <c r="I4" t="s">
        <v>63</v>
      </c>
      <c r="J4" t="s">
        <v>78</v>
      </c>
      <c r="K4">
        <v>-9999</v>
      </c>
      <c r="L4" t="s">
        <v>65</v>
      </c>
      <c r="M4">
        <v>92</v>
      </c>
      <c r="N4">
        <v>6</v>
      </c>
      <c r="O4" t="s">
        <v>79</v>
      </c>
      <c r="P4">
        <v>-9999</v>
      </c>
      <c r="Q4">
        <v>-9999</v>
      </c>
      <c r="R4">
        <v>3.7</v>
      </c>
      <c r="S4">
        <v>0.12</v>
      </c>
      <c r="T4">
        <v>8</v>
      </c>
      <c r="U4">
        <v>-9999</v>
      </c>
      <c r="V4">
        <v>-9999</v>
      </c>
      <c r="W4">
        <v>-9999</v>
      </c>
      <c r="X4">
        <v>-17.6</v>
      </c>
      <c r="Y4">
        <v>5.6</v>
      </c>
      <c r="Z4">
        <v>-48.3</v>
      </c>
      <c r="AA4">
        <v>267.1</v>
      </c>
      <c r="AB4">
        <v>73.2</v>
      </c>
      <c r="AC4" t="s">
        <v>80</v>
      </c>
      <c r="AD4">
        <v>-20.92</v>
      </c>
      <c r="AE4">
        <v>-1</v>
      </c>
      <c r="AF4">
        <v>-39</v>
      </c>
      <c r="AG4">
        <v>130</v>
      </c>
      <c r="AH4">
        <v>-17.6</v>
      </c>
      <c r="AI4">
        <v>5.6</v>
      </c>
      <c r="AJ4">
        <v>-48.3</v>
      </c>
      <c r="AK4">
        <v>267.1</v>
      </c>
      <c r="AL4">
        <v>-9999</v>
      </c>
      <c r="AM4">
        <v>-9999</v>
      </c>
      <c r="AN4">
        <v>-9999</v>
      </c>
      <c r="AO4">
        <v>-9999</v>
      </c>
      <c r="AP4">
        <v>-9999</v>
      </c>
      <c r="AQ4">
        <v>-9999</v>
      </c>
      <c r="AR4">
        <v>-9999</v>
      </c>
      <c r="AS4">
        <v>-9999</v>
      </c>
      <c r="AT4">
        <v>-9999</v>
      </c>
      <c r="AU4">
        <v>-9999</v>
      </c>
      <c r="AV4">
        <v>-9999</v>
      </c>
      <c r="AW4">
        <v>-9999</v>
      </c>
      <c r="AX4">
        <v>-9999</v>
      </c>
      <c r="AY4">
        <v>-9999</v>
      </c>
      <c r="AZ4">
        <v>-9999</v>
      </c>
      <c r="BA4">
        <v>-9999</v>
      </c>
      <c r="BB4">
        <v>-9999</v>
      </c>
      <c r="BC4">
        <v>215</v>
      </c>
      <c r="BD4" t="s">
        <v>67</v>
      </c>
      <c r="BE4">
        <v>-9999</v>
      </c>
      <c r="BF4">
        <v>-9999</v>
      </c>
      <c r="BG4" t="s">
        <v>65</v>
      </c>
      <c r="BH4">
        <v>-9999</v>
      </c>
      <c r="BI4">
        <v>-9999</v>
      </c>
      <c r="BJ4">
        <v>-9999</v>
      </c>
      <c r="BK4">
        <v>-9999</v>
      </c>
      <c r="BL4">
        <v>28.5</v>
      </c>
      <c r="BM4" t="s">
        <v>68</v>
      </c>
      <c r="BN4">
        <v>-9999</v>
      </c>
      <c r="BO4">
        <v>-9999</v>
      </c>
      <c r="BP4">
        <v>-9999</v>
      </c>
      <c r="BQ4">
        <v>-9999</v>
      </c>
      <c r="BR4">
        <v>0.1325581395348837</v>
      </c>
      <c r="BS4" t="s">
        <v>69</v>
      </c>
      <c r="BT4">
        <v>-9999</v>
      </c>
      <c r="BU4">
        <v>0.1325581395348837</v>
      </c>
      <c r="BV4">
        <v>-9999</v>
      </c>
    </row>
    <row r="5" spans="1:74" ht="12.75">
      <c r="A5" t="s">
        <v>81</v>
      </c>
      <c r="B5" t="s">
        <v>82</v>
      </c>
      <c r="C5" t="s">
        <v>83</v>
      </c>
      <c r="D5">
        <v>-9999</v>
      </c>
      <c r="E5">
        <v>-9999</v>
      </c>
      <c r="F5">
        <v>-9999</v>
      </c>
      <c r="G5" t="s">
        <v>61</v>
      </c>
      <c r="H5" t="s">
        <v>84</v>
      </c>
      <c r="I5" t="s">
        <v>63</v>
      </c>
      <c r="J5">
        <v>-9999</v>
      </c>
      <c r="K5">
        <v>-9999</v>
      </c>
      <c r="L5" t="s">
        <v>65</v>
      </c>
      <c r="M5">
        <v>13</v>
      </c>
      <c r="N5">
        <v>-9999</v>
      </c>
      <c r="O5">
        <v>-9999</v>
      </c>
      <c r="P5">
        <v>-9999</v>
      </c>
      <c r="Q5">
        <v>-9999</v>
      </c>
      <c r="R5">
        <v>-9999</v>
      </c>
      <c r="S5">
        <v>-9999</v>
      </c>
      <c r="T5">
        <v>3.9</v>
      </c>
      <c r="U5">
        <v>-9999</v>
      </c>
      <c r="V5">
        <v>-9999</v>
      </c>
      <c r="W5">
        <v>-9999</v>
      </c>
      <c r="X5">
        <v>-12.6</v>
      </c>
      <c r="Y5">
        <v>3.7</v>
      </c>
      <c r="Z5">
        <v>-28.1</v>
      </c>
      <c r="AA5">
        <v>170</v>
      </c>
      <c r="AB5">
        <v>-9999</v>
      </c>
      <c r="AC5" t="s">
        <v>85</v>
      </c>
      <c r="AD5">
        <v>-12.58</v>
      </c>
      <c r="AE5">
        <v>6</v>
      </c>
      <c r="AF5">
        <v>-28</v>
      </c>
      <c r="AG5">
        <v>115</v>
      </c>
      <c r="AH5">
        <v>-12.6</v>
      </c>
      <c r="AI5">
        <v>3.7</v>
      </c>
      <c r="AJ5">
        <v>-28.1</v>
      </c>
      <c r="AK5">
        <v>170</v>
      </c>
      <c r="AL5">
        <v>-9999</v>
      </c>
      <c r="AM5">
        <v>-9999</v>
      </c>
      <c r="AN5">
        <v>-9999</v>
      </c>
      <c r="AO5">
        <v>-9999</v>
      </c>
      <c r="AP5">
        <v>-9999</v>
      </c>
      <c r="AQ5">
        <v>-9999</v>
      </c>
      <c r="AR5">
        <v>-9999</v>
      </c>
      <c r="AS5">
        <v>-9999</v>
      </c>
      <c r="AT5">
        <v>-9999</v>
      </c>
      <c r="AU5">
        <v>-9999</v>
      </c>
      <c r="AV5">
        <v>-9999</v>
      </c>
      <c r="AW5">
        <v>-9999</v>
      </c>
      <c r="AX5">
        <v>-9999</v>
      </c>
      <c r="AY5">
        <v>-9999</v>
      </c>
      <c r="AZ5">
        <v>-9999</v>
      </c>
      <c r="BA5">
        <v>-9999</v>
      </c>
      <c r="BB5">
        <v>-9999</v>
      </c>
      <c r="BC5">
        <v>571</v>
      </c>
      <c r="BD5" t="s">
        <v>67</v>
      </c>
      <c r="BE5">
        <v>-9999</v>
      </c>
      <c r="BF5" t="s">
        <v>65</v>
      </c>
      <c r="BG5">
        <v>-9999</v>
      </c>
      <c r="BH5">
        <v>-9999</v>
      </c>
      <c r="BI5">
        <v>-9999</v>
      </c>
      <c r="BJ5">
        <v>-9999</v>
      </c>
      <c r="BK5">
        <v>-9999</v>
      </c>
      <c r="BL5">
        <v>57</v>
      </c>
      <c r="BM5" t="s">
        <v>68</v>
      </c>
      <c r="BN5">
        <v>-9999</v>
      </c>
      <c r="BO5">
        <v>-9999</v>
      </c>
      <c r="BP5">
        <v>18</v>
      </c>
      <c r="BQ5" t="s">
        <v>68</v>
      </c>
      <c r="BR5">
        <v>0.1</v>
      </c>
      <c r="BS5" t="s">
        <v>69</v>
      </c>
      <c r="BT5">
        <v>-9999</v>
      </c>
      <c r="BU5">
        <v>0.0955333947875639</v>
      </c>
      <c r="BV5" t="s">
        <v>86</v>
      </c>
    </row>
    <row r="6" spans="1:74" ht="12.75">
      <c r="A6" t="s">
        <v>81</v>
      </c>
      <c r="B6">
        <v>-9999</v>
      </c>
      <c r="C6">
        <v>-9999</v>
      </c>
      <c r="D6">
        <v>-9999</v>
      </c>
      <c r="E6">
        <v>-9999</v>
      </c>
      <c r="F6">
        <v>-9999</v>
      </c>
      <c r="G6" t="s">
        <v>61</v>
      </c>
      <c r="H6" t="s">
        <v>62</v>
      </c>
      <c r="I6" t="s">
        <v>63</v>
      </c>
      <c r="J6">
        <v>-9999</v>
      </c>
      <c r="K6">
        <v>-9999</v>
      </c>
      <c r="L6" t="s">
        <v>65</v>
      </c>
      <c r="M6">
        <v>34</v>
      </c>
      <c r="N6">
        <v>-9999</v>
      </c>
      <c r="O6">
        <v>-9999</v>
      </c>
      <c r="P6">
        <v>-9999</v>
      </c>
      <c r="Q6">
        <v>-9999</v>
      </c>
      <c r="R6">
        <v>-9999</v>
      </c>
      <c r="S6">
        <v>-9999</v>
      </c>
      <c r="T6">
        <v>5.3</v>
      </c>
      <c r="U6">
        <v>-9999</v>
      </c>
      <c r="V6">
        <v>-9999</v>
      </c>
      <c r="W6">
        <v>-9999</v>
      </c>
      <c r="X6">
        <v>-12.6</v>
      </c>
      <c r="Y6">
        <v>3.7</v>
      </c>
      <c r="Z6">
        <v>-28.1</v>
      </c>
      <c r="AA6">
        <v>170</v>
      </c>
      <c r="AB6">
        <v>-9999</v>
      </c>
      <c r="AC6" t="s">
        <v>85</v>
      </c>
      <c r="AD6">
        <v>-12.58</v>
      </c>
      <c r="AE6">
        <v>6</v>
      </c>
      <c r="AF6">
        <v>-28</v>
      </c>
      <c r="AG6">
        <v>115</v>
      </c>
      <c r="AH6">
        <v>-12.6</v>
      </c>
      <c r="AI6">
        <v>3.7</v>
      </c>
      <c r="AJ6">
        <v>-28.1</v>
      </c>
      <c r="AK6">
        <v>170</v>
      </c>
      <c r="AL6">
        <v>-9999</v>
      </c>
      <c r="AM6">
        <v>-9999</v>
      </c>
      <c r="AN6">
        <v>-9999</v>
      </c>
      <c r="AO6">
        <v>-9999</v>
      </c>
      <c r="AP6">
        <v>-9999</v>
      </c>
      <c r="AQ6">
        <v>-9999</v>
      </c>
      <c r="AR6">
        <v>-9999</v>
      </c>
      <c r="AS6" t="s">
        <v>65</v>
      </c>
      <c r="AT6">
        <v>-9999</v>
      </c>
      <c r="AU6">
        <v>-9999</v>
      </c>
      <c r="AV6">
        <v>-9999</v>
      </c>
      <c r="AW6">
        <v>-9999</v>
      </c>
      <c r="AX6">
        <v>-9999</v>
      </c>
      <c r="AY6">
        <v>-9999</v>
      </c>
      <c r="AZ6">
        <v>-9999</v>
      </c>
      <c r="BA6">
        <v>-9999</v>
      </c>
      <c r="BB6">
        <v>-9999</v>
      </c>
      <c r="BC6">
        <v>471</v>
      </c>
      <c r="BD6" t="s">
        <v>67</v>
      </c>
      <c r="BE6">
        <v>-9999</v>
      </c>
      <c r="BF6" t="s">
        <v>65</v>
      </c>
      <c r="BG6">
        <v>-9999</v>
      </c>
      <c r="BH6">
        <v>-9999</v>
      </c>
      <c r="BI6">
        <v>-9999</v>
      </c>
      <c r="BJ6">
        <v>-9999</v>
      </c>
      <c r="BK6">
        <v>-9999</v>
      </c>
      <c r="BL6">
        <v>47</v>
      </c>
      <c r="BM6" t="s">
        <v>68</v>
      </c>
      <c r="BN6">
        <v>-9999</v>
      </c>
      <c r="BO6">
        <v>-9999</v>
      </c>
      <c r="BP6">
        <v>25</v>
      </c>
      <c r="BQ6" t="s">
        <v>68</v>
      </c>
      <c r="BR6">
        <v>0.1</v>
      </c>
      <c r="BS6" t="s">
        <v>69</v>
      </c>
      <c r="BT6">
        <v>-9999</v>
      </c>
      <c r="BU6">
        <v>0.09549933963222595</v>
      </c>
      <c r="BV6" t="s">
        <v>86</v>
      </c>
    </row>
    <row r="7" spans="1:74" ht="12.75">
      <c r="A7" t="s">
        <v>87</v>
      </c>
      <c r="B7" t="s">
        <v>88</v>
      </c>
      <c r="C7" t="s">
        <v>89</v>
      </c>
      <c r="D7">
        <v>60.36</v>
      </c>
      <c r="E7">
        <v>7.3</v>
      </c>
      <c r="F7">
        <v>1200</v>
      </c>
      <c r="G7" t="s">
        <v>61</v>
      </c>
      <c r="H7">
        <v>-9999</v>
      </c>
      <c r="I7" t="s">
        <v>63</v>
      </c>
      <c r="J7" t="s">
        <v>90</v>
      </c>
      <c r="K7">
        <v>-9999</v>
      </c>
      <c r="L7">
        <v>-9999</v>
      </c>
      <c r="M7">
        <v>-9999</v>
      </c>
      <c r="N7">
        <v>-9999</v>
      </c>
      <c r="O7">
        <v>-9999</v>
      </c>
      <c r="P7">
        <v>-9999</v>
      </c>
      <c r="Q7">
        <v>-9999</v>
      </c>
      <c r="R7">
        <v>-9999</v>
      </c>
      <c r="S7">
        <v>-9999</v>
      </c>
      <c r="T7">
        <v>-9999</v>
      </c>
      <c r="U7">
        <v>-9999</v>
      </c>
      <c r="V7">
        <v>-9999</v>
      </c>
      <c r="W7">
        <v>-9999</v>
      </c>
      <c r="X7">
        <v>-1</v>
      </c>
      <c r="Y7">
        <v>8</v>
      </c>
      <c r="Z7">
        <v>-10</v>
      </c>
      <c r="AA7">
        <f>(1006+669)/2</f>
        <v>837.5</v>
      </c>
      <c r="AB7">
        <v>-9999</v>
      </c>
      <c r="AC7" t="s">
        <v>85</v>
      </c>
      <c r="AD7">
        <v>0.17</v>
      </c>
      <c r="AE7">
        <v>11</v>
      </c>
      <c r="AF7">
        <v>-8</v>
      </c>
      <c r="AG7">
        <v>665</v>
      </c>
      <c r="AH7">
        <v>-1</v>
      </c>
      <c r="AI7">
        <v>8</v>
      </c>
      <c r="AJ7">
        <v>-10</v>
      </c>
      <c r="AK7">
        <f>(1006+669)/2</f>
        <v>837.5</v>
      </c>
      <c r="AL7">
        <v>-9999</v>
      </c>
      <c r="AM7">
        <v>-9999</v>
      </c>
      <c r="AN7">
        <v>-9999</v>
      </c>
      <c r="AO7">
        <v>-9999</v>
      </c>
      <c r="AP7">
        <v>-9999</v>
      </c>
      <c r="AQ7">
        <v>-9999</v>
      </c>
      <c r="AR7">
        <v>-9999</v>
      </c>
      <c r="AS7">
        <v>-9999</v>
      </c>
      <c r="AT7">
        <v>-9999</v>
      </c>
      <c r="AU7">
        <v>-9999</v>
      </c>
      <c r="AV7">
        <v>-9999</v>
      </c>
      <c r="AW7">
        <v>-9999</v>
      </c>
      <c r="AX7">
        <v>-9999</v>
      </c>
      <c r="AY7">
        <v>-9999</v>
      </c>
      <c r="AZ7">
        <v>-9999</v>
      </c>
      <c r="BA7">
        <v>-9999</v>
      </c>
      <c r="BB7">
        <v>-9999</v>
      </c>
      <c r="BC7">
        <v>1305</v>
      </c>
      <c r="BD7" t="s">
        <v>67</v>
      </c>
      <c r="BE7">
        <v>-9999</v>
      </c>
      <c r="BF7" t="s">
        <v>65</v>
      </c>
      <c r="BG7">
        <v>-9999</v>
      </c>
      <c r="BH7">
        <v>-9999</v>
      </c>
      <c r="BI7">
        <v>-9999</v>
      </c>
      <c r="BJ7">
        <v>-9999</v>
      </c>
      <c r="BK7">
        <v>-9999</v>
      </c>
      <c r="BL7">
        <v>290</v>
      </c>
      <c r="BM7" t="s">
        <v>68</v>
      </c>
      <c r="BN7">
        <v>-9999</v>
      </c>
      <c r="BO7">
        <v>-9999</v>
      </c>
      <c r="BP7">
        <v>595</v>
      </c>
      <c r="BQ7" t="s">
        <v>68</v>
      </c>
      <c r="BR7">
        <v>0.2222222222222222</v>
      </c>
      <c r="BS7" t="s">
        <v>69</v>
      </c>
      <c r="BT7">
        <v>-9999</v>
      </c>
      <c r="BU7">
        <v>0.20202020202020202</v>
      </c>
      <c r="BV7" t="s">
        <v>91</v>
      </c>
    </row>
    <row r="8" spans="1:74" ht="12.75">
      <c r="A8" t="s">
        <v>92</v>
      </c>
      <c r="B8" t="s">
        <v>93</v>
      </c>
      <c r="C8" t="s">
        <v>94</v>
      </c>
      <c r="D8">
        <v>68.22</v>
      </c>
      <c r="E8">
        <v>19.03</v>
      </c>
      <c r="F8">
        <v>351</v>
      </c>
      <c r="G8" t="s">
        <v>61</v>
      </c>
      <c r="H8" t="s">
        <v>95</v>
      </c>
      <c r="I8" t="s">
        <v>63</v>
      </c>
      <c r="J8">
        <v>-9999</v>
      </c>
      <c r="K8">
        <v>-9999</v>
      </c>
      <c r="L8" t="s">
        <v>65</v>
      </c>
      <c r="M8">
        <v>-9999</v>
      </c>
      <c r="N8">
        <v>-9999</v>
      </c>
      <c r="O8">
        <v>-9999</v>
      </c>
      <c r="P8" t="s">
        <v>96</v>
      </c>
      <c r="Q8">
        <v>-9999</v>
      </c>
      <c r="R8">
        <v>-9999</v>
      </c>
      <c r="S8">
        <v>-9999</v>
      </c>
      <c r="T8">
        <v>4</v>
      </c>
      <c r="U8">
        <v>-9999</v>
      </c>
      <c r="V8">
        <v>-9999</v>
      </c>
      <c r="W8">
        <v>-9999</v>
      </c>
      <c r="X8">
        <v>-0.7</v>
      </c>
      <c r="Y8">
        <v>11.5</v>
      </c>
      <c r="Z8">
        <v>-11.7</v>
      </c>
      <c r="AA8">
        <v>300</v>
      </c>
      <c r="AB8">
        <v>-9999</v>
      </c>
      <c r="AC8" t="s">
        <v>97</v>
      </c>
      <c r="AD8">
        <v>-3</v>
      </c>
      <c r="AE8">
        <v>10</v>
      </c>
      <c r="AF8">
        <v>-13</v>
      </c>
      <c r="AG8">
        <v>250</v>
      </c>
      <c r="AH8">
        <v>-0.7</v>
      </c>
      <c r="AI8">
        <v>11.5</v>
      </c>
      <c r="AJ8">
        <v>-11.7</v>
      </c>
      <c r="AK8">
        <v>300</v>
      </c>
      <c r="AL8">
        <v>-9999</v>
      </c>
      <c r="AM8">
        <v>-9999</v>
      </c>
      <c r="AN8">
        <v>-9999</v>
      </c>
      <c r="AO8">
        <v>-9999</v>
      </c>
      <c r="AP8">
        <v>-9999</v>
      </c>
      <c r="AQ8">
        <v>-9999</v>
      </c>
      <c r="AR8">
        <v>-9999</v>
      </c>
      <c r="AS8">
        <v>-9999</v>
      </c>
      <c r="AT8">
        <v>-9999</v>
      </c>
      <c r="AU8">
        <v>-9999</v>
      </c>
      <c r="AV8">
        <v>-9999</v>
      </c>
      <c r="AW8">
        <v>-9999</v>
      </c>
      <c r="AX8">
        <v>-9999</v>
      </c>
      <c r="AY8">
        <v>-9999</v>
      </c>
      <c r="AZ8">
        <v>-9999</v>
      </c>
      <c r="BA8">
        <v>-9999</v>
      </c>
      <c r="BB8">
        <v>-9999</v>
      </c>
      <c r="BC8">
        <v>400</v>
      </c>
      <c r="BD8" t="s">
        <v>67</v>
      </c>
      <c r="BE8">
        <v>-9999</v>
      </c>
      <c r="BF8" t="s">
        <v>65</v>
      </c>
      <c r="BG8">
        <v>-9999</v>
      </c>
      <c r="BH8">
        <v>-9999</v>
      </c>
      <c r="BI8">
        <v>-9999</v>
      </c>
      <c r="BJ8">
        <v>-9999</v>
      </c>
      <c r="BK8">
        <v>-9999</v>
      </c>
      <c r="BL8">
        <v>24</v>
      </c>
      <c r="BM8" t="s">
        <v>68</v>
      </c>
      <c r="BN8">
        <v>-9999</v>
      </c>
      <c r="BO8">
        <v>-9999</v>
      </c>
      <c r="BP8">
        <v>59</v>
      </c>
      <c r="BQ8" t="s">
        <v>68</v>
      </c>
      <c r="BR8">
        <v>0.06</v>
      </c>
      <c r="BS8" t="s">
        <v>69</v>
      </c>
      <c r="BT8">
        <v>-9999</v>
      </c>
      <c r="BU8">
        <v>0.05842259006815969</v>
      </c>
      <c r="BV8">
        <v>-9999</v>
      </c>
    </row>
    <row r="9" spans="1:74" ht="12.75">
      <c r="A9" t="s">
        <v>98</v>
      </c>
      <c r="B9" t="s">
        <v>99</v>
      </c>
      <c r="C9" t="s">
        <v>100</v>
      </c>
      <c r="D9">
        <v>-54</v>
      </c>
      <c r="E9">
        <v>-36.5</v>
      </c>
      <c r="F9">
        <v>150</v>
      </c>
      <c r="G9" t="s">
        <v>61</v>
      </c>
      <c r="H9" t="s">
        <v>101</v>
      </c>
      <c r="I9" t="s">
        <v>63</v>
      </c>
      <c r="J9" t="s">
        <v>102</v>
      </c>
      <c r="K9">
        <v>-9999</v>
      </c>
      <c r="L9" t="s">
        <v>65</v>
      </c>
      <c r="M9">
        <v>-9999</v>
      </c>
      <c r="N9">
        <v>-9999</v>
      </c>
      <c r="O9">
        <v>-9999</v>
      </c>
      <c r="P9">
        <v>-9999</v>
      </c>
      <c r="Q9">
        <v>-9999</v>
      </c>
      <c r="R9">
        <v>-9999</v>
      </c>
      <c r="S9">
        <v>1</v>
      </c>
      <c r="T9">
        <v>4.6</v>
      </c>
      <c r="U9">
        <v>-9999</v>
      </c>
      <c r="V9">
        <v>-9999</v>
      </c>
      <c r="W9">
        <v>-9999</v>
      </c>
      <c r="X9">
        <v>1.8</v>
      </c>
      <c r="Y9">
        <v>5.3</v>
      </c>
      <c r="Z9">
        <v>-1.5</v>
      </c>
      <c r="AA9">
        <v>1405</v>
      </c>
      <c r="AB9">
        <v>-9999</v>
      </c>
      <c r="AC9" t="s">
        <v>85</v>
      </c>
      <c r="AD9">
        <v>-0.75</v>
      </c>
      <c r="AE9">
        <v>3</v>
      </c>
      <c r="AF9">
        <v>-4</v>
      </c>
      <c r="AG9">
        <v>1319</v>
      </c>
      <c r="AH9">
        <v>1.8</v>
      </c>
      <c r="AI9">
        <v>5.3</v>
      </c>
      <c r="AJ9">
        <v>-1.5</v>
      </c>
      <c r="AK9">
        <v>1405</v>
      </c>
      <c r="AL9">
        <v>-9999</v>
      </c>
      <c r="AM9">
        <v>-9999</v>
      </c>
      <c r="AN9">
        <v>-9999</v>
      </c>
      <c r="AO9">
        <v>-9999</v>
      </c>
      <c r="AP9">
        <v>-9999</v>
      </c>
      <c r="AQ9">
        <v>-9999</v>
      </c>
      <c r="AR9">
        <v>-9999</v>
      </c>
      <c r="AS9">
        <v>-9999</v>
      </c>
      <c r="AT9">
        <v>-9999</v>
      </c>
      <c r="AU9">
        <v>-9999</v>
      </c>
      <c r="AV9">
        <v>-9999</v>
      </c>
      <c r="AW9">
        <v>-9999</v>
      </c>
      <c r="AX9">
        <v>-9999</v>
      </c>
      <c r="AY9">
        <v>-9999</v>
      </c>
      <c r="AZ9">
        <v>-9999</v>
      </c>
      <c r="BA9">
        <v>-9999</v>
      </c>
      <c r="BB9">
        <v>-9999</v>
      </c>
      <c r="BC9">
        <v>7536</v>
      </c>
      <c r="BD9" t="s">
        <v>67</v>
      </c>
      <c r="BE9">
        <v>-9999</v>
      </c>
      <c r="BF9" t="s">
        <v>65</v>
      </c>
      <c r="BG9">
        <v>-9999</v>
      </c>
      <c r="BH9">
        <v>-9999</v>
      </c>
      <c r="BI9">
        <v>-9999</v>
      </c>
      <c r="BJ9">
        <v>-9999</v>
      </c>
      <c r="BK9">
        <v>-9999</v>
      </c>
      <c r="BL9">
        <v>500</v>
      </c>
      <c r="BM9" t="s">
        <v>68</v>
      </c>
      <c r="BN9">
        <v>-9999</v>
      </c>
      <c r="BO9">
        <v>-9999</v>
      </c>
      <c r="BP9">
        <v>-9999</v>
      </c>
      <c r="BQ9">
        <v>-9999</v>
      </c>
      <c r="BR9">
        <v>0.06634819532908705</v>
      </c>
      <c r="BS9" t="s">
        <v>69</v>
      </c>
      <c r="BT9">
        <v>-9999</v>
      </c>
      <c r="BU9">
        <v>0.06442468754026542</v>
      </c>
      <c r="BV9" t="s">
        <v>103</v>
      </c>
    </row>
    <row r="10" spans="1:74" ht="12.75">
      <c r="A10" t="s">
        <v>104</v>
      </c>
      <c r="B10" t="s">
        <v>105</v>
      </c>
      <c r="C10" t="s">
        <v>106</v>
      </c>
      <c r="D10">
        <v>30.11</v>
      </c>
      <c r="E10">
        <v>49.4</v>
      </c>
      <c r="F10">
        <v>3550</v>
      </c>
      <c r="G10" t="s">
        <v>61</v>
      </c>
      <c r="H10" t="s">
        <v>107</v>
      </c>
      <c r="I10" t="s">
        <v>63</v>
      </c>
      <c r="J10" t="s">
        <v>108</v>
      </c>
      <c r="K10">
        <v>-9999</v>
      </c>
      <c r="L10" t="s">
        <v>65</v>
      </c>
      <c r="M10">
        <v>-9999</v>
      </c>
      <c r="N10">
        <v>-9999</v>
      </c>
      <c r="O10">
        <v>-9999</v>
      </c>
      <c r="P10">
        <v>-9999</v>
      </c>
      <c r="Q10">
        <v>-9999</v>
      </c>
      <c r="R10">
        <v>7.6</v>
      </c>
      <c r="S10">
        <v>-9999</v>
      </c>
      <c r="T10">
        <v>5.1</v>
      </c>
      <c r="U10">
        <v>-9999</v>
      </c>
      <c r="V10" t="s">
        <v>109</v>
      </c>
      <c r="W10">
        <v>-9999</v>
      </c>
      <c r="X10">
        <v>4.1</v>
      </c>
      <c r="Y10">
        <f>AVERAGE(18,9.5)</f>
        <v>13.75</v>
      </c>
      <c r="Z10">
        <v>0</v>
      </c>
      <c r="AA10">
        <v>1557</v>
      </c>
      <c r="AB10">
        <v>-9999</v>
      </c>
      <c r="AC10">
        <v>-9999</v>
      </c>
      <c r="AD10">
        <v>-9999</v>
      </c>
      <c r="AE10">
        <v>-9999</v>
      </c>
      <c r="AF10">
        <v>-9999</v>
      </c>
      <c r="AG10">
        <v>-9999</v>
      </c>
      <c r="AH10">
        <v>4.1</v>
      </c>
      <c r="AI10">
        <f>AVERAGE(18,9.5)</f>
        <v>13.75</v>
      </c>
      <c r="AJ10">
        <v>0</v>
      </c>
      <c r="AK10">
        <v>1557</v>
      </c>
      <c r="AL10" t="s">
        <v>65</v>
      </c>
      <c r="AM10">
        <v>-9999</v>
      </c>
      <c r="AN10">
        <v>-9999</v>
      </c>
      <c r="AO10">
        <v>-9999</v>
      </c>
      <c r="AP10">
        <v>-9999</v>
      </c>
      <c r="AQ10">
        <v>-9999</v>
      </c>
      <c r="AR10">
        <v>-9999</v>
      </c>
      <c r="AS10">
        <v>-9999</v>
      </c>
      <c r="AT10">
        <v>-9999</v>
      </c>
      <c r="AU10">
        <v>-9999</v>
      </c>
      <c r="AV10">
        <v>-9999</v>
      </c>
      <c r="AW10">
        <v>-9999</v>
      </c>
      <c r="AX10">
        <v>-9999</v>
      </c>
      <c r="AY10">
        <v>-9999</v>
      </c>
      <c r="AZ10">
        <v>-9999</v>
      </c>
      <c r="BA10">
        <v>-9999</v>
      </c>
      <c r="BB10">
        <v>-9999</v>
      </c>
      <c r="BC10">
        <v>750</v>
      </c>
      <c r="BD10" t="s">
        <v>67</v>
      </c>
      <c r="BE10">
        <v>-9999</v>
      </c>
      <c r="BF10">
        <v>-9999</v>
      </c>
      <c r="BG10" t="s">
        <v>65</v>
      </c>
      <c r="BH10">
        <v>-9999</v>
      </c>
      <c r="BI10">
        <v>-9999</v>
      </c>
      <c r="BJ10">
        <v>-9999</v>
      </c>
      <c r="BK10">
        <v>-9999</v>
      </c>
      <c r="BL10">
        <v>59</v>
      </c>
      <c r="BM10" t="s">
        <v>68</v>
      </c>
      <c r="BN10">
        <v>-9999</v>
      </c>
      <c r="BO10">
        <v>-9999</v>
      </c>
      <c r="BP10">
        <v>114</v>
      </c>
      <c r="BQ10" t="s">
        <v>68</v>
      </c>
      <c r="BR10">
        <v>0.07866666666666666</v>
      </c>
      <c r="BS10" t="s">
        <v>69</v>
      </c>
      <c r="BT10">
        <v>-9999</v>
      </c>
      <c r="BU10">
        <v>0.07866666666666666</v>
      </c>
      <c r="BV10" t="s">
        <v>110</v>
      </c>
    </row>
    <row r="11" spans="1:74" ht="12.75">
      <c r="A11" t="s">
        <v>111</v>
      </c>
      <c r="B11" t="s">
        <v>112</v>
      </c>
      <c r="C11" t="s">
        <v>113</v>
      </c>
      <c r="D11">
        <v>44</v>
      </c>
      <c r="E11">
        <v>-84</v>
      </c>
      <c r="F11">
        <v>-9999</v>
      </c>
      <c r="G11" t="s">
        <v>114</v>
      </c>
      <c r="H11" t="s">
        <v>115</v>
      </c>
      <c r="I11" t="s">
        <v>116</v>
      </c>
      <c r="J11">
        <v>-9999</v>
      </c>
      <c r="K11">
        <v>-9999</v>
      </c>
      <c r="L11" t="s">
        <v>65</v>
      </c>
      <c r="M11">
        <v>-9999</v>
      </c>
      <c r="N11">
        <v>-9999</v>
      </c>
      <c r="O11">
        <v>-9999</v>
      </c>
      <c r="P11" t="s">
        <v>117</v>
      </c>
      <c r="Q11">
        <v>-9999</v>
      </c>
      <c r="R11">
        <v>-9999</v>
      </c>
      <c r="S11">
        <v>-9999</v>
      </c>
      <c r="T11">
        <v>-9999</v>
      </c>
      <c r="U11">
        <v>-9999</v>
      </c>
      <c r="V11">
        <v>-9999</v>
      </c>
      <c r="W11">
        <v>-9999</v>
      </c>
      <c r="X11">
        <v>-9999</v>
      </c>
      <c r="Y11">
        <v>-9999</v>
      </c>
      <c r="Z11">
        <v>-9999</v>
      </c>
      <c r="AA11">
        <v>-9999</v>
      </c>
      <c r="AB11">
        <v>-9999</v>
      </c>
      <c r="AC11">
        <v>-9999</v>
      </c>
      <c r="AD11">
        <v>9</v>
      </c>
      <c r="AE11">
        <v>-9999</v>
      </c>
      <c r="AF11">
        <v>-9999</v>
      </c>
      <c r="AG11">
        <v>890</v>
      </c>
      <c r="AH11">
        <v>9</v>
      </c>
      <c r="AI11">
        <v>-9999</v>
      </c>
      <c r="AJ11">
        <v>-9999</v>
      </c>
      <c r="AK11">
        <v>890</v>
      </c>
      <c r="AL11">
        <v>-9999</v>
      </c>
      <c r="AM11">
        <v>-9999</v>
      </c>
      <c r="AN11">
        <v>-9999</v>
      </c>
      <c r="AO11">
        <v>-9999</v>
      </c>
      <c r="AP11" t="s">
        <v>65</v>
      </c>
      <c r="AQ11">
        <v>-9999</v>
      </c>
      <c r="AR11">
        <v>-9999</v>
      </c>
      <c r="AS11">
        <v>-9999</v>
      </c>
      <c r="AT11">
        <v>-9999</v>
      </c>
      <c r="AU11">
        <v>-9999</v>
      </c>
      <c r="AV11">
        <v>-9999</v>
      </c>
      <c r="AW11">
        <v>-9999</v>
      </c>
      <c r="AX11">
        <v>-9999</v>
      </c>
      <c r="AY11">
        <v>-9999</v>
      </c>
      <c r="AZ11">
        <v>-9999</v>
      </c>
      <c r="BA11">
        <v>-9999</v>
      </c>
      <c r="BB11">
        <v>-9999</v>
      </c>
      <c r="BC11">
        <v>210.5</v>
      </c>
      <c r="BD11" t="s">
        <v>67</v>
      </c>
      <c r="BE11">
        <v>-9999</v>
      </c>
      <c r="BF11">
        <v>-9999</v>
      </c>
      <c r="BG11" t="s">
        <v>65</v>
      </c>
      <c r="BH11">
        <v>-9999</v>
      </c>
      <c r="BI11">
        <v>-9999</v>
      </c>
      <c r="BJ11">
        <v>-9999</v>
      </c>
      <c r="BK11">
        <v>-9999</v>
      </c>
      <c r="BL11">
        <v>76.2</v>
      </c>
      <c r="BM11" t="s">
        <v>68</v>
      </c>
      <c r="BN11">
        <v>-9999</v>
      </c>
      <c r="BO11">
        <v>-9999</v>
      </c>
      <c r="BP11">
        <v>186.5</v>
      </c>
      <c r="BQ11" t="s">
        <v>68</v>
      </c>
      <c r="BR11">
        <v>0.3619952494061758</v>
      </c>
      <c r="BS11" t="s">
        <v>69</v>
      </c>
      <c r="BT11">
        <v>-9999</v>
      </c>
      <c r="BU11">
        <v>0.3619952494061758</v>
      </c>
      <c r="BV11">
        <v>-9999</v>
      </c>
    </row>
    <row r="12" spans="1:74" ht="12.75">
      <c r="A12" t="s">
        <v>118</v>
      </c>
      <c r="B12" t="s">
        <v>119</v>
      </c>
      <c r="C12" t="s">
        <v>120</v>
      </c>
      <c r="D12">
        <v>54.65</v>
      </c>
      <c r="E12">
        <v>-2.45</v>
      </c>
      <c r="F12">
        <v>888</v>
      </c>
      <c r="G12" t="s">
        <v>114</v>
      </c>
      <c r="H12" t="s">
        <v>121</v>
      </c>
      <c r="I12" t="s">
        <v>63</v>
      </c>
      <c r="J12">
        <v>-9999</v>
      </c>
      <c r="K12">
        <v>-9999</v>
      </c>
      <c r="L12" t="s">
        <v>65</v>
      </c>
      <c r="M12">
        <v>-9999</v>
      </c>
      <c r="N12">
        <v>-9999</v>
      </c>
      <c r="O12">
        <v>-9999</v>
      </c>
      <c r="P12" t="s">
        <v>122</v>
      </c>
      <c r="Q12">
        <v>-9999</v>
      </c>
      <c r="R12">
        <v>-9999</v>
      </c>
      <c r="S12">
        <v>1.045</v>
      </c>
      <c r="T12">
        <v>3.65</v>
      </c>
      <c r="U12">
        <v>-9999</v>
      </c>
      <c r="V12">
        <v>-9999</v>
      </c>
      <c r="W12">
        <v>-9999</v>
      </c>
      <c r="X12">
        <v>5.1</v>
      </c>
      <c r="Y12">
        <v>11</v>
      </c>
      <c r="Z12">
        <v>-1</v>
      </c>
      <c r="AA12">
        <v>1883</v>
      </c>
      <c r="AB12">
        <v>-9999</v>
      </c>
      <c r="AC12" t="s">
        <v>85</v>
      </c>
      <c r="AD12">
        <v>6.58</v>
      </c>
      <c r="AE12">
        <v>13</v>
      </c>
      <c r="AF12">
        <v>1</v>
      </c>
      <c r="AG12">
        <v>994</v>
      </c>
      <c r="AH12">
        <v>5.1</v>
      </c>
      <c r="AI12">
        <v>11</v>
      </c>
      <c r="AJ12">
        <v>-1</v>
      </c>
      <c r="AK12">
        <v>1883</v>
      </c>
      <c r="AL12">
        <v>-9999</v>
      </c>
      <c r="AM12">
        <v>-9999</v>
      </c>
      <c r="AN12">
        <v>-9999</v>
      </c>
      <c r="AO12">
        <v>-9999</v>
      </c>
      <c r="AP12">
        <v>-9999</v>
      </c>
      <c r="AQ12">
        <v>-9999</v>
      </c>
      <c r="AR12">
        <v>-9999</v>
      </c>
      <c r="AS12">
        <v>-9999</v>
      </c>
      <c r="AT12">
        <v>-9999</v>
      </c>
      <c r="AU12">
        <v>-9999</v>
      </c>
      <c r="AV12">
        <v>-9999</v>
      </c>
      <c r="AW12">
        <v>-9999</v>
      </c>
      <c r="AX12">
        <v>-9999</v>
      </c>
      <c r="AY12">
        <v>-9999</v>
      </c>
      <c r="AZ12">
        <v>-9999</v>
      </c>
      <c r="BA12">
        <v>-9999</v>
      </c>
      <c r="BB12">
        <v>-9999</v>
      </c>
      <c r="BC12">
        <v>744</v>
      </c>
      <c r="BD12" t="s">
        <v>67</v>
      </c>
      <c r="BE12">
        <v>-9999</v>
      </c>
      <c r="BF12" t="s">
        <v>65</v>
      </c>
      <c r="BG12">
        <v>-9999</v>
      </c>
      <c r="BH12">
        <v>-9999</v>
      </c>
      <c r="BI12">
        <v>-9999</v>
      </c>
      <c r="BJ12">
        <v>-9999</v>
      </c>
      <c r="BK12">
        <v>-9999</v>
      </c>
      <c r="BL12">
        <v>147</v>
      </c>
      <c r="BM12" t="s">
        <v>68</v>
      </c>
      <c r="BN12">
        <v>-9999</v>
      </c>
      <c r="BO12">
        <v>-9999</v>
      </c>
      <c r="BP12">
        <v>259</v>
      </c>
      <c r="BQ12" t="s">
        <v>68</v>
      </c>
      <c r="BR12">
        <v>0.1975806451612903</v>
      </c>
      <c r="BS12" t="s">
        <v>69</v>
      </c>
      <c r="BT12">
        <v>-9999</v>
      </c>
      <c r="BU12">
        <v>0.18144788002221812</v>
      </c>
      <c r="BV12" t="s">
        <v>123</v>
      </c>
    </row>
    <row r="13" spans="1:74" ht="12.75">
      <c r="A13" t="s">
        <v>124</v>
      </c>
      <c r="B13" t="s">
        <v>125</v>
      </c>
      <c r="C13" t="s">
        <v>126</v>
      </c>
      <c r="D13">
        <v>41.52</v>
      </c>
      <c r="E13">
        <v>-113.5</v>
      </c>
      <c r="F13">
        <v>1350</v>
      </c>
      <c r="G13" t="s">
        <v>114</v>
      </c>
      <c r="H13" t="s">
        <v>127</v>
      </c>
      <c r="I13" t="s">
        <v>63</v>
      </c>
      <c r="J13">
        <v>-9999</v>
      </c>
      <c r="K13">
        <v>-9999</v>
      </c>
      <c r="L13">
        <v>-9999</v>
      </c>
      <c r="M13">
        <v>-9999</v>
      </c>
      <c r="N13">
        <v>-9999</v>
      </c>
      <c r="O13">
        <v>-9999</v>
      </c>
      <c r="P13">
        <v>-9999</v>
      </c>
      <c r="Q13">
        <v>-9999</v>
      </c>
      <c r="R13">
        <v>-9999</v>
      </c>
      <c r="S13">
        <v>-9999</v>
      </c>
      <c r="T13">
        <v>-9999</v>
      </c>
      <c r="U13">
        <v>-9999</v>
      </c>
      <c r="V13">
        <v>-9999</v>
      </c>
      <c r="W13">
        <v>-9999</v>
      </c>
      <c r="X13">
        <v>7.1</v>
      </c>
      <c r="Y13">
        <v>-9999</v>
      </c>
      <c r="Z13">
        <v>-9999</v>
      </c>
      <c r="AA13">
        <v>244</v>
      </c>
      <c r="AB13">
        <v>-9999</v>
      </c>
      <c r="AC13">
        <v>-9999</v>
      </c>
      <c r="AD13">
        <v>9.83</v>
      </c>
      <c r="AE13">
        <v>24</v>
      </c>
      <c r="AF13">
        <v>-4</v>
      </c>
      <c r="AG13">
        <v>178</v>
      </c>
      <c r="AH13">
        <v>7.1</v>
      </c>
      <c r="AI13">
        <v>24</v>
      </c>
      <c r="AJ13">
        <v>-4</v>
      </c>
      <c r="AK13">
        <v>244</v>
      </c>
      <c r="AL13">
        <v>-9999</v>
      </c>
      <c r="AM13">
        <v>-9999</v>
      </c>
      <c r="AN13" t="s">
        <v>65</v>
      </c>
      <c r="AO13">
        <v>-9999</v>
      </c>
      <c r="AP13">
        <v>-9999</v>
      </c>
      <c r="AQ13">
        <v>-9999</v>
      </c>
      <c r="AR13">
        <v>-9999</v>
      </c>
      <c r="AS13">
        <v>-9999</v>
      </c>
      <c r="AT13">
        <v>-9999</v>
      </c>
      <c r="AU13">
        <v>-9999</v>
      </c>
      <c r="AV13">
        <v>-9999</v>
      </c>
      <c r="AW13">
        <v>-9999</v>
      </c>
      <c r="AX13">
        <v>-9999</v>
      </c>
      <c r="AY13">
        <v>-9999</v>
      </c>
      <c r="AZ13">
        <v>-9999</v>
      </c>
      <c r="BA13">
        <v>-9999</v>
      </c>
      <c r="BB13">
        <v>-9999</v>
      </c>
      <c r="BC13">
        <v>1886</v>
      </c>
      <c r="BD13" t="s">
        <v>67</v>
      </c>
      <c r="BE13">
        <v>-9999</v>
      </c>
      <c r="BF13" t="s">
        <v>65</v>
      </c>
      <c r="BG13">
        <v>-9999</v>
      </c>
      <c r="BH13">
        <v>-9999</v>
      </c>
      <c r="BI13">
        <v>-9999</v>
      </c>
      <c r="BJ13">
        <v>-9999</v>
      </c>
      <c r="BK13">
        <v>-9999</v>
      </c>
      <c r="BL13">
        <v>436.8444</v>
      </c>
      <c r="BM13" t="s">
        <v>68</v>
      </c>
      <c r="BN13">
        <v>-9999</v>
      </c>
      <c r="BO13">
        <v>-9999</v>
      </c>
      <c r="BP13">
        <v>-9999</v>
      </c>
      <c r="BQ13">
        <v>-9999</v>
      </c>
      <c r="BR13">
        <v>0.23162481442205726</v>
      </c>
      <c r="BS13" t="s">
        <v>69</v>
      </c>
      <c r="BT13">
        <v>-9999</v>
      </c>
      <c r="BU13">
        <v>0.2097611636504832</v>
      </c>
      <c r="BV13" t="s">
        <v>128</v>
      </c>
    </row>
    <row r="14" spans="1:74" ht="12.75">
      <c r="A14" t="s">
        <v>124</v>
      </c>
      <c r="B14" t="s">
        <v>125</v>
      </c>
      <c r="C14" t="s">
        <v>126</v>
      </c>
      <c r="D14">
        <v>41.52</v>
      </c>
      <c r="E14">
        <v>-113.5</v>
      </c>
      <c r="F14">
        <v>1350</v>
      </c>
      <c r="G14" t="s">
        <v>114</v>
      </c>
      <c r="H14" t="s">
        <v>129</v>
      </c>
      <c r="I14" t="s">
        <v>63</v>
      </c>
      <c r="J14">
        <v>-9999</v>
      </c>
      <c r="K14">
        <v>-9999</v>
      </c>
      <c r="L14">
        <v>-9999</v>
      </c>
      <c r="M14">
        <v>-9999</v>
      </c>
      <c r="N14">
        <v>-9999</v>
      </c>
      <c r="O14">
        <v>-9999</v>
      </c>
      <c r="P14">
        <v>-9999</v>
      </c>
      <c r="Q14">
        <v>-9999</v>
      </c>
      <c r="R14">
        <v>-9999</v>
      </c>
      <c r="S14">
        <v>-9999</v>
      </c>
      <c r="T14">
        <v>-9999</v>
      </c>
      <c r="U14">
        <v>-9999</v>
      </c>
      <c r="V14">
        <v>-9999</v>
      </c>
      <c r="W14">
        <v>-9999</v>
      </c>
      <c r="X14">
        <v>7.1</v>
      </c>
      <c r="Y14">
        <v>-9999</v>
      </c>
      <c r="Z14">
        <v>-9999</v>
      </c>
      <c r="AA14">
        <v>244</v>
      </c>
      <c r="AB14">
        <v>-9999</v>
      </c>
      <c r="AC14">
        <v>-9999</v>
      </c>
      <c r="AD14">
        <v>9.83</v>
      </c>
      <c r="AE14">
        <v>24</v>
      </c>
      <c r="AF14">
        <v>-4</v>
      </c>
      <c r="AG14">
        <v>178</v>
      </c>
      <c r="AH14">
        <v>7.1</v>
      </c>
      <c r="AI14">
        <v>24</v>
      </c>
      <c r="AJ14">
        <v>-4</v>
      </c>
      <c r="AK14">
        <v>244</v>
      </c>
      <c r="AL14">
        <v>-9999</v>
      </c>
      <c r="AM14">
        <v>-9999</v>
      </c>
      <c r="AN14" t="s">
        <v>65</v>
      </c>
      <c r="AO14">
        <v>-9999</v>
      </c>
      <c r="AP14">
        <v>-9999</v>
      </c>
      <c r="AQ14">
        <v>-9999</v>
      </c>
      <c r="AR14">
        <v>-9999</v>
      </c>
      <c r="AS14">
        <v>-9999</v>
      </c>
      <c r="AT14">
        <v>-9999</v>
      </c>
      <c r="AU14">
        <v>-9999</v>
      </c>
      <c r="AV14">
        <v>-9999</v>
      </c>
      <c r="AW14">
        <v>-9999</v>
      </c>
      <c r="AX14">
        <v>-9999</v>
      </c>
      <c r="AY14">
        <v>-9999</v>
      </c>
      <c r="AZ14">
        <v>-9999</v>
      </c>
      <c r="BA14">
        <v>-9999</v>
      </c>
      <c r="BB14">
        <v>-9999</v>
      </c>
      <c r="BC14">
        <v>1901</v>
      </c>
      <c r="BD14" t="s">
        <v>67</v>
      </c>
      <c r="BE14">
        <v>-9999</v>
      </c>
      <c r="BF14" t="s">
        <v>65</v>
      </c>
      <c r="BG14">
        <v>-9999</v>
      </c>
      <c r="BH14">
        <v>-9999</v>
      </c>
      <c r="BI14">
        <v>-9999</v>
      </c>
      <c r="BJ14">
        <v>-9999</v>
      </c>
      <c r="BK14">
        <v>-9999</v>
      </c>
      <c r="BL14">
        <v>247.665</v>
      </c>
      <c r="BM14" t="s">
        <v>68</v>
      </c>
      <c r="BN14">
        <v>-9999</v>
      </c>
      <c r="BO14">
        <v>-9999</v>
      </c>
      <c r="BP14">
        <v>-9999</v>
      </c>
      <c r="BQ14">
        <v>-9999</v>
      </c>
      <c r="BR14">
        <v>0.13028143082588112</v>
      </c>
      <c r="BS14" t="s">
        <v>69</v>
      </c>
      <c r="BT14">
        <v>-9999</v>
      </c>
      <c r="BU14">
        <v>0.12306645745228109</v>
      </c>
      <c r="BV14" t="s">
        <v>128</v>
      </c>
    </row>
    <row r="15" spans="1:74" ht="12.75">
      <c r="A15" t="s">
        <v>130</v>
      </c>
      <c r="B15" t="s">
        <v>131</v>
      </c>
      <c r="C15" t="s">
        <v>132</v>
      </c>
      <c r="D15">
        <v>37.7</v>
      </c>
      <c r="E15">
        <v>-6.12</v>
      </c>
      <c r="F15">
        <v>-9999</v>
      </c>
      <c r="G15" t="s">
        <v>114</v>
      </c>
      <c r="H15" t="s">
        <v>133</v>
      </c>
      <c r="I15" t="s">
        <v>63</v>
      </c>
      <c r="J15">
        <v>-9999</v>
      </c>
      <c r="K15">
        <v>-9999</v>
      </c>
      <c r="L15">
        <v>-9999</v>
      </c>
      <c r="M15">
        <v>95</v>
      </c>
      <c r="N15">
        <v>-9999</v>
      </c>
      <c r="O15" t="s">
        <v>134</v>
      </c>
      <c r="P15">
        <v>-9999</v>
      </c>
      <c r="Q15">
        <v>-9999</v>
      </c>
      <c r="R15">
        <v>-9999</v>
      </c>
      <c r="S15">
        <v>-9999</v>
      </c>
      <c r="T15">
        <v>-9999</v>
      </c>
      <c r="U15">
        <v>-9999</v>
      </c>
      <c r="V15" t="s">
        <v>135</v>
      </c>
      <c r="W15">
        <v>-9999</v>
      </c>
      <c r="X15">
        <v>16.5</v>
      </c>
      <c r="Y15">
        <v>-9999</v>
      </c>
      <c r="Z15">
        <v>-9999</v>
      </c>
      <c r="AA15">
        <v>620</v>
      </c>
      <c r="AB15">
        <v>-9999</v>
      </c>
      <c r="AC15">
        <v>-9999</v>
      </c>
      <c r="AD15">
        <v>17.67</v>
      </c>
      <c r="AE15">
        <v>27</v>
      </c>
      <c r="AF15">
        <v>9</v>
      </c>
      <c r="AG15">
        <v>574</v>
      </c>
      <c r="AH15">
        <v>16.5</v>
      </c>
      <c r="AI15">
        <v>27</v>
      </c>
      <c r="AJ15">
        <v>9</v>
      </c>
      <c r="AK15">
        <v>620</v>
      </c>
      <c r="AL15" t="s">
        <v>65</v>
      </c>
      <c r="AM15">
        <v>-9999</v>
      </c>
      <c r="AN15">
        <v>-9999</v>
      </c>
      <c r="AO15">
        <v>-9999</v>
      </c>
      <c r="AP15">
        <v>-9999</v>
      </c>
      <c r="AQ15">
        <v>-9999</v>
      </c>
      <c r="AR15">
        <v>-9999</v>
      </c>
      <c r="AS15">
        <v>-9999</v>
      </c>
      <c r="AT15">
        <v>-9999</v>
      </c>
      <c r="AU15">
        <v>-9999</v>
      </c>
      <c r="AV15">
        <v>-9999</v>
      </c>
      <c r="AW15">
        <v>-9999</v>
      </c>
      <c r="AX15">
        <v>-9999</v>
      </c>
      <c r="AY15">
        <v>-9999</v>
      </c>
      <c r="AZ15">
        <v>-9999</v>
      </c>
      <c r="BA15">
        <v>-9999</v>
      </c>
      <c r="BB15">
        <v>-9999</v>
      </c>
      <c r="BC15">
        <v>1328</v>
      </c>
      <c r="BD15" t="s">
        <v>67</v>
      </c>
      <c r="BE15">
        <v>-9999</v>
      </c>
      <c r="BF15" t="s">
        <v>65</v>
      </c>
      <c r="BG15">
        <v>-9999</v>
      </c>
      <c r="BH15">
        <v>-9999</v>
      </c>
      <c r="BI15">
        <v>-9999</v>
      </c>
      <c r="BJ15">
        <v>-9999</v>
      </c>
      <c r="BK15">
        <v>-9999</v>
      </c>
      <c r="BL15">
        <v>548</v>
      </c>
      <c r="BM15" t="s">
        <v>68</v>
      </c>
      <c r="BN15">
        <v>-9999</v>
      </c>
      <c r="BO15">
        <v>-9999</v>
      </c>
      <c r="BP15">
        <v>-9999</v>
      </c>
      <c r="BQ15">
        <v>-9999</v>
      </c>
      <c r="BR15">
        <v>0.4126506024096386</v>
      </c>
      <c r="BS15" t="s">
        <v>69</v>
      </c>
      <c r="BT15">
        <v>-9999</v>
      </c>
      <c r="BU15">
        <v>0.3480248952114823</v>
      </c>
      <c r="BV15">
        <v>-9999</v>
      </c>
    </row>
    <row r="16" spans="1:74" ht="12.75">
      <c r="A16" s="2" t="s">
        <v>137</v>
      </c>
      <c r="B16" s="2" t="s">
        <v>138</v>
      </c>
      <c r="C16" s="2" t="s">
        <v>139</v>
      </c>
      <c r="D16" s="3">
        <v>34.38</v>
      </c>
      <c r="E16" s="3">
        <v>-78.37</v>
      </c>
      <c r="F16" s="4">
        <v>-9999</v>
      </c>
      <c r="G16" s="2" t="s">
        <v>114</v>
      </c>
      <c r="H16" s="5" t="s">
        <v>140</v>
      </c>
      <c r="I16" s="2" t="s">
        <v>63</v>
      </c>
      <c r="J16" s="2">
        <v>-9999</v>
      </c>
      <c r="K16" s="6">
        <v>-9999</v>
      </c>
      <c r="L16" s="2" t="s">
        <v>65</v>
      </c>
      <c r="M16" s="2">
        <v>90</v>
      </c>
      <c r="N16" s="2">
        <v>-9999</v>
      </c>
      <c r="O16" s="2">
        <v>-9999</v>
      </c>
      <c r="P16" s="2">
        <v>-9999</v>
      </c>
      <c r="Q16" s="2">
        <v>-9999</v>
      </c>
      <c r="R16" s="2">
        <v>-9999</v>
      </c>
      <c r="S16" s="3">
        <v>-9999</v>
      </c>
      <c r="T16" s="7">
        <v>-9999</v>
      </c>
      <c r="U16" s="2">
        <v>-9999</v>
      </c>
      <c r="V16" s="2">
        <v>-9999</v>
      </c>
      <c r="W16" s="6">
        <v>-9999</v>
      </c>
      <c r="X16" s="2">
        <v>17.6</v>
      </c>
      <c r="Y16" s="2">
        <v>26.6</v>
      </c>
      <c r="Z16" s="2">
        <v>8.6</v>
      </c>
      <c r="AA16" s="2">
        <v>1170</v>
      </c>
      <c r="AB16" s="2">
        <v>-9999</v>
      </c>
      <c r="AC16" s="6">
        <v>-9999</v>
      </c>
      <c r="AD16" s="8">
        <v>-9999</v>
      </c>
      <c r="AE16" s="27">
        <v>-9999</v>
      </c>
      <c r="AF16" s="27">
        <v>-9999</v>
      </c>
      <c r="AG16" s="27">
        <v>-9999</v>
      </c>
      <c r="AH16" s="2">
        <v>17.6</v>
      </c>
      <c r="AI16" s="2">
        <v>26.6</v>
      </c>
      <c r="AJ16" s="2">
        <v>8.6</v>
      </c>
      <c r="AK16" s="2">
        <v>1170</v>
      </c>
      <c r="AL16" s="2" t="s">
        <v>65</v>
      </c>
      <c r="AM16" s="2">
        <v>-9999</v>
      </c>
      <c r="AN16" s="2">
        <v>-9999</v>
      </c>
      <c r="AO16" s="2">
        <v>-9999</v>
      </c>
      <c r="AP16" s="2">
        <v>-9999</v>
      </c>
      <c r="AQ16" s="2">
        <v>-9999</v>
      </c>
      <c r="AR16" s="2">
        <v>-9999</v>
      </c>
      <c r="AS16" s="2">
        <v>-9999</v>
      </c>
      <c r="AT16" s="6">
        <v>-9999</v>
      </c>
      <c r="AU16" s="27">
        <v>-9999</v>
      </c>
      <c r="AV16" s="27">
        <v>-9999</v>
      </c>
      <c r="AW16" s="27">
        <v>-9999</v>
      </c>
      <c r="AX16" s="27">
        <v>-9999</v>
      </c>
      <c r="AY16" s="27">
        <v>-9999</v>
      </c>
      <c r="AZ16" s="27">
        <v>-9999</v>
      </c>
      <c r="BA16" s="27">
        <v>-9999</v>
      </c>
      <c r="BB16" s="27">
        <v>-9999</v>
      </c>
      <c r="BC16" s="2">
        <v>1134</v>
      </c>
      <c r="BD16" s="6" t="s">
        <v>67</v>
      </c>
      <c r="BE16" s="27">
        <v>-9999</v>
      </c>
      <c r="BF16" s="2" t="s">
        <v>141</v>
      </c>
      <c r="BG16" s="2" t="s">
        <v>65</v>
      </c>
      <c r="BH16" s="2">
        <v>-9999</v>
      </c>
      <c r="BI16" s="2">
        <v>-9999</v>
      </c>
      <c r="BJ16" s="2">
        <v>-9999</v>
      </c>
      <c r="BK16" s="2">
        <v>-9999</v>
      </c>
      <c r="BL16" s="2">
        <v>444</v>
      </c>
      <c r="BM16" s="2" t="s">
        <v>68</v>
      </c>
      <c r="BN16" s="2">
        <v>-9999</v>
      </c>
      <c r="BO16" s="6">
        <v>-9999</v>
      </c>
      <c r="BP16" s="27">
        <v>-9999</v>
      </c>
      <c r="BQ16" s="27">
        <v>-9999</v>
      </c>
      <c r="BR16" s="9">
        <v>0.3915343915343915</v>
      </c>
      <c r="BS16" s="9" t="s">
        <v>142</v>
      </c>
      <c r="BT16" s="2">
        <v>2</v>
      </c>
      <c r="BU16" s="9">
        <v>0.3915343915343915</v>
      </c>
      <c r="BV16" s="9">
        <v>-9999</v>
      </c>
    </row>
    <row r="17" spans="1:74" ht="12.75">
      <c r="A17" s="2" t="s">
        <v>137</v>
      </c>
      <c r="B17" s="2" t="s">
        <v>138</v>
      </c>
      <c r="C17" s="2" t="s">
        <v>139</v>
      </c>
      <c r="D17" s="3">
        <v>34.38</v>
      </c>
      <c r="E17" s="3">
        <v>-78.37</v>
      </c>
      <c r="F17" s="4">
        <v>-9999</v>
      </c>
      <c r="G17" s="2" t="s">
        <v>114</v>
      </c>
      <c r="H17" s="5" t="s">
        <v>140</v>
      </c>
      <c r="I17" s="2" t="s">
        <v>63</v>
      </c>
      <c r="J17" s="2">
        <v>-9999</v>
      </c>
      <c r="K17" s="27">
        <v>-9999</v>
      </c>
      <c r="L17" s="2" t="s">
        <v>65</v>
      </c>
      <c r="M17" s="2">
        <v>90</v>
      </c>
      <c r="N17" s="2">
        <v>-9999</v>
      </c>
      <c r="O17" s="2">
        <v>-9999</v>
      </c>
      <c r="P17" s="2">
        <v>-9999</v>
      </c>
      <c r="Q17" s="2">
        <v>-9999</v>
      </c>
      <c r="R17" s="2">
        <v>-9999</v>
      </c>
      <c r="S17" s="3">
        <v>-9999</v>
      </c>
      <c r="T17" s="7">
        <v>-9999</v>
      </c>
      <c r="U17" s="2">
        <v>-9999</v>
      </c>
      <c r="V17" s="2">
        <v>-9999</v>
      </c>
      <c r="W17" s="27">
        <v>-9999</v>
      </c>
      <c r="X17" s="2">
        <v>17.6</v>
      </c>
      <c r="Y17" s="2">
        <v>26.6</v>
      </c>
      <c r="Z17" s="2">
        <v>8.6</v>
      </c>
      <c r="AA17" s="2">
        <v>1170</v>
      </c>
      <c r="AB17" s="2">
        <v>-9999</v>
      </c>
      <c r="AC17" s="27">
        <v>-9999</v>
      </c>
      <c r="AD17" s="8">
        <v>-9999</v>
      </c>
      <c r="AE17" s="27">
        <v>-9999</v>
      </c>
      <c r="AF17" s="27">
        <v>-9999</v>
      </c>
      <c r="AG17" s="27">
        <v>-9999</v>
      </c>
      <c r="AH17" s="2">
        <v>17.6</v>
      </c>
      <c r="AI17" s="2">
        <v>26.6</v>
      </c>
      <c r="AJ17" s="2">
        <v>8.6</v>
      </c>
      <c r="AK17" s="2">
        <v>1170</v>
      </c>
      <c r="AL17" s="2" t="s">
        <v>65</v>
      </c>
      <c r="AM17" s="2">
        <v>-9999</v>
      </c>
      <c r="AN17" s="2">
        <v>-9999</v>
      </c>
      <c r="AO17" s="2">
        <v>-9999</v>
      </c>
      <c r="AP17" s="2">
        <v>-9999</v>
      </c>
      <c r="AQ17" s="2">
        <v>-9999</v>
      </c>
      <c r="AR17" s="2">
        <v>-9999</v>
      </c>
      <c r="AS17" s="2">
        <v>-9999</v>
      </c>
      <c r="AT17" s="27">
        <v>-9999</v>
      </c>
      <c r="AU17" s="27">
        <v>-9999</v>
      </c>
      <c r="AV17" s="27">
        <v>-9999</v>
      </c>
      <c r="AW17" s="27">
        <v>-9999</v>
      </c>
      <c r="AX17" s="27">
        <v>-9999</v>
      </c>
      <c r="AY17" s="27">
        <v>-9999</v>
      </c>
      <c r="AZ17" s="27">
        <v>-9999</v>
      </c>
      <c r="BA17" s="27">
        <v>-9999</v>
      </c>
      <c r="BB17" s="27">
        <v>-9999</v>
      </c>
      <c r="BC17" s="2">
        <v>1735</v>
      </c>
      <c r="BD17" s="6" t="s">
        <v>67</v>
      </c>
      <c r="BE17" s="27">
        <v>-9999</v>
      </c>
      <c r="BF17" s="2" t="s">
        <v>141</v>
      </c>
      <c r="BG17" s="2" t="s">
        <v>65</v>
      </c>
      <c r="BH17" s="2">
        <v>-9999</v>
      </c>
      <c r="BI17" s="2">
        <v>-9999</v>
      </c>
      <c r="BJ17" s="2">
        <v>-9999</v>
      </c>
      <c r="BK17" s="2">
        <v>-9999</v>
      </c>
      <c r="BL17" s="2">
        <v>589</v>
      </c>
      <c r="BM17" s="2" t="s">
        <v>68</v>
      </c>
      <c r="BN17" s="2">
        <v>-9999</v>
      </c>
      <c r="BO17" s="27">
        <v>-9999</v>
      </c>
      <c r="BP17" s="27">
        <v>-9999</v>
      </c>
      <c r="BQ17" s="27">
        <v>-9999</v>
      </c>
      <c r="BR17" s="9">
        <v>0.3394812680115274</v>
      </c>
      <c r="BS17" s="9" t="s">
        <v>142</v>
      </c>
      <c r="BT17" s="2">
        <v>5</v>
      </c>
      <c r="BU17" s="9">
        <v>0.3394812680115274</v>
      </c>
      <c r="BV17" s="9">
        <v>-9999</v>
      </c>
    </row>
    <row r="18" spans="1:74" ht="12.75">
      <c r="A18" t="s">
        <v>143</v>
      </c>
      <c r="B18" t="s">
        <v>144</v>
      </c>
      <c r="C18" t="s">
        <v>145</v>
      </c>
      <c r="D18">
        <v>28.23</v>
      </c>
      <c r="E18">
        <v>75.37</v>
      </c>
      <c r="F18">
        <v>350</v>
      </c>
      <c r="G18" t="s">
        <v>146</v>
      </c>
      <c r="H18" t="s">
        <v>147</v>
      </c>
      <c r="I18" t="s">
        <v>63</v>
      </c>
      <c r="J18" t="s">
        <v>148</v>
      </c>
      <c r="K18" s="27">
        <v>-9999</v>
      </c>
      <c r="L18" t="s">
        <v>65</v>
      </c>
      <c r="M18">
        <v>97</v>
      </c>
      <c r="N18" s="2">
        <v>-9999</v>
      </c>
      <c r="O18" s="2">
        <v>-9999</v>
      </c>
      <c r="P18" s="2">
        <v>-9999</v>
      </c>
      <c r="Q18" s="2">
        <v>-9999</v>
      </c>
      <c r="R18" s="2">
        <v>-9999</v>
      </c>
      <c r="S18" s="2">
        <v>-9999</v>
      </c>
      <c r="T18">
        <v>8.7</v>
      </c>
      <c r="U18" s="2">
        <v>-9999</v>
      </c>
      <c r="V18" t="s">
        <v>109</v>
      </c>
      <c r="W18" s="27">
        <v>-9999</v>
      </c>
      <c r="X18" s="27">
        <v>-9999</v>
      </c>
      <c r="Y18" s="27">
        <v>-9999</v>
      </c>
      <c r="Z18" s="27">
        <v>-9999</v>
      </c>
      <c r="AA18">
        <v>388</v>
      </c>
      <c r="AB18">
        <v>302.64</v>
      </c>
      <c r="AC18" t="s">
        <v>85</v>
      </c>
      <c r="AD18">
        <v>24.08</v>
      </c>
      <c r="AE18">
        <v>32</v>
      </c>
      <c r="AF18">
        <v>13</v>
      </c>
      <c r="AG18">
        <v>531</v>
      </c>
      <c r="AH18">
        <v>24.08</v>
      </c>
      <c r="AI18">
        <v>32</v>
      </c>
      <c r="AJ18">
        <v>13</v>
      </c>
      <c r="AK18">
        <v>388</v>
      </c>
      <c r="AL18">
        <v>-9999</v>
      </c>
      <c r="AM18" t="s">
        <v>65</v>
      </c>
      <c r="AN18" s="2">
        <v>-9999</v>
      </c>
      <c r="AO18" s="2">
        <v>-9999</v>
      </c>
      <c r="AP18" s="2">
        <v>-9999</v>
      </c>
      <c r="AQ18" s="2">
        <v>-9999</v>
      </c>
      <c r="AR18" s="2">
        <v>-9999</v>
      </c>
      <c r="AS18" s="2">
        <v>-9999</v>
      </c>
      <c r="AT18" s="27">
        <v>-9999</v>
      </c>
      <c r="AU18" s="27">
        <v>-9999</v>
      </c>
      <c r="AV18" s="27">
        <v>-9999</v>
      </c>
      <c r="AW18" s="27">
        <v>-9999</v>
      </c>
      <c r="AX18" s="27">
        <v>-9999</v>
      </c>
      <c r="AY18" s="27">
        <v>-9999</v>
      </c>
      <c r="AZ18" s="27">
        <v>-9999</v>
      </c>
      <c r="BA18" s="27">
        <v>-9999</v>
      </c>
      <c r="BB18" s="27">
        <v>-9999</v>
      </c>
      <c r="BC18">
        <v>45</v>
      </c>
      <c r="BD18" t="s">
        <v>67</v>
      </c>
      <c r="BE18" s="27">
        <v>-9999</v>
      </c>
      <c r="BF18" s="27">
        <v>-9999</v>
      </c>
      <c r="BG18" t="s">
        <v>65</v>
      </c>
      <c r="BH18" s="2">
        <v>-9999</v>
      </c>
      <c r="BI18" s="2">
        <v>-9999</v>
      </c>
      <c r="BJ18" s="2">
        <v>-9999</v>
      </c>
      <c r="BK18" s="2">
        <v>-9999</v>
      </c>
      <c r="BL18">
        <v>29</v>
      </c>
      <c r="BM18" t="s">
        <v>68</v>
      </c>
      <c r="BN18" s="2">
        <v>-9999</v>
      </c>
      <c r="BO18" s="27">
        <v>-9999</v>
      </c>
      <c r="BP18" s="27">
        <v>-9999</v>
      </c>
      <c r="BQ18" s="27">
        <v>-9999</v>
      </c>
      <c r="BR18">
        <v>0.6444444444444445</v>
      </c>
      <c r="BS18" t="s">
        <v>69</v>
      </c>
      <c r="BT18" s="2">
        <v>-9999</v>
      </c>
      <c r="BU18">
        <v>0.6444444444444445</v>
      </c>
      <c r="BV18">
        <v>-9999</v>
      </c>
    </row>
    <row r="19" spans="1:74" s="2" customFormat="1" ht="12.75">
      <c r="A19" t="s">
        <v>143</v>
      </c>
      <c r="B19" t="s">
        <v>144</v>
      </c>
      <c r="C19" t="s">
        <v>145</v>
      </c>
      <c r="D19">
        <v>28.23</v>
      </c>
      <c r="E19">
        <v>75.37</v>
      </c>
      <c r="F19">
        <v>350</v>
      </c>
      <c r="G19" t="s">
        <v>146</v>
      </c>
      <c r="H19" t="s">
        <v>147</v>
      </c>
      <c r="I19" t="s">
        <v>63</v>
      </c>
      <c r="J19" t="s">
        <v>149</v>
      </c>
      <c r="K19" s="10">
        <v>-9999</v>
      </c>
      <c r="L19" t="s">
        <v>65</v>
      </c>
      <c r="M19">
        <v>72.3</v>
      </c>
      <c r="N19" s="2">
        <v>-9999</v>
      </c>
      <c r="O19" s="27">
        <v>-9999</v>
      </c>
      <c r="P19" s="27">
        <v>-9999</v>
      </c>
      <c r="Q19" s="27">
        <v>-9999</v>
      </c>
      <c r="R19" s="27">
        <v>-9999</v>
      </c>
      <c r="S19" s="27">
        <v>-9999</v>
      </c>
      <c r="T19">
        <v>7.7</v>
      </c>
      <c r="U19" s="2">
        <v>-9999</v>
      </c>
      <c r="V19" t="s">
        <v>109</v>
      </c>
      <c r="W19" s="11">
        <v>-9999</v>
      </c>
      <c r="X19" s="28">
        <v>-9999</v>
      </c>
      <c r="Y19" s="28">
        <v>-9999</v>
      </c>
      <c r="Z19" s="28">
        <v>-9999</v>
      </c>
      <c r="AA19">
        <v>388</v>
      </c>
      <c r="AB19">
        <v>302.64</v>
      </c>
      <c r="AC19" s="12" t="s">
        <v>85</v>
      </c>
      <c r="AD19">
        <v>24.08</v>
      </c>
      <c r="AE19">
        <v>32</v>
      </c>
      <c r="AF19">
        <v>13</v>
      </c>
      <c r="AG19">
        <v>531</v>
      </c>
      <c r="AH19">
        <v>24.08</v>
      </c>
      <c r="AI19">
        <v>32</v>
      </c>
      <c r="AJ19">
        <v>13</v>
      </c>
      <c r="AK19">
        <v>388</v>
      </c>
      <c r="AL19">
        <v>-9999</v>
      </c>
      <c r="AM19" t="s">
        <v>65</v>
      </c>
      <c r="AN19" s="2">
        <v>-9999</v>
      </c>
      <c r="AO19" s="2">
        <v>-9999</v>
      </c>
      <c r="AP19" s="2">
        <v>-9999</v>
      </c>
      <c r="AQ19" s="2">
        <v>-9999</v>
      </c>
      <c r="AR19" s="2">
        <v>-9999</v>
      </c>
      <c r="AS19" s="2">
        <v>-9999</v>
      </c>
      <c r="AT19" s="13">
        <v>-9999</v>
      </c>
      <c r="AU19" s="28">
        <v>-9999</v>
      </c>
      <c r="AV19" s="28">
        <v>-9999</v>
      </c>
      <c r="AW19" s="28">
        <v>-9999</v>
      </c>
      <c r="AX19" s="28">
        <v>-9999</v>
      </c>
      <c r="AY19" s="28">
        <v>-9999</v>
      </c>
      <c r="AZ19" s="28">
        <v>-9999</v>
      </c>
      <c r="BA19" s="28">
        <v>-9999</v>
      </c>
      <c r="BB19" s="28">
        <v>-9999</v>
      </c>
      <c r="BC19">
        <v>109</v>
      </c>
      <c r="BD19" t="s">
        <v>67</v>
      </c>
      <c r="BE19" s="27">
        <v>-9999</v>
      </c>
      <c r="BF19" s="27">
        <v>-9999</v>
      </c>
      <c r="BG19" t="s">
        <v>65</v>
      </c>
      <c r="BH19" s="2">
        <v>-9999</v>
      </c>
      <c r="BI19" s="2">
        <v>-9999</v>
      </c>
      <c r="BJ19" s="2">
        <v>-9999</v>
      </c>
      <c r="BK19" s="2">
        <v>-9999</v>
      </c>
      <c r="BL19">
        <v>61</v>
      </c>
      <c r="BM19" t="s">
        <v>68</v>
      </c>
      <c r="BN19" s="2">
        <v>-9999</v>
      </c>
      <c r="BO19" s="14">
        <v>-9999</v>
      </c>
      <c r="BP19" s="28">
        <v>-9999</v>
      </c>
      <c r="BQ19" s="28">
        <v>-9999</v>
      </c>
      <c r="BR19">
        <v>0.5596330275229358</v>
      </c>
      <c r="BS19" t="s">
        <v>69</v>
      </c>
      <c r="BT19" s="2">
        <v>-9999</v>
      </c>
      <c r="BU19">
        <v>0.5596330275229358</v>
      </c>
      <c r="BV19">
        <v>-9999</v>
      </c>
    </row>
    <row r="20" spans="1:74" s="2" customFormat="1" ht="12.75">
      <c r="A20" t="s">
        <v>143</v>
      </c>
      <c r="B20" t="s">
        <v>144</v>
      </c>
      <c r="C20" t="s">
        <v>145</v>
      </c>
      <c r="D20">
        <v>28.23</v>
      </c>
      <c r="E20">
        <v>75.37</v>
      </c>
      <c r="F20">
        <v>350</v>
      </c>
      <c r="G20" t="s">
        <v>146</v>
      </c>
      <c r="H20" t="s">
        <v>147</v>
      </c>
      <c r="I20" t="s">
        <v>63</v>
      </c>
      <c r="J20" t="s">
        <v>150</v>
      </c>
      <c r="K20" s="10">
        <v>-9999</v>
      </c>
      <c r="L20" t="s">
        <v>65</v>
      </c>
      <c r="M20">
        <v>90.5</v>
      </c>
      <c r="N20" s="2">
        <v>-9999</v>
      </c>
      <c r="O20" s="27">
        <v>-9999</v>
      </c>
      <c r="P20" s="27">
        <v>-9999</v>
      </c>
      <c r="Q20" s="27">
        <v>-9999</v>
      </c>
      <c r="R20" s="27">
        <v>-9999</v>
      </c>
      <c r="S20" s="27">
        <v>-9999</v>
      </c>
      <c r="T20">
        <v>8.1</v>
      </c>
      <c r="U20" s="2">
        <v>-9999</v>
      </c>
      <c r="V20" t="s">
        <v>109</v>
      </c>
      <c r="W20" s="11">
        <v>-9999</v>
      </c>
      <c r="X20" s="28">
        <v>-9999</v>
      </c>
      <c r="Y20" s="28">
        <v>-9999</v>
      </c>
      <c r="Z20" s="28">
        <v>-9999</v>
      </c>
      <c r="AA20">
        <v>388</v>
      </c>
      <c r="AB20">
        <v>302.64</v>
      </c>
      <c r="AC20" s="12" t="s">
        <v>85</v>
      </c>
      <c r="AD20">
        <v>24.08</v>
      </c>
      <c r="AE20">
        <v>32</v>
      </c>
      <c r="AF20">
        <v>13</v>
      </c>
      <c r="AG20">
        <v>531</v>
      </c>
      <c r="AH20">
        <v>24.08</v>
      </c>
      <c r="AI20">
        <v>32</v>
      </c>
      <c r="AJ20">
        <v>13</v>
      </c>
      <c r="AK20">
        <v>388</v>
      </c>
      <c r="AL20">
        <v>-9999</v>
      </c>
      <c r="AM20" t="s">
        <v>65</v>
      </c>
      <c r="AN20" s="2">
        <v>-9999</v>
      </c>
      <c r="AO20" s="2">
        <v>-9999</v>
      </c>
      <c r="AP20" s="2">
        <v>-9999</v>
      </c>
      <c r="AQ20" s="2">
        <v>-9999</v>
      </c>
      <c r="AR20" s="2">
        <v>-9999</v>
      </c>
      <c r="AS20" s="2">
        <v>-9999</v>
      </c>
      <c r="AT20" s="13">
        <v>-9999</v>
      </c>
      <c r="AU20" s="28">
        <v>-9999</v>
      </c>
      <c r="AV20" s="28">
        <v>-9999</v>
      </c>
      <c r="AW20" s="28">
        <v>-9999</v>
      </c>
      <c r="AX20" s="28">
        <v>-9999</v>
      </c>
      <c r="AY20" s="28">
        <v>-9999</v>
      </c>
      <c r="AZ20" s="28">
        <v>-9999</v>
      </c>
      <c r="BA20" s="28">
        <v>-9999</v>
      </c>
      <c r="BB20" s="28">
        <v>-9999</v>
      </c>
      <c r="BC20">
        <v>19</v>
      </c>
      <c r="BD20" t="s">
        <v>67</v>
      </c>
      <c r="BE20" s="27">
        <v>-9999</v>
      </c>
      <c r="BF20" s="27">
        <v>-9999</v>
      </c>
      <c r="BG20" t="s">
        <v>65</v>
      </c>
      <c r="BH20" s="2">
        <v>-9999</v>
      </c>
      <c r="BI20" s="2">
        <v>-9999</v>
      </c>
      <c r="BJ20" s="2">
        <v>-9999</v>
      </c>
      <c r="BK20" s="2">
        <v>-9999</v>
      </c>
      <c r="BL20">
        <v>14</v>
      </c>
      <c r="BM20" t="s">
        <v>68</v>
      </c>
      <c r="BN20" s="2">
        <v>-9999</v>
      </c>
      <c r="BO20" s="14">
        <v>-9999</v>
      </c>
      <c r="BP20" s="28">
        <v>-9999</v>
      </c>
      <c r="BQ20" s="28">
        <v>-9999</v>
      </c>
      <c r="BR20">
        <v>0.7368421052631579</v>
      </c>
      <c r="BS20" t="s">
        <v>69</v>
      </c>
      <c r="BT20" s="2">
        <v>-9999</v>
      </c>
      <c r="BU20">
        <v>0.7368421052631579</v>
      </c>
      <c r="BV20">
        <v>-9999</v>
      </c>
    </row>
    <row r="21" spans="1:74" s="2" customFormat="1" ht="12.75">
      <c r="A21" s="2" t="s">
        <v>151</v>
      </c>
      <c r="B21" s="2" t="s">
        <v>152</v>
      </c>
      <c r="C21" s="2" t="s">
        <v>153</v>
      </c>
      <c r="D21" s="3">
        <v>6.17</v>
      </c>
      <c r="E21" s="3">
        <v>-5.13</v>
      </c>
      <c r="F21" s="4">
        <v>200</v>
      </c>
      <c r="G21" s="2" t="s">
        <v>146</v>
      </c>
      <c r="H21" s="5" t="s">
        <v>154</v>
      </c>
      <c r="I21" s="2" t="s">
        <v>63</v>
      </c>
      <c r="J21" s="2">
        <v>-9999</v>
      </c>
      <c r="K21" s="15">
        <v>-9999</v>
      </c>
      <c r="L21" s="2">
        <v>-9999</v>
      </c>
      <c r="M21" s="27">
        <v>-9999</v>
      </c>
      <c r="N21" s="27">
        <v>-9999</v>
      </c>
      <c r="O21" s="27">
        <v>-9999</v>
      </c>
      <c r="P21" s="27">
        <v>-9999</v>
      </c>
      <c r="Q21" s="27">
        <v>-9999</v>
      </c>
      <c r="R21" s="27">
        <v>-9999</v>
      </c>
      <c r="S21" s="3">
        <v>-9999</v>
      </c>
      <c r="T21" s="7">
        <v>-9999</v>
      </c>
      <c r="U21" s="27">
        <v>-9999</v>
      </c>
      <c r="V21" s="27">
        <v>-9999</v>
      </c>
      <c r="W21" s="16">
        <v>-9999</v>
      </c>
      <c r="X21" s="27">
        <v>-9999</v>
      </c>
      <c r="Y21" s="27">
        <v>-9999</v>
      </c>
      <c r="Z21" s="27">
        <v>-9999</v>
      </c>
      <c r="AA21" s="2">
        <v>1285</v>
      </c>
      <c r="AB21" s="27">
        <v>-9999</v>
      </c>
      <c r="AC21" s="17">
        <v>-9999</v>
      </c>
      <c r="AD21" s="8">
        <v>26.58</v>
      </c>
      <c r="AE21" s="6">
        <v>28</v>
      </c>
      <c r="AF21" s="6">
        <v>25</v>
      </c>
      <c r="AG21" s="27">
        <v>-9999</v>
      </c>
      <c r="AH21" s="8">
        <v>26.58</v>
      </c>
      <c r="AI21" s="6">
        <v>28</v>
      </c>
      <c r="AJ21" s="6">
        <v>25</v>
      </c>
      <c r="AK21" s="2">
        <v>1285</v>
      </c>
      <c r="AL21" s="2">
        <v>-9999</v>
      </c>
      <c r="AM21" s="2">
        <v>-9999</v>
      </c>
      <c r="AN21" s="2">
        <v>-9999</v>
      </c>
      <c r="AO21" s="2">
        <v>-9999</v>
      </c>
      <c r="AP21" s="2">
        <v>-9999</v>
      </c>
      <c r="AQ21" s="2">
        <v>-9999</v>
      </c>
      <c r="AR21" s="2">
        <v>-9999</v>
      </c>
      <c r="AS21" s="2">
        <v>-9999</v>
      </c>
      <c r="AT21" s="18">
        <v>-9999</v>
      </c>
      <c r="AU21" s="27">
        <v>-9999</v>
      </c>
      <c r="AV21" s="27">
        <v>-9999</v>
      </c>
      <c r="AW21" s="27">
        <v>-9999</v>
      </c>
      <c r="AX21" s="27">
        <v>-9999</v>
      </c>
      <c r="AY21" s="27">
        <v>-9999</v>
      </c>
      <c r="AZ21" s="27">
        <v>-9999</v>
      </c>
      <c r="BA21" s="27">
        <v>-9999</v>
      </c>
      <c r="BB21" s="27">
        <v>-9999</v>
      </c>
      <c r="BC21" s="2">
        <v>720</v>
      </c>
      <c r="BD21" s="6" t="s">
        <v>67</v>
      </c>
      <c r="BE21" s="27">
        <v>-9999</v>
      </c>
      <c r="BF21" s="27">
        <v>-9999</v>
      </c>
      <c r="BG21" s="2" t="s">
        <v>65</v>
      </c>
      <c r="BH21" s="2">
        <v>-9999</v>
      </c>
      <c r="BI21" s="2">
        <v>-9999</v>
      </c>
      <c r="BJ21" s="2">
        <v>-9999</v>
      </c>
      <c r="BK21" s="2">
        <v>-9999</v>
      </c>
      <c r="BL21" s="2">
        <v>884</v>
      </c>
      <c r="BM21" s="2" t="s">
        <v>68</v>
      </c>
      <c r="BN21" s="2">
        <v>-9999</v>
      </c>
      <c r="BO21" s="19">
        <v>-9999</v>
      </c>
      <c r="BP21" s="27">
        <v>-9999</v>
      </c>
      <c r="BQ21" s="27">
        <v>-9999</v>
      </c>
      <c r="BR21" s="9">
        <v>1.2277777777777779</v>
      </c>
      <c r="BS21" s="9" t="s">
        <v>69</v>
      </c>
      <c r="BT21" s="27">
        <v>-9999</v>
      </c>
      <c r="BU21" s="9">
        <v>1.2277777777777779</v>
      </c>
      <c r="BV21" s="9">
        <v>-9999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Gill</dc:creator>
  <cp:keywords/>
  <dc:description/>
  <cp:lastModifiedBy>Dick</cp:lastModifiedBy>
  <cp:lastPrinted>2002-03-06T19:52:53Z</cp:lastPrinted>
  <dcterms:created xsi:type="dcterms:W3CDTF">2002-03-06T19:40:34Z</dcterms:created>
  <dcterms:modified xsi:type="dcterms:W3CDTF">2002-12-27T18:59:22Z</dcterms:modified>
  <cp:category/>
  <cp:version/>
  <cp:contentType/>
  <cp:contentStatus/>
</cp:coreProperties>
</file>