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<sst xmlns="http://schemas.openxmlformats.org/spreadsheetml/2006/main" count="54" uniqueCount="41">
  <si>
    <t xml:space="preserve">A I R </t>
  </si>
  <si>
    <t>H-3</t>
  </si>
  <si>
    <t>C</t>
  </si>
  <si>
    <t>K</t>
  </si>
  <si>
    <t>L</t>
  </si>
  <si>
    <t>P</t>
  </si>
  <si>
    <t>R</t>
  </si>
  <si>
    <t>Sigma Y Bar</t>
  </si>
  <si>
    <t>Total Release</t>
  </si>
  <si>
    <t>(Annual_reactor_releasesASM122903)</t>
  </si>
  <si>
    <t>I-131</t>
  </si>
  <si>
    <t>(Est_I-131_Releases_(Reactors)ASM122903)</t>
  </si>
  <si>
    <t>(Revised_I-131_Releases_(F,H)ASM122903)</t>
  </si>
  <si>
    <t>Pu</t>
  </si>
  <si>
    <t>(Estimated_Source_TermASM122903)</t>
  </si>
  <si>
    <t>F-Area</t>
  </si>
  <si>
    <t>H-Area</t>
  </si>
  <si>
    <t>U</t>
  </si>
  <si>
    <t>W A T E R</t>
  </si>
  <si>
    <t>Cs-137</t>
  </si>
  <si>
    <t>SigmaY Bar</t>
  </si>
  <si>
    <t>Sr-90</t>
  </si>
  <si>
    <t>(Water_ReleasesASM122903)</t>
  </si>
  <si>
    <t>(Annual_Tritium_Facility_releasesASM122903)</t>
  </si>
  <si>
    <t>Bldg. 232-F</t>
  </si>
  <si>
    <t>Bldg. 232-H</t>
  </si>
  <si>
    <t>Bldg. 234-H</t>
  </si>
  <si>
    <t>Bldg. 238-H</t>
  </si>
  <si>
    <t>Bldg. 244-H</t>
  </si>
  <si>
    <t>Tot. Rel. Associated with the Distribution</t>
  </si>
  <si>
    <t>F&amp;H Grand Tot.</t>
  </si>
  <si>
    <t>Total</t>
  </si>
  <si>
    <t>Product</t>
  </si>
  <si>
    <t>Sum</t>
  </si>
  <si>
    <t>Grand Totals</t>
  </si>
  <si>
    <t>Overal Sigma Y Bar Weighted Average for Air:</t>
  </si>
  <si>
    <t>Weighted-Average Log Standard Deviations for Isotopes of Interest in Air and Water</t>
  </si>
  <si>
    <t>Wted Avg.</t>
  </si>
  <si>
    <t>Overal Sigma Y Bar Weighted Average for Water:</t>
  </si>
  <si>
    <t>Considering the overal Sigma Y Bar weighted averages for air (0.2310) and water (0.2034), an overall log Standard Deviation of 0.2 was chosen</t>
  </si>
  <si>
    <t xml:space="preserve"> to accompany a median of 1.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</si>
</sst>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"/>
    <numFmt numFmtId="171" formatCode="0.0000"/>
  </numFmts>
  <fonts count="15">
    <font>
      <sz val="10"/>
      <name val="Arial"/>
      <family val="0"/>
    </font>
    <font>
      <b/>
      <sz val="10"/>
      <color indexed="10"/>
      <name val="Arial"/>
      <family val="2"/>
    </font>
    <font>
      <sz val="8"/>
      <name val="Arial"/>
      <family val="0"/>
    </font>
    <font>
      <b/>
      <sz val="10"/>
      <color indexed="48"/>
      <name val="Arial"/>
      <family val="2"/>
    </font>
    <font>
      <b/>
      <sz val="10"/>
      <color indexed="17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2"/>
      <color indexed="10"/>
      <name val="Arial"/>
      <family val="2"/>
    </font>
    <font>
      <b/>
      <sz val="10"/>
      <color indexed="53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10"/>
      <name val="Arial"/>
      <family val="2"/>
    </font>
    <font>
      <b/>
      <sz val="11"/>
      <color indexed="10"/>
      <name val="Arial"/>
      <family val="2"/>
    </font>
    <font>
      <sz val="11"/>
      <name val="Arial"/>
      <family val="2"/>
    </font>
    <font>
      <b/>
      <sz val="11"/>
      <color indexed="4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2" borderId="0" xfId="0" applyFont="1" applyFill="1" applyAlignment="1">
      <alignment/>
    </xf>
    <xf numFmtId="164" fontId="4" fillId="0" borderId="0" xfId="0" applyNumberFormat="1" applyFont="1" applyAlignment="1">
      <alignment horizontal="center"/>
    </xf>
    <xf numFmtId="164" fontId="4" fillId="2" borderId="0" xfId="0" applyNumberFormat="1" applyFont="1" applyFill="1" applyAlignment="1">
      <alignment horizontal="center"/>
    </xf>
    <xf numFmtId="0" fontId="0" fillId="0" borderId="0" xfId="0" applyAlignment="1" quotePrefix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170" fontId="4" fillId="0" borderId="0" xfId="0" applyNumberFormat="1" applyFont="1" applyAlignment="1">
      <alignment/>
    </xf>
    <xf numFmtId="170" fontId="0" fillId="0" borderId="0" xfId="0" applyNumberFormat="1" applyAlignment="1">
      <alignment/>
    </xf>
    <xf numFmtId="170" fontId="4" fillId="2" borderId="0" xfId="0" applyNumberFormat="1" applyFont="1" applyFill="1" applyAlignment="1">
      <alignment/>
    </xf>
    <xf numFmtId="0" fontId="11" fillId="0" borderId="0" xfId="0" applyFont="1" applyAlignment="1">
      <alignment/>
    </xf>
    <xf numFmtId="171" fontId="1" fillId="0" borderId="0" xfId="0" applyNumberFormat="1" applyFont="1" applyAlignment="1">
      <alignment/>
    </xf>
    <xf numFmtId="171" fontId="1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171" fontId="11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/>
    </xf>
    <xf numFmtId="164" fontId="14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171" fontId="11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7"/>
  <sheetViews>
    <sheetView tabSelected="1" workbookViewId="0" topLeftCell="A47">
      <selection activeCell="A1" sqref="A1:E67"/>
    </sheetView>
  </sheetViews>
  <sheetFormatPr defaultColWidth="9.140625" defaultRowHeight="12.75"/>
  <cols>
    <col min="1" max="1" width="11.421875" style="0" customWidth="1"/>
    <col min="2" max="2" width="13.8515625" style="0" customWidth="1"/>
    <col min="3" max="3" width="14.00390625" style="0" customWidth="1"/>
    <col min="4" max="4" width="17.8515625" style="0" customWidth="1"/>
    <col min="5" max="5" width="12.28125" style="0" customWidth="1"/>
    <col min="6" max="6" width="14.8515625" style="0" customWidth="1"/>
    <col min="10" max="10" width="12.00390625" style="0" customWidth="1"/>
    <col min="11" max="11" width="13.00390625" style="0" customWidth="1"/>
    <col min="12" max="12" width="11.00390625" style="0" customWidth="1"/>
    <col min="13" max="13" width="10.57421875" style="0" customWidth="1"/>
  </cols>
  <sheetData>
    <row r="1" spans="1:6" ht="18">
      <c r="A1" s="18" t="s">
        <v>36</v>
      </c>
      <c r="B1" s="18"/>
      <c r="C1" s="18"/>
      <c r="D1" s="18"/>
      <c r="E1" s="18"/>
      <c r="F1" s="18"/>
    </row>
    <row r="3" spans="3:8" ht="15.75">
      <c r="C3" s="33" t="s">
        <v>0</v>
      </c>
      <c r="G3" s="1"/>
      <c r="H3" s="11"/>
    </row>
    <row r="5" spans="1:7" ht="12.75">
      <c r="A5" s="2" t="s">
        <v>1</v>
      </c>
      <c r="B5" t="s">
        <v>9</v>
      </c>
      <c r="G5" s="2"/>
    </row>
    <row r="6" spans="1:12" ht="12.75">
      <c r="A6" s="6"/>
      <c r="B6" s="2" t="s">
        <v>7</v>
      </c>
      <c r="C6" s="5" t="s">
        <v>8</v>
      </c>
      <c r="E6" s="1" t="s">
        <v>7</v>
      </c>
      <c r="H6" s="2"/>
      <c r="I6" s="5"/>
      <c r="K6" s="1"/>
      <c r="L6" s="1"/>
    </row>
    <row r="7" spans="1:11" ht="12.75">
      <c r="A7" s="6"/>
      <c r="D7" s="12" t="s">
        <v>32</v>
      </c>
      <c r="E7" s="21" t="s">
        <v>37</v>
      </c>
      <c r="H7" s="4"/>
      <c r="J7" s="12"/>
      <c r="K7" s="1"/>
    </row>
    <row r="8" spans="1:11" ht="12.75">
      <c r="A8" s="6" t="s">
        <v>2</v>
      </c>
      <c r="B8" s="3">
        <v>0.2709867700697612</v>
      </c>
      <c r="C8" s="15">
        <v>2025481.0828602088</v>
      </c>
      <c r="D8">
        <f>B8*C8</f>
        <v>548878.5764816903</v>
      </c>
      <c r="E8" s="4"/>
      <c r="H8" s="3"/>
      <c r="I8" s="5"/>
      <c r="K8" s="20"/>
    </row>
    <row r="9" spans="1:11" ht="12.75">
      <c r="A9" s="6" t="s">
        <v>3</v>
      </c>
      <c r="B9" s="3">
        <v>0.25722979358287235</v>
      </c>
      <c r="C9" s="15">
        <v>2452232.526965511</v>
      </c>
      <c r="D9">
        <f>B9*C9</f>
        <v>630787.2667285438</v>
      </c>
      <c r="E9" s="16"/>
      <c r="H9" s="4"/>
      <c r="K9" s="19"/>
    </row>
    <row r="10" spans="1:11" ht="12.75">
      <c r="A10" s="6" t="s">
        <v>4</v>
      </c>
      <c r="B10" s="3">
        <v>0.2526004518601583</v>
      </c>
      <c r="C10" s="15">
        <v>813944.7360151367</v>
      </c>
      <c r="D10">
        <f>B10*C10</f>
        <v>205602.80810662077</v>
      </c>
      <c r="E10" s="16"/>
      <c r="G10" s="2"/>
      <c r="H10" s="4"/>
      <c r="K10" s="19"/>
    </row>
    <row r="11" spans="1:11" ht="12.75">
      <c r="A11" s="6" t="s">
        <v>5</v>
      </c>
      <c r="B11" s="3">
        <v>0.26731188652253923</v>
      </c>
      <c r="C11" s="15">
        <v>1631838.2545261444</v>
      </c>
      <c r="D11">
        <f>B11*C11</f>
        <v>436209.7623170312</v>
      </c>
      <c r="E11" s="16"/>
      <c r="H11" s="3"/>
      <c r="I11" s="5"/>
      <c r="K11" s="20"/>
    </row>
    <row r="12" spans="1:11" ht="12.75">
      <c r="A12" s="6" t="s">
        <v>6</v>
      </c>
      <c r="B12" s="3">
        <v>0.3056761779859841</v>
      </c>
      <c r="C12" s="15">
        <v>274300</v>
      </c>
      <c r="D12">
        <f>B12*C12</f>
        <v>83846.97562155545</v>
      </c>
      <c r="E12" s="16"/>
      <c r="H12" s="4"/>
      <c r="K12" s="19"/>
    </row>
    <row r="13" spans="2:11" ht="12.75">
      <c r="B13" s="8" t="s">
        <v>33</v>
      </c>
      <c r="C13" s="15">
        <f>SUM(C8:C12)</f>
        <v>7197796.600367</v>
      </c>
      <c r="D13" s="12">
        <f>SUM(D8:D12)</f>
        <v>1905325.3892554415</v>
      </c>
      <c r="E13" s="20">
        <f>D13/C13</f>
        <v>0.264709534742659</v>
      </c>
      <c r="G13" s="2"/>
      <c r="H13" s="3"/>
      <c r="K13" s="19"/>
    </row>
    <row r="14" spans="2:11" ht="12.75">
      <c r="B14" s="4"/>
      <c r="C14" s="16"/>
      <c r="E14" s="16"/>
      <c r="G14" s="6"/>
      <c r="H14" s="3"/>
      <c r="I14" s="5"/>
      <c r="K14" s="20"/>
    </row>
    <row r="15" spans="2:8" ht="12.75">
      <c r="B15" s="4"/>
      <c r="C15" s="16"/>
      <c r="E15" s="16"/>
      <c r="G15" s="6"/>
      <c r="H15" s="3"/>
    </row>
    <row r="16" spans="1:10" ht="12.75">
      <c r="A16" s="2" t="s">
        <v>1</v>
      </c>
      <c r="B16" t="s">
        <v>23</v>
      </c>
      <c r="C16" s="16"/>
      <c r="E16" s="16"/>
      <c r="G16" s="6"/>
      <c r="H16" s="3"/>
      <c r="I16" s="5"/>
      <c r="J16" s="12"/>
    </row>
    <row r="17" spans="2:8" ht="12.75">
      <c r="B17" s="4"/>
      <c r="C17" s="17" t="s">
        <v>29</v>
      </c>
      <c r="D17" s="7"/>
      <c r="E17" s="17"/>
      <c r="G17" s="6"/>
      <c r="H17" s="3"/>
    </row>
    <row r="18" spans="1:8" ht="12.75">
      <c r="A18" s="6" t="s">
        <v>24</v>
      </c>
      <c r="B18" s="3">
        <v>0.2732200228130755</v>
      </c>
      <c r="C18" s="17">
        <v>1899000</v>
      </c>
      <c r="D18">
        <f>B18*C18</f>
        <v>518844.82332203037</v>
      </c>
      <c r="E18" s="16"/>
      <c r="G18" s="6"/>
      <c r="H18" s="3"/>
    </row>
    <row r="19" spans="1:11" ht="18">
      <c r="A19" s="6" t="s">
        <v>25</v>
      </c>
      <c r="B19" s="3">
        <v>0.19693146940568348</v>
      </c>
      <c r="C19" s="17">
        <v>7998572</v>
      </c>
      <c r="D19">
        <f>B19*C19</f>
        <v>1575170.5371071566</v>
      </c>
      <c r="E19" s="16"/>
      <c r="F19" s="23"/>
      <c r="G19" s="24"/>
      <c r="H19" s="25"/>
      <c r="I19" s="24"/>
      <c r="J19" s="24"/>
      <c r="K19" s="22"/>
    </row>
    <row r="20" spans="1:10" ht="12.75">
      <c r="A20" s="6" t="s">
        <v>26</v>
      </c>
      <c r="B20" s="3">
        <v>0.22446928274630817</v>
      </c>
      <c r="C20" s="17">
        <v>7326297</v>
      </c>
      <c r="D20">
        <f>B20*C20</f>
        <v>1644528.6327764294</v>
      </c>
      <c r="E20" s="16"/>
      <c r="I20" s="6"/>
      <c r="J20" s="3"/>
    </row>
    <row r="21" spans="1:10" ht="12.75">
      <c r="A21" s="6" t="s">
        <v>27</v>
      </c>
      <c r="B21" s="3">
        <v>0.19118756254219332</v>
      </c>
      <c r="C21" s="17">
        <v>92888.5</v>
      </c>
      <c r="D21">
        <f>B21*C21</f>
        <v>17759.125903200525</v>
      </c>
      <c r="E21" s="16"/>
      <c r="I21" s="6"/>
      <c r="J21" s="3"/>
    </row>
    <row r="22" spans="1:10" ht="12.75">
      <c r="A22" s="6" t="s">
        <v>28</v>
      </c>
      <c r="B22" s="3">
        <v>0.24427359416507252</v>
      </c>
      <c r="C22" s="17">
        <v>7230</v>
      </c>
      <c r="D22">
        <f>B22*C22</f>
        <v>1766.0980858134744</v>
      </c>
      <c r="E22" s="16"/>
      <c r="I22" s="6"/>
      <c r="J22" s="3"/>
    </row>
    <row r="23" spans="2:10" ht="12.75">
      <c r="B23" s="9" t="s">
        <v>30</v>
      </c>
      <c r="C23" s="17">
        <f>SUM(C18:C22)</f>
        <v>17323987.5</v>
      </c>
      <c r="D23" s="12">
        <f>SUM(D18:D22)</f>
        <v>3758069.2171946303</v>
      </c>
      <c r="E23" s="20">
        <f>D23/C23</f>
        <v>0.21692864978081</v>
      </c>
      <c r="I23" s="6"/>
      <c r="J23" s="3"/>
    </row>
    <row r="24" spans="2:10" ht="12.75">
      <c r="B24" s="8" t="s">
        <v>30</v>
      </c>
      <c r="C24" s="15">
        <v>17820415.000021</v>
      </c>
      <c r="D24" s="10"/>
      <c r="E24" s="16"/>
      <c r="I24" s="6"/>
      <c r="J24" s="3"/>
    </row>
    <row r="25" spans="1:10" ht="12.75">
      <c r="A25" s="2" t="s">
        <v>10</v>
      </c>
      <c r="B25" t="s">
        <v>11</v>
      </c>
      <c r="C25" s="16"/>
      <c r="E25" s="16"/>
      <c r="J25" s="3"/>
    </row>
    <row r="26" spans="2:10" ht="12.75">
      <c r="B26" s="4"/>
      <c r="C26" s="16"/>
      <c r="E26" s="16"/>
      <c r="J26" s="4"/>
    </row>
    <row r="27" spans="2:10" ht="12.75">
      <c r="B27" s="3">
        <v>1.3642425854895788</v>
      </c>
      <c r="C27" s="15">
        <v>542.2483277837804</v>
      </c>
      <c r="D27" s="12">
        <f>B27*C27</f>
        <v>739.7582606731452</v>
      </c>
      <c r="E27" s="20">
        <v>1.3642425854895788</v>
      </c>
      <c r="J27" s="4"/>
    </row>
    <row r="28" spans="2:10" ht="12.75">
      <c r="B28" s="4"/>
      <c r="C28" s="16"/>
      <c r="E28" s="16"/>
      <c r="J28" s="4"/>
    </row>
    <row r="29" spans="1:10" ht="12.75">
      <c r="A29" s="2" t="s">
        <v>10</v>
      </c>
      <c r="B29" t="s">
        <v>12</v>
      </c>
      <c r="C29" s="16"/>
      <c r="E29" s="16"/>
      <c r="J29" s="4"/>
    </row>
    <row r="30" spans="2:10" ht="12.75">
      <c r="B30" s="4"/>
      <c r="C30" s="16"/>
      <c r="E30" s="16"/>
      <c r="J30" s="4"/>
    </row>
    <row r="31" spans="2:10" ht="12.75">
      <c r="B31" s="3">
        <v>0.23486987381260502</v>
      </c>
      <c r="C31" s="15">
        <v>48503.509459188026</v>
      </c>
      <c r="D31" s="12">
        <f>B31*C31</f>
        <v>11392.013146147985</v>
      </c>
      <c r="E31" s="20">
        <v>0.23486987381260502</v>
      </c>
      <c r="J31" s="4"/>
    </row>
    <row r="32" spans="3:10" ht="12.75">
      <c r="C32" s="16"/>
      <c r="E32" s="16"/>
      <c r="J32" s="4"/>
    </row>
    <row r="33" spans="1:10" ht="12.75">
      <c r="A33" s="2" t="s">
        <v>13</v>
      </c>
      <c r="B33" t="s">
        <v>14</v>
      </c>
      <c r="C33" s="16"/>
      <c r="E33" s="16"/>
      <c r="J33" s="4"/>
    </row>
    <row r="34" spans="3:5" ht="12.75">
      <c r="C34" s="16"/>
      <c r="E34" s="16"/>
    </row>
    <row r="35" spans="1:5" ht="12.75">
      <c r="A35" s="6" t="s">
        <v>15</v>
      </c>
      <c r="B35" s="3">
        <v>0.26344560079844065</v>
      </c>
      <c r="C35" s="15">
        <v>2.5285095391999994</v>
      </c>
      <c r="D35" s="13">
        <f>B35*C35</f>
        <v>0.6661247146791321</v>
      </c>
      <c r="E35" s="16"/>
    </row>
    <row r="36" spans="1:5" ht="12.75">
      <c r="A36" s="6" t="s">
        <v>16</v>
      </c>
      <c r="B36" s="3">
        <v>0.26344560079844065</v>
      </c>
      <c r="C36" s="15">
        <v>1.2671805</v>
      </c>
      <c r="D36" s="13">
        <f>B36*C36</f>
        <v>0.33383312814256844</v>
      </c>
      <c r="E36" s="16"/>
    </row>
    <row r="37" spans="2:5" ht="12.75">
      <c r="B37" s="8" t="s">
        <v>33</v>
      </c>
      <c r="C37" s="15">
        <f>SUM(C35:C36)</f>
        <v>3.7956900391999993</v>
      </c>
      <c r="D37" s="12">
        <f>SUM(D35:D36)</f>
        <v>0.9999578428217006</v>
      </c>
      <c r="E37" s="20">
        <f>D37/C37</f>
        <v>0.26344560079844065</v>
      </c>
    </row>
    <row r="38" spans="1:5" ht="12.75">
      <c r="A38" s="2" t="s">
        <v>17</v>
      </c>
      <c r="B38" s="3"/>
      <c r="C38" s="16"/>
      <c r="D38" s="12"/>
      <c r="E38" s="16"/>
    </row>
    <row r="39" spans="2:5" ht="12.75">
      <c r="B39" s="3"/>
      <c r="C39" s="16"/>
      <c r="D39" s="12"/>
      <c r="E39" s="16"/>
    </row>
    <row r="40" spans="1:5" ht="12.75">
      <c r="A40" s="6" t="s">
        <v>15</v>
      </c>
      <c r="B40" s="3">
        <v>0.26344560079844065</v>
      </c>
      <c r="C40" s="15">
        <v>0.5763346649999999</v>
      </c>
      <c r="D40" s="13">
        <f>B40*C40</f>
        <v>0.151832832081893</v>
      </c>
      <c r="E40" s="16"/>
    </row>
    <row r="41" spans="1:5" ht="12.75">
      <c r="A41" s="6" t="s">
        <v>16</v>
      </c>
      <c r="B41" s="3">
        <v>0.26344560079844065</v>
      </c>
      <c r="C41" s="15">
        <v>0.2868829000000002</v>
      </c>
      <c r="D41" s="13">
        <f>B41*C41</f>
        <v>0.07557803794929903</v>
      </c>
      <c r="E41" s="16"/>
    </row>
    <row r="42" spans="2:5" ht="12.75">
      <c r="B42" s="14" t="s">
        <v>33</v>
      </c>
      <c r="C42" s="15">
        <f>SUM(C40:C41)</f>
        <v>0.863217565</v>
      </c>
      <c r="D42" s="12">
        <f>SUM(D40:D41)</f>
        <v>0.22741087003119204</v>
      </c>
      <c r="E42" s="20">
        <f>D42/C42</f>
        <v>0.2634456007984407</v>
      </c>
    </row>
    <row r="43" spans="3:5" ht="12.75">
      <c r="C43" s="16"/>
      <c r="E43" s="16"/>
    </row>
    <row r="44" spans="2:5" ht="12.75">
      <c r="B44" s="5" t="s">
        <v>34</v>
      </c>
      <c r="C44" s="15">
        <f>C13+C23+C27+C31+C37+C42</f>
        <v>24570834.51706158</v>
      </c>
      <c r="D44" s="12">
        <f>D13+D23+D27+D31+D37+D42</f>
        <v>5675527.605225605</v>
      </c>
      <c r="E44" s="16"/>
    </row>
    <row r="45" ht="13.5" thickBot="1">
      <c r="E45" s="16"/>
    </row>
    <row r="46" spans="2:5" ht="18.75" thickBot="1">
      <c r="B46" s="30" t="s">
        <v>35</v>
      </c>
      <c r="C46" s="31"/>
      <c r="D46" s="32"/>
      <c r="E46" s="29">
        <f>D44/C44</f>
        <v>0.2309863591032943</v>
      </c>
    </row>
    <row r="49" spans="1:3" ht="15.75">
      <c r="A49" s="1"/>
      <c r="C49" s="33" t="s">
        <v>18</v>
      </c>
    </row>
    <row r="50" ht="12.75">
      <c r="J50" s="26"/>
    </row>
    <row r="51" spans="1:2" ht="12.75">
      <c r="A51" s="2" t="s">
        <v>19</v>
      </c>
      <c r="B51" t="s">
        <v>22</v>
      </c>
    </row>
    <row r="52" spans="2:5" ht="12.75">
      <c r="B52" s="2" t="s">
        <v>20</v>
      </c>
      <c r="C52" s="5" t="s">
        <v>8</v>
      </c>
      <c r="E52" s="1" t="s">
        <v>7</v>
      </c>
    </row>
    <row r="53" spans="2:5" ht="12.75">
      <c r="B53" s="4"/>
      <c r="D53" s="12" t="s">
        <v>32</v>
      </c>
      <c r="E53" s="1" t="s">
        <v>37</v>
      </c>
    </row>
    <row r="54" spans="2:9" ht="12.75">
      <c r="B54" s="3">
        <v>0.48223168456471704</v>
      </c>
      <c r="C54" s="5">
        <v>257.02366114863923</v>
      </c>
      <c r="D54">
        <f>B54*C54</f>
        <v>123.94495308869932</v>
      </c>
      <c r="E54" s="20"/>
      <c r="I54" s="26"/>
    </row>
    <row r="55" spans="2:9" ht="12.75">
      <c r="B55" s="4"/>
      <c r="E55" s="19"/>
      <c r="I55" s="26"/>
    </row>
    <row r="56" spans="1:5" ht="12.75">
      <c r="A56" s="2" t="s">
        <v>21</v>
      </c>
      <c r="B56" s="4"/>
      <c r="E56" s="19"/>
    </row>
    <row r="57" spans="2:5" ht="12.75">
      <c r="B57" s="3">
        <v>0.5635815042682649</v>
      </c>
      <c r="C57" s="5">
        <v>263.19081439413753</v>
      </c>
      <c r="D57">
        <f>B57*C57</f>
        <v>148.32947508583774</v>
      </c>
      <c r="E57" s="20"/>
    </row>
    <row r="58" spans="2:5" ht="12.75">
      <c r="B58" s="4"/>
      <c r="E58" s="19"/>
    </row>
    <row r="59" spans="1:5" ht="12.75">
      <c r="A59" s="2" t="s">
        <v>1</v>
      </c>
      <c r="B59" s="3"/>
      <c r="E59" s="19"/>
    </row>
    <row r="60" spans="1:5" ht="12.75">
      <c r="A60" s="6"/>
      <c r="B60" s="3">
        <v>0.20332018475273342</v>
      </c>
      <c r="C60" s="5">
        <v>1788498.2334727251</v>
      </c>
      <c r="D60">
        <f>B60*C60</f>
        <v>363637.79125961184</v>
      </c>
      <c r="E60" s="20"/>
    </row>
    <row r="61" spans="1:2" ht="12.75">
      <c r="A61" s="6"/>
      <c r="B61" s="3"/>
    </row>
    <row r="62" spans="1:4" ht="12.75">
      <c r="A62" s="6"/>
      <c r="B62" s="3" t="s">
        <v>31</v>
      </c>
      <c r="C62" s="5">
        <f>SUM(C54:C60)</f>
        <v>1789018.447948268</v>
      </c>
      <c r="D62" s="12">
        <f>SUM(D54:D60)</f>
        <v>363910.0656877864</v>
      </c>
    </row>
    <row r="63" spans="1:2" ht="13.5" thickBot="1">
      <c r="A63" s="6"/>
      <c r="B63" s="3"/>
    </row>
    <row r="64" spans="2:5" ht="18.75" thickBot="1">
      <c r="B64" s="27" t="s">
        <v>38</v>
      </c>
      <c r="C64" s="28"/>
      <c r="D64" s="28"/>
      <c r="E64" s="29">
        <f>D62/C62</f>
        <v>0.20341325496399207</v>
      </c>
    </row>
    <row r="66" ht="12.75">
      <c r="A66" t="s">
        <v>39</v>
      </c>
    </row>
    <row r="67" ht="12.75">
      <c r="A67" t="s">
        <v>40</v>
      </c>
    </row>
  </sheetData>
  <printOptions gridLines="1" headings="1"/>
  <pageMargins left="1.5" right="1" top="1" bottom="1" header="1" footer="0.5"/>
  <pageSetup fitToHeight="1" fitToWidth="1" horizontalDpi="600" verticalDpi="600" orientation="portrait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ATL International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tjbrake</cp:lastModifiedBy>
  <cp:lastPrinted>2004-04-22T21:56:58Z</cp:lastPrinted>
  <dcterms:created xsi:type="dcterms:W3CDTF">2003-12-29T22:36:57Z</dcterms:created>
  <dcterms:modified xsi:type="dcterms:W3CDTF">2004-10-21T14:18:21Z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-967939749</vt:i4>
  </property>
  <property fmtid="{D5CDD505-2E9C-101B-9397-08002B2CF9AE}" pid="3" name="_EmailSubject">
    <vt:lpwstr>Sending Spreadsheet K1 for inclusion in the Word file.</vt:lpwstr>
  </property>
  <property fmtid="{D5CDD505-2E9C-101B-9397-08002B2CF9AE}" pid="4" name="_AuthorEmail">
    <vt:lpwstr>AMobasheran@atlintl.com</vt:lpwstr>
  </property>
  <property fmtid="{D5CDD505-2E9C-101B-9397-08002B2CF9AE}" pid="5" name="_AuthorEmailDisplayName">
    <vt:lpwstr>Mobasheran, Amir</vt:lpwstr>
  </property>
  <property fmtid="{D5CDD505-2E9C-101B-9397-08002B2CF9AE}" pid="6" name="_PreviousAdHocReviewCycleID">
    <vt:i4>-752849995</vt:i4>
  </property>
</Properties>
</file>