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Y124 Precision" sheetId="1" r:id="rId1"/>
    <sheet name="SY124 Accuracy" sheetId="2" r:id="rId2"/>
    <sheet name="EX - SY124 Precision" sheetId="3" r:id="rId3"/>
    <sheet name="EX - SY124 Accuracy" sheetId="4" r:id="rId4"/>
  </sheets>
  <externalReferences>
    <externalReference r:id="rId7"/>
  </externalReferences>
  <definedNames/>
  <calcPr fullCalcOnLoad="1" refMode="R1C1"/>
</workbook>
</file>

<file path=xl/sharedStrings.xml><?xml version="1.0" encoding="utf-8"?>
<sst xmlns="http://schemas.openxmlformats.org/spreadsheetml/2006/main" count="192" uniqueCount="64">
  <si>
    <t>Fuel Marker Solvent Yellow 124 Precision Demonstration [DFM001:OMB # 2060-0308 Expires 12/31/2011]</t>
  </si>
  <si>
    <t>Test Method</t>
  </si>
  <si>
    <t>Name of Method:</t>
  </si>
  <si>
    <t>Organization ID No.(as in ASTM D XXXX-XX):</t>
  </si>
  <si>
    <t>Laboratory Identification</t>
  </si>
  <si>
    <t>Laboratory Name:</t>
  </si>
  <si>
    <t>Laboratory Street Address:</t>
  </si>
  <si>
    <t>Laboratory City:</t>
  </si>
  <si>
    <t>Laboratory State:</t>
  </si>
  <si>
    <t>Laboratory Zip code:</t>
  </si>
  <si>
    <t>Laboratory Contact Person:</t>
  </si>
  <si>
    <t>Laboratory Contact Phone Number:</t>
  </si>
  <si>
    <t>Laboratory Contact Facsimile Number:</t>
  </si>
  <si>
    <t>Laboratory Contact E-mail:</t>
  </si>
  <si>
    <t>Confidential Business Information Claim.  A company may assert a business confidentiality claim covering the information contained in this submission.  If no such claim is made the information may be made available to the public by EPA without further notice.  All questions of confidentiality will be handled pursuant to 40 CFR Part 2.  Is confidentiality claimed for the information in this submission?  (Note: Please answer by typing "Yes" or "No" in the adjacent cell.)</t>
  </si>
  <si>
    <r>
      <t>Fuel Marker Solvent Yellow 124 Precision Criterion</t>
    </r>
    <r>
      <rPr>
        <sz val="10"/>
        <rFont val="Arial"/>
        <family val="2"/>
      </rPr>
      <t xml:space="preserve"> - a standard deviation less than 0.10 milligrams per liter, computed from the results of a minimum of 20 repeat tests made over 20 days on samples taken from a single homogeneous commercially available diesel fuel which meets the applicable industry consensus and federal regulatory specifications and which contains the fuel marker solvent yellow 124 at a concentration in the range of 0.10 to 8 milligrams per liter.  The 20 results must be a series of tests with a sequential record of the analyses and no omissions.  A lab facility may exclude a given sample or test result only if the exclusion is for a valid reason under good laboratory practices and it maintains records regarding the sample and test results and the reason for excluding them.</t>
    </r>
  </si>
  <si>
    <t>Is fuel marker solvent yellow 124 Precision Criterion Met?</t>
  </si>
  <si>
    <t>standard deviation</t>
  </si>
  <si>
    <t>Laboratory Test Identification Number</t>
  </si>
  <si>
    <t>Date (mm/dd/yyyy)</t>
  </si>
  <si>
    <t>Time (hh:mm:ss am/pm)</t>
  </si>
  <si>
    <t>Test Result (mg/l)</t>
  </si>
  <si>
    <t>Data Entry QC Check on Test Result</t>
  </si>
  <si>
    <t>Organization ID No.(as ASTM in D XXXX-XX):</t>
  </si>
  <si>
    <t>Laboratory Contact E-mail Address:</t>
  </si>
  <si>
    <r>
      <t>0.10 to 1 milligrams per liter Accuracy Criterion</t>
    </r>
    <r>
      <rPr>
        <sz val="10"/>
        <rFont val="Arial"/>
        <family val="2"/>
      </rPr>
      <t xml:space="preserve"> - the arithmetic average of a continuous series of at least 10 tests performed on a commercially available fuel marker solvent yellow 124 standard in the range of 0.10 to 1 milligrams per liter shall not differ from the accepted reference value (ARV) of that standard by more than 0.05 milligrams per liter.  Individual test results shall be compensated for any known chemical interferences.</t>
    </r>
  </si>
  <si>
    <r>
      <t>4 to 10 milligrams per liter Accuracy Criterion</t>
    </r>
    <r>
      <rPr>
        <sz val="10"/>
        <rFont val="Arial"/>
        <family val="2"/>
      </rPr>
      <t xml:space="preserve"> - the arithmetic average of a continuous series of at least 10 tests performed on a commercially available fuel marker solvent yellow 124 standard in the range of 4 to 10 milligrams per liter shall not differ from the accepted reference value (ARV) of that standard by more than 0.05 milligrams per liter.  Individual test results shall be compensated for any known chemical interferences.</t>
    </r>
  </si>
  <si>
    <t xml:space="preserve">Accuracy Criterion for 0.10-1 mg/l </t>
  </si>
  <si>
    <t>Accuracy Criterion for 4-10 mg/l</t>
  </si>
  <si>
    <t>fuel marker solvent yellow 124 standard</t>
  </si>
  <si>
    <t>Is 0.10-1 mg/l fuel marker solvent yellow 124 Accuracy Criterion Met?</t>
  </si>
  <si>
    <t>Is 4-10 mg/l fuel marker solvent yellow 124 Accuracy Criterion Met?</t>
  </si>
  <si>
    <t>Arithmetic Average (mg/l)</t>
  </si>
  <si>
    <t>Arithmetic Average (ppm)</t>
  </si>
  <si>
    <t>Name of Standard Vendor</t>
  </si>
  <si>
    <t>Lot Identification Number of Standard</t>
  </si>
  <si>
    <t>Concentration QC Check on ARV</t>
  </si>
  <si>
    <t>Accepted Reference Value (ARV) of standard (mg/l)</t>
  </si>
  <si>
    <t>Accepted Reference Value (ARV) of Standard (mg/l)</t>
  </si>
  <si>
    <t>Difference between Arithmetic Average and ARV of Standard</t>
  </si>
  <si>
    <t>Fuel Marker Solvent Yellow 124 Accuracy Demonstration  [DFM001:OMB # 2060-0308 Expires 12/31/2011]</t>
  </si>
  <si>
    <t>Visible Spectrophotometer</t>
  </si>
  <si>
    <t>ASTM D XXXX-XX</t>
  </si>
  <si>
    <t>USEPA National and Vehicle Fuels Emissions Laboratory/OAR</t>
  </si>
  <si>
    <t>2565 Plymouth Road, Mailcode AATSG</t>
  </si>
  <si>
    <t>Ann Arbor</t>
  </si>
  <si>
    <t>Michigan</t>
  </si>
  <si>
    <t>Joe Sopata</t>
  </si>
  <si>
    <t>202-343-9034</t>
  </si>
  <si>
    <t>202-343-2801</t>
  </si>
  <si>
    <t>sopata.joe@epa.gov</t>
  </si>
  <si>
    <t>No</t>
  </si>
  <si>
    <r>
      <t>Fuel Marker Solvent Yellow 124 Precision Criterion</t>
    </r>
    <r>
      <rPr>
        <sz val="10"/>
        <rFont val="Arial"/>
        <family val="2"/>
      </rPr>
      <t xml:space="preserve"> - a standard deviation less than 0.10 milligrams per liter, computed from the results of a minimum of 20 repeat tests made over 20 days on samples taken from a single homogenous commercially available diesel fuel which meets the applicable industry consensus and federal regulatory specifications and which contains the fuel marker solvent yellow 124 at a concentration in the range of 0.10 to 8 milligrams per liter.  The 20 results must be a series of tests with a sequential record of the analyses and no omissions.  A lab facility may exclude a given sample or test result only if the exclusion is for a valid reason under good laboratory practices and it maintains records regarding the sample and test results and the reason for excluding them.</t>
    </r>
  </si>
  <si>
    <t>Date</t>
  </si>
  <si>
    <t>Time</t>
  </si>
  <si>
    <t>#########</t>
  </si>
  <si>
    <t>Laboratory Contact Phone Number</t>
  </si>
  <si>
    <t>Laboratory Contact Facsimile Number</t>
  </si>
  <si>
    <t>Laboratory Contact E-mail Address</t>
  </si>
  <si>
    <t>United Color Manufacturing</t>
  </si>
  <si>
    <t>Vendor Name of Standard</t>
  </si>
  <si>
    <t>FMSY124101006</t>
  </si>
  <si>
    <t>FMSY124101008</t>
  </si>
  <si>
    <t>Fuel Marker Solvent Yellow 124 Accuracy Demonstration  [DFM001:OMB # 2060-0308 Expires 12/31/2011 ]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</si>
</sst>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400]h:mm:ss\ AM/PM"/>
    <numFmt numFmtId="165" formatCode="0.000"/>
  </numFmts>
  <fonts count="6">
    <font>
      <sz val="10"/>
      <name val="Arial"/>
      <family val="0"/>
    </font>
    <font>
      <b/>
      <u val="single"/>
      <sz val="10"/>
      <name val="Arial"/>
      <family val="2"/>
    </font>
    <font>
      <b/>
      <sz val="10"/>
      <name val="Arial"/>
      <family val="2"/>
    </font>
    <font>
      <u val="single"/>
      <sz val="10"/>
      <color indexed="12"/>
      <name val="Arial"/>
      <family val="0"/>
    </font>
    <font>
      <u val="single"/>
      <sz val="10"/>
      <name val="Arial"/>
      <family val="2"/>
    </font>
    <font>
      <b/>
      <u val="single"/>
      <sz val="12"/>
      <name val="Arial"/>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1"/>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1" xfId="0" applyFont="1" applyBorder="1" applyAlignment="1">
      <alignment horizontal="right" vertical="top"/>
    </xf>
    <xf numFmtId="0" fontId="0" fillId="0" borderId="1" xfId="0" applyFont="1" applyBorder="1" applyAlignment="1">
      <alignment horizontal="right"/>
    </xf>
    <xf numFmtId="0" fontId="0" fillId="0" borderId="1" xfId="0" applyFont="1" applyBorder="1" applyAlignment="1">
      <alignment horizontal="right" wrapText="1"/>
    </xf>
    <xf numFmtId="49" fontId="0" fillId="2" borderId="1" xfId="0" applyNumberFormat="1" applyFill="1" applyBorder="1" applyAlignment="1" applyProtection="1">
      <alignment horizontal="center" vertical="center"/>
      <protection locked="0"/>
    </xf>
    <xf numFmtId="0" fontId="4" fillId="0" borderId="2" xfId="0" applyFont="1" applyBorder="1" applyAlignment="1">
      <alignment horizontal="left"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49" fontId="0" fillId="2" borderId="1" xfId="0" applyNumberFormat="1" applyFont="1" applyFill="1" applyBorder="1" applyAlignment="1" applyProtection="1">
      <alignment horizontal="center" vertical="center"/>
      <protection locked="0"/>
    </xf>
    <xf numFmtId="14" fontId="0" fillId="2" borderId="1" xfId="0" applyNumberFormat="1" applyFont="1" applyFill="1" applyBorder="1" applyAlignment="1" applyProtection="1">
      <alignment horizontal="center" vertical="center"/>
      <protection locked="0"/>
    </xf>
    <xf numFmtId="164" fontId="0" fillId="2" borderId="1" xfId="0" applyNumberFormat="1" applyFont="1" applyFill="1" applyBorder="1" applyAlignment="1" applyProtection="1">
      <alignment horizontal="center" vertical="center"/>
      <protection locked="0"/>
    </xf>
    <xf numFmtId="0" fontId="0" fillId="2" borderId="1" xfId="0" applyNumberFormat="1"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0" fillId="0" borderId="0" xfId="0" applyAlignment="1">
      <alignment horizontal="centerContinuous"/>
    </xf>
    <xf numFmtId="0" fontId="0" fillId="0" borderId="1" xfId="0" applyFont="1" applyBorder="1" applyAlignment="1" applyProtection="1">
      <alignment horizontal="right"/>
      <protection/>
    </xf>
    <xf numFmtId="0" fontId="0" fillId="0" borderId="1" xfId="0" applyBorder="1" applyAlignment="1" applyProtection="1">
      <alignment horizontal="right"/>
      <protection/>
    </xf>
    <xf numFmtId="0" fontId="0" fillId="0" borderId="1" xfId="0" applyFont="1" applyBorder="1" applyAlignment="1" applyProtection="1">
      <alignment horizontal="right" wrapText="1"/>
      <protection/>
    </xf>
    <xf numFmtId="0" fontId="0" fillId="0" borderId="0" xfId="0" applyBorder="1" applyAlignment="1">
      <alignment horizontal="left" vertical="center" wrapText="1"/>
    </xf>
    <xf numFmtId="0" fontId="1" fillId="0" borderId="0" xfId="0" applyFon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pplyProtection="1">
      <alignment horizontal="center" vertical="center" wrapText="1"/>
      <protection/>
    </xf>
    <xf numFmtId="0" fontId="0" fillId="0" borderId="0" xfId="0" applyBorder="1" applyAlignment="1">
      <alignment horizontal="center" vertical="center"/>
    </xf>
    <xf numFmtId="0" fontId="0" fillId="0" borderId="1" xfId="0" applyFont="1" applyBorder="1" applyAlignment="1">
      <alignment horizontal="center" vertical="center" wrapText="1"/>
    </xf>
    <xf numFmtId="0" fontId="0" fillId="0" borderId="0" xfId="0" applyBorder="1" applyAlignment="1" applyProtection="1">
      <alignment horizontal="center" vertical="center"/>
      <protection locked="0"/>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0" xfId="0" applyFont="1" applyAlignment="1">
      <alignment horizontal="center" vertical="center" wrapText="1"/>
    </xf>
    <xf numFmtId="14" fontId="0" fillId="2" borderId="1" xfId="0" applyNumberForma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2" borderId="1" xfId="0" applyNumberFormat="1" applyFont="1" applyFill="1" applyBorder="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2" fontId="0" fillId="0" borderId="0" xfId="0" applyNumberFormat="1"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centerContinuous"/>
      <protection/>
    </xf>
    <xf numFmtId="0" fontId="0" fillId="2" borderId="1" xfId="0" applyFont="1" applyFill="1" applyBorder="1" applyAlignment="1" applyProtection="1">
      <alignment horizontal="center" vertical="center"/>
      <protection/>
    </xf>
    <xf numFmtId="18" fontId="0" fillId="2" borderId="1" xfId="0" applyNumberFormat="1" applyFont="1" applyFill="1" applyBorder="1" applyAlignment="1" applyProtection="1">
      <alignment horizontal="center" vertical="center"/>
      <protection locked="0"/>
    </xf>
    <xf numFmtId="165" fontId="0" fillId="2" borderId="1"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Alignment="1" applyProtection="1">
      <alignment horizontal="centerContinuous"/>
      <protection/>
    </xf>
    <xf numFmtId="0" fontId="0" fillId="0" borderId="1" xfId="0" applyBorder="1" applyAlignment="1">
      <alignment horizontal="center" vertical="center"/>
    </xf>
    <xf numFmtId="0" fontId="0" fillId="2" borderId="1" xfId="0" applyFill="1" applyBorder="1" applyAlignment="1" applyProtection="1">
      <alignment horizontal="center" vertical="center"/>
      <protection locked="0"/>
    </xf>
    <xf numFmtId="18" fontId="0" fillId="2" borderId="1" xfId="0" applyNumberFormat="1" applyFill="1" applyBorder="1" applyAlignment="1" applyProtection="1">
      <alignment horizontal="center" vertical="center"/>
      <protection locked="0"/>
    </xf>
    <xf numFmtId="165" fontId="0" fillId="2" borderId="1" xfId="0" applyNumberFormat="1" applyFont="1" applyFill="1" applyBorder="1" applyAlignment="1" applyProtection="1">
      <alignment horizontal="center" vertical="center"/>
      <protection locked="0"/>
    </xf>
    <xf numFmtId="2" fontId="1" fillId="4" borderId="2" xfId="0" applyNumberFormat="1" applyFont="1" applyFill="1" applyBorder="1" applyAlignment="1">
      <alignment horizontal="center" vertical="center"/>
    </xf>
    <xf numFmtId="2" fontId="0" fillId="4" borderId="2"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0" fontId="1" fillId="0" borderId="1" xfId="0" applyFont="1" applyBorder="1" applyAlignment="1">
      <alignment/>
    </xf>
    <xf numFmtId="49" fontId="0" fillId="2" borderId="1" xfId="0" applyNumberFormat="1" applyFont="1" applyFill="1" applyBorder="1" applyAlignment="1" applyProtection="1">
      <alignment horizontal="left"/>
      <protection locked="0"/>
    </xf>
    <xf numFmtId="49" fontId="0" fillId="0" borderId="1" xfId="0" applyNumberFormat="1" applyBorder="1" applyAlignment="1" applyProtection="1">
      <alignment/>
      <protection locked="0"/>
    </xf>
    <xf numFmtId="49" fontId="3" fillId="2" borderId="1" xfId="19" applyNumberFormat="1" applyFill="1" applyBorder="1" applyAlignment="1" applyProtection="1">
      <alignment horizontal="left"/>
      <protection locked="0"/>
    </xf>
    <xf numFmtId="0" fontId="0" fillId="0" borderId="1" xfId="0" applyBorder="1" applyAlignment="1">
      <alignment horizontal="left" vertical="center" wrapText="1"/>
    </xf>
    <xf numFmtId="0" fontId="2" fillId="0"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wrapText="1"/>
    </xf>
    <xf numFmtId="49" fontId="0" fillId="2" borderId="1" xfId="0" applyNumberFormat="1" applyFont="1" applyFill="1" applyBorder="1" applyAlignment="1" applyProtection="1">
      <alignment/>
      <protection locked="0"/>
    </xf>
    <xf numFmtId="0" fontId="2" fillId="0" borderId="1" xfId="0" applyFont="1" applyBorder="1" applyAlignment="1">
      <alignment horizontal="left" vertical="center"/>
    </xf>
    <xf numFmtId="0" fontId="0" fillId="0" borderId="1" xfId="0" applyFont="1" applyBorder="1" applyAlignment="1">
      <alignment horizontal="left" vertical="center"/>
    </xf>
    <xf numFmtId="0" fontId="0" fillId="0" borderId="1" xfId="0" applyBorder="1" applyAlignment="1">
      <alignment/>
    </xf>
    <xf numFmtId="0" fontId="1" fillId="0" borderId="6" xfId="0" applyFont="1" applyBorder="1" applyAlignment="1">
      <alignment horizontal="center"/>
    </xf>
    <xf numFmtId="49" fontId="0" fillId="2" borderId="1" xfId="0" applyNumberFormat="1" applyFont="1" applyFill="1" applyBorder="1" applyAlignment="1" applyProtection="1">
      <alignment horizontal="left" wrapText="1"/>
      <protection locked="0"/>
    </xf>
    <xf numFmtId="49" fontId="0" fillId="2" borderId="1" xfId="0" applyNumberFormat="1" applyFont="1" applyFill="1" applyBorder="1" applyAlignment="1" applyProtection="1">
      <alignment wrapText="1"/>
      <protection locked="0"/>
    </xf>
    <xf numFmtId="49" fontId="0" fillId="0" borderId="1" xfId="0" applyNumberFormat="1" applyBorder="1" applyAlignment="1" applyProtection="1">
      <alignment wrapText="1"/>
      <protection locked="0"/>
    </xf>
    <xf numFmtId="0" fontId="1" fillId="0" borderId="0" xfId="0" applyFont="1" applyAlignment="1" applyProtection="1">
      <alignment horizontal="center"/>
      <protection/>
    </xf>
    <xf numFmtId="0" fontId="0" fillId="0" borderId="0" xfId="0" applyAlignment="1">
      <alignment/>
    </xf>
    <xf numFmtId="0" fontId="0" fillId="2" borderId="3" xfId="0" applyNumberFormat="1" applyFont="1" applyFill="1" applyBorder="1" applyAlignment="1" applyProtection="1">
      <alignment horizontal="center" vertical="center" wrapText="1"/>
      <protection locked="0"/>
    </xf>
    <xf numFmtId="0" fontId="0" fillId="0" borderId="4"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2" borderId="3" xfId="0" applyNumberFormat="1" applyFont="1" applyFill="1" applyBorder="1" applyAlignment="1" applyProtection="1">
      <alignment horizontal="center" vertical="center"/>
      <protection locked="0"/>
    </xf>
    <xf numFmtId="0" fontId="1" fillId="4"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0" fillId="2" borderId="3" xfId="0" applyNumberFormat="1" applyFont="1" applyFill="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5" fillId="4" borderId="3" xfId="0" applyFont="1"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2" fontId="1" fillId="4" borderId="3"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49" fontId="0" fillId="2" borderId="3" xfId="0" applyNumberFormat="1" applyFill="1" applyBorder="1" applyAlignment="1" applyProtection="1">
      <alignment horizontal="left" wrapText="1"/>
      <protection/>
    </xf>
    <xf numFmtId="49" fontId="0" fillId="2" borderId="4" xfId="0" applyNumberFormat="1" applyFill="1" applyBorder="1" applyAlignment="1" applyProtection="1">
      <alignment wrapText="1"/>
      <protection/>
    </xf>
    <xf numFmtId="49" fontId="0" fillId="2" borderId="5" xfId="0" applyNumberFormat="1" applyFill="1" applyBorder="1" applyAlignment="1" applyProtection="1">
      <alignment wrapText="1"/>
      <protection/>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Fill="1" applyBorder="1" applyAlignment="1" applyProtection="1">
      <alignment horizontal="left" vertical="center" wrapText="1"/>
      <protection/>
    </xf>
    <xf numFmtId="0" fontId="0" fillId="0" borderId="5" xfId="0" applyBorder="1" applyAlignment="1">
      <alignment horizontal="left" vertical="center" wrapText="1"/>
    </xf>
    <xf numFmtId="0" fontId="2" fillId="0" borderId="1" xfId="0" applyFont="1" applyBorder="1" applyAlignment="1" applyProtection="1">
      <alignment horizontal="left" vertical="center"/>
      <protection/>
    </xf>
    <xf numFmtId="0" fontId="0" fillId="0" borderId="1" xfId="0" applyBorder="1" applyAlignment="1" applyProtection="1">
      <alignment horizontal="left" vertical="center"/>
      <protection/>
    </xf>
    <xf numFmtId="49" fontId="0" fillId="2" borderId="3" xfId="0" applyNumberFormat="1" applyFill="1" applyBorder="1" applyAlignment="1" applyProtection="1">
      <alignment wrapText="1"/>
      <protection/>
    </xf>
    <xf numFmtId="0" fontId="2" fillId="0" borderId="1" xfId="0" applyFont="1" applyBorder="1" applyAlignment="1" applyProtection="1">
      <alignment/>
      <protection/>
    </xf>
    <xf numFmtId="0" fontId="0" fillId="0" borderId="1" xfId="0" applyBorder="1" applyAlignment="1" applyProtection="1">
      <alignment/>
      <protection/>
    </xf>
    <xf numFmtId="49" fontId="0" fillId="2" borderId="1" xfId="0" applyNumberFormat="1" applyFont="1" applyFill="1" applyBorder="1" applyAlignment="1" applyProtection="1">
      <alignment horizontal="left"/>
      <protection/>
    </xf>
    <xf numFmtId="49" fontId="0" fillId="0" borderId="1" xfId="0" applyNumberFormat="1" applyBorder="1" applyAlignment="1" applyProtection="1">
      <alignment/>
      <protection/>
    </xf>
    <xf numFmtId="49" fontId="3" fillId="2" borderId="1" xfId="19" applyNumberFormat="1" applyFill="1" applyBorder="1" applyAlignment="1" applyProtection="1">
      <alignment horizontal="left"/>
      <protection/>
    </xf>
    <xf numFmtId="49" fontId="0" fillId="2" borderId="1" xfId="0" applyNumberFormat="1" applyFont="1" applyFill="1" applyBorder="1" applyAlignment="1" applyProtection="1">
      <alignment/>
      <protection/>
    </xf>
    <xf numFmtId="0" fontId="1" fillId="0" borderId="0" xfId="0" applyFont="1" applyAlignment="1">
      <alignment horizontal="center"/>
    </xf>
    <xf numFmtId="49" fontId="0" fillId="2" borderId="3" xfId="0" applyNumberFormat="1" applyFill="1" applyBorder="1" applyAlignment="1" applyProtection="1">
      <alignment horizontal="center" vertical="center"/>
      <protection locked="0"/>
    </xf>
    <xf numFmtId="2" fontId="0" fillId="2" borderId="3" xfId="0" applyNumberForma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uel%20Marker%20SY%20124%20Test%20Method%20Spreadsheet%20Template%20Final_5_9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Y124 Precision"/>
      <sheetName val="SY124 Accuracy"/>
      <sheetName val="EX - SY124 Precision"/>
      <sheetName val="EX - SY 124 Accuracy"/>
    </sheetNames>
    <sheetDataSet>
      <sheetData sheetId="2">
        <row r="3">
          <cell r="B3" t="str">
            <v>Visible Spectrophotometer</v>
          </cell>
        </row>
        <row r="4">
          <cell r="B4" t="str">
            <v>ASTM D XXXX-XX</v>
          </cell>
        </row>
        <row r="6">
          <cell r="B6" t="str">
            <v>USEPA National and Vehicle Fuels Emissions Laboratory/OAR</v>
          </cell>
        </row>
        <row r="7">
          <cell r="B7" t="str">
            <v>2565 Plymouth Road, Mailcode AATSG</v>
          </cell>
        </row>
        <row r="8">
          <cell r="B8" t="str">
            <v>Ann Arbor</v>
          </cell>
        </row>
        <row r="9">
          <cell r="B9" t="str">
            <v>Michigan</v>
          </cell>
        </row>
        <row r="10">
          <cell r="B10">
            <v>48105</v>
          </cell>
        </row>
        <row r="11">
          <cell r="B11" t="str">
            <v>Joe Sopata</v>
          </cell>
        </row>
        <row r="12">
          <cell r="B12" t="str">
            <v>202-343-9034</v>
          </cell>
        </row>
        <row r="13">
          <cell r="B13" t="str">
            <v>202-343-2801</v>
          </cell>
        </row>
        <row r="14">
          <cell r="B14" t="str">
            <v>sopata.joe@epa.gov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sopata.joe@epa.gov" TargetMode="External" /></Relationships>
</file>

<file path=xl/worksheets/sheet1.xml><?xml version="1.0" encoding="utf-8"?>
<worksheet xmlns="http://schemas.openxmlformats.org/spreadsheetml/2006/main" xmlns:r="http://schemas.openxmlformats.org/officeDocument/2006/relationships">
  <dimension ref="A1:E39"/>
  <sheetViews>
    <sheetView tabSelected="1" workbookViewId="0" topLeftCell="A1">
      <selection activeCell="A1" sqref="A1:E1"/>
    </sheetView>
  </sheetViews>
  <sheetFormatPr defaultColWidth="9.140625" defaultRowHeight="12.75"/>
  <cols>
    <col min="1" max="1" width="41.00390625" style="0" customWidth="1"/>
    <col min="2" max="2" width="16.57421875" style="0" customWidth="1"/>
    <col min="3" max="3" width="18.7109375" style="0" customWidth="1"/>
    <col min="4" max="4" width="14.7109375" style="0" customWidth="1"/>
    <col min="5" max="5" width="41.421875" style="0" customWidth="1"/>
  </cols>
  <sheetData>
    <row r="1" spans="1:5" ht="12.75">
      <c r="A1" s="59" t="s">
        <v>0</v>
      </c>
      <c r="B1" s="59"/>
      <c r="C1" s="59"/>
      <c r="D1" s="59"/>
      <c r="E1" s="59"/>
    </row>
    <row r="2" spans="1:5" ht="12.75">
      <c r="A2" s="56" t="s">
        <v>1</v>
      </c>
      <c r="B2" s="57"/>
      <c r="C2" s="57"/>
      <c r="D2" s="57"/>
      <c r="E2" s="58"/>
    </row>
    <row r="3" spans="1:5" ht="12.75">
      <c r="A3" s="1" t="s">
        <v>2</v>
      </c>
      <c r="B3" s="60"/>
      <c r="C3" s="61"/>
      <c r="D3" s="61"/>
      <c r="E3" s="62"/>
    </row>
    <row r="4" spans="1:5" ht="12.75">
      <c r="A4" s="2" t="s">
        <v>3</v>
      </c>
      <c r="B4" s="48"/>
      <c r="C4" s="55"/>
      <c r="D4" s="55"/>
      <c r="E4" s="49"/>
    </row>
    <row r="5" spans="1:5" ht="12.75">
      <c r="A5" s="56" t="s">
        <v>4</v>
      </c>
      <c r="B5" s="57"/>
      <c r="C5" s="57"/>
      <c r="D5" s="57"/>
      <c r="E5" s="58"/>
    </row>
    <row r="6" spans="1:5" ht="12.75">
      <c r="A6" s="2" t="s">
        <v>5</v>
      </c>
      <c r="B6" s="48"/>
      <c r="C6" s="55"/>
      <c r="D6" s="55"/>
      <c r="E6" s="49"/>
    </row>
    <row r="7" spans="1:5" ht="15" customHeight="1">
      <c r="A7" s="2" t="s">
        <v>6</v>
      </c>
      <c r="B7" s="48"/>
      <c r="C7" s="55"/>
      <c r="D7" s="55"/>
      <c r="E7" s="49"/>
    </row>
    <row r="8" spans="1:5" ht="15" customHeight="1">
      <c r="A8" s="2" t="s">
        <v>7</v>
      </c>
      <c r="B8" s="48"/>
      <c r="C8" s="55"/>
      <c r="D8" s="55"/>
      <c r="E8" s="49"/>
    </row>
    <row r="9" spans="1:5" ht="17.25" customHeight="1">
      <c r="A9" s="2" t="s">
        <v>8</v>
      </c>
      <c r="B9" s="48"/>
      <c r="C9" s="55"/>
      <c r="D9" s="55"/>
      <c r="E9" s="49"/>
    </row>
    <row r="10" spans="1:5" ht="18" customHeight="1">
      <c r="A10" s="2" t="s">
        <v>9</v>
      </c>
      <c r="B10" s="48"/>
      <c r="C10" s="55"/>
      <c r="D10" s="55"/>
      <c r="E10" s="49"/>
    </row>
    <row r="11" spans="1:5" ht="17.25" customHeight="1">
      <c r="A11" s="2" t="s">
        <v>10</v>
      </c>
      <c r="B11" s="48"/>
      <c r="C11" s="49"/>
      <c r="D11" s="49"/>
      <c r="E11" s="49"/>
    </row>
    <row r="12" spans="1:5" ht="18" customHeight="1">
      <c r="A12" s="3" t="s">
        <v>11</v>
      </c>
      <c r="B12" s="48"/>
      <c r="C12" s="49"/>
      <c r="D12" s="49"/>
      <c r="E12" s="49"/>
    </row>
    <row r="13" spans="1:5" ht="16.5" customHeight="1">
      <c r="A13" s="3" t="s">
        <v>12</v>
      </c>
      <c r="B13" s="48"/>
      <c r="C13" s="49"/>
      <c r="D13" s="49"/>
      <c r="E13" s="49"/>
    </row>
    <row r="14" spans="1:5" ht="15.75" customHeight="1">
      <c r="A14" s="3" t="s">
        <v>13</v>
      </c>
      <c r="B14" s="50"/>
      <c r="C14" s="49"/>
      <c r="D14" s="49"/>
      <c r="E14" s="49"/>
    </row>
    <row r="15" spans="1:5" ht="69.75" customHeight="1">
      <c r="A15" s="51" t="s">
        <v>14</v>
      </c>
      <c r="B15" s="51"/>
      <c r="C15" s="51"/>
      <c r="D15" s="51"/>
      <c r="E15" s="4"/>
    </row>
    <row r="16" spans="1:5" ht="81" customHeight="1">
      <c r="A16" s="52" t="s">
        <v>15</v>
      </c>
      <c r="B16" s="53"/>
      <c r="C16" s="53"/>
      <c r="D16" s="53"/>
      <c r="E16" s="54"/>
    </row>
    <row r="17" spans="1:4" ht="25.5">
      <c r="A17" s="5" t="s">
        <v>16</v>
      </c>
      <c r="B17" s="44" t="str">
        <f>IF(COUNTA(D20:D39)&lt;20,"REQUIRED DATA MISSING",IF(COUNTA(C20:C39)&lt;20,"REQUIRED DATA MISSING",IF(COUNTA(B20:B39)&lt;20,"REQUIRED DATA MISSING",IF(B18&lt;0.1,"PASSED","FAILED"))))</f>
        <v>REQUIRED DATA MISSING</v>
      </c>
      <c r="C17" s="45"/>
      <c r="D17" s="45"/>
    </row>
    <row r="18" spans="1:4" ht="12.75">
      <c r="A18" s="6" t="s">
        <v>17</v>
      </c>
      <c r="B18" s="46" t="str">
        <f>IF(SUM(D20:D39)&lt;=0,"REQUIRED DATA MISSING",STDEVA(D20:D39))</f>
        <v>REQUIRED DATA MISSING</v>
      </c>
      <c r="C18" s="47"/>
      <c r="D18" s="47"/>
    </row>
    <row r="19" spans="1:5" ht="25.5">
      <c r="A19" s="6" t="s">
        <v>18</v>
      </c>
      <c r="B19" s="6" t="s">
        <v>19</v>
      </c>
      <c r="C19" s="6" t="s">
        <v>20</v>
      </c>
      <c r="D19" s="6" t="s">
        <v>21</v>
      </c>
      <c r="E19" s="7" t="s">
        <v>22</v>
      </c>
    </row>
    <row r="20" spans="1:5" ht="12.75">
      <c r="A20" s="8"/>
      <c r="B20" s="9"/>
      <c r="C20" s="10"/>
      <c r="D20" s="11"/>
      <c r="E20" s="12" t="str">
        <f>IF(D20="","DATA REQUIRED IN CELL D20","OK")</f>
        <v>DATA REQUIRED IN CELL D20</v>
      </c>
    </row>
    <row r="21" spans="1:5" ht="12.75">
      <c r="A21" s="8"/>
      <c r="B21" s="9"/>
      <c r="C21" s="10"/>
      <c r="D21" s="11"/>
      <c r="E21" s="12" t="str">
        <f>IF(D21="","DATA REQUIRED IN CELL D21","OK")</f>
        <v>DATA REQUIRED IN CELL D21</v>
      </c>
    </row>
    <row r="22" spans="1:5" ht="12.75">
      <c r="A22" s="8"/>
      <c r="B22" s="9"/>
      <c r="C22" s="10"/>
      <c r="D22" s="11"/>
      <c r="E22" s="12" t="str">
        <f>IF(D22="","DATA REQUIRED IN CELL D22","OK")</f>
        <v>DATA REQUIRED IN CELL D22</v>
      </c>
    </row>
    <row r="23" spans="1:5" ht="12.75">
      <c r="A23" s="8"/>
      <c r="B23" s="9"/>
      <c r="C23" s="10"/>
      <c r="D23" s="11"/>
      <c r="E23" s="12" t="str">
        <f>IF(D23="","DATA REQUIRED IN CELL D23","OK")</f>
        <v>DATA REQUIRED IN CELL D23</v>
      </c>
    </row>
    <row r="24" spans="1:5" ht="12.75">
      <c r="A24" s="8"/>
      <c r="B24" s="9"/>
      <c r="C24" s="10"/>
      <c r="D24" s="11"/>
      <c r="E24" s="12" t="str">
        <f>IF(D24="","DATA REQUIRED IN CELL D24","OK")</f>
        <v>DATA REQUIRED IN CELL D24</v>
      </c>
    </row>
    <row r="25" spans="1:5" ht="12.75">
      <c r="A25" s="8"/>
      <c r="B25" s="9"/>
      <c r="C25" s="10"/>
      <c r="D25" s="11"/>
      <c r="E25" s="12" t="str">
        <f>IF(D25="","DATA REQUIRED IN CELL D25","OK")</f>
        <v>DATA REQUIRED IN CELL D25</v>
      </c>
    </row>
    <row r="26" spans="1:5" ht="12.75">
      <c r="A26" s="8"/>
      <c r="B26" s="9"/>
      <c r="C26" s="10"/>
      <c r="D26" s="11"/>
      <c r="E26" s="12" t="str">
        <f>IF(D26="","DATA REQUIRED IN CELL D26","OK")</f>
        <v>DATA REQUIRED IN CELL D26</v>
      </c>
    </row>
    <row r="27" spans="1:5" ht="12.75">
      <c r="A27" s="8"/>
      <c r="B27" s="9"/>
      <c r="C27" s="10"/>
      <c r="D27" s="11"/>
      <c r="E27" s="12" t="str">
        <f>IF(D27="","DATA REQUIRED IN CELL D27","OK")</f>
        <v>DATA REQUIRED IN CELL D27</v>
      </c>
    </row>
    <row r="28" spans="1:5" ht="12.75">
      <c r="A28" s="8"/>
      <c r="B28" s="9"/>
      <c r="C28" s="10"/>
      <c r="D28" s="11"/>
      <c r="E28" s="12" t="str">
        <f>IF(D28="","DATA REQUIRED IN CELL D28","OK")</f>
        <v>DATA REQUIRED IN CELL D28</v>
      </c>
    </row>
    <row r="29" spans="1:5" ht="12.75">
      <c r="A29" s="8"/>
      <c r="B29" s="9"/>
      <c r="C29" s="10"/>
      <c r="D29" s="11"/>
      <c r="E29" s="12" t="str">
        <f>IF(D29="","DATA REQUIRED IN CELL D29","OK")</f>
        <v>DATA REQUIRED IN CELL D29</v>
      </c>
    </row>
    <row r="30" spans="1:5" ht="12.75">
      <c r="A30" s="8"/>
      <c r="B30" s="9"/>
      <c r="C30" s="10"/>
      <c r="D30" s="11"/>
      <c r="E30" s="12" t="str">
        <f>IF(D30="","DATA REQUIRED IN CELL D30","OK")</f>
        <v>DATA REQUIRED IN CELL D30</v>
      </c>
    </row>
    <row r="31" spans="1:5" ht="12.75">
      <c r="A31" s="8"/>
      <c r="B31" s="9"/>
      <c r="C31" s="10"/>
      <c r="D31" s="11"/>
      <c r="E31" s="12" t="str">
        <f>IF(D31="","DATA REQUIRED IN CELL D31","OK")</f>
        <v>DATA REQUIRED IN CELL D31</v>
      </c>
    </row>
    <row r="32" spans="1:5" ht="12.75">
      <c r="A32" s="8"/>
      <c r="B32" s="9"/>
      <c r="C32" s="10"/>
      <c r="D32" s="11"/>
      <c r="E32" s="12" t="str">
        <f>IF(D32="","DATA REQUIRED IN CELL D32","OK")</f>
        <v>DATA REQUIRED IN CELL D32</v>
      </c>
    </row>
    <row r="33" spans="1:5" ht="12.75">
      <c r="A33" s="8"/>
      <c r="B33" s="9"/>
      <c r="C33" s="10"/>
      <c r="D33" s="11"/>
      <c r="E33" s="12" t="str">
        <f>IF(D33="","DATA REQUIRED IN CELL D33","OK")</f>
        <v>DATA REQUIRED IN CELL D33</v>
      </c>
    </row>
    <row r="34" spans="1:5" ht="12.75">
      <c r="A34" s="8"/>
      <c r="B34" s="9"/>
      <c r="C34" s="10"/>
      <c r="D34" s="11"/>
      <c r="E34" s="12" t="str">
        <f>IF(D34="","DATA REQUIRED IN CELL D34","OK")</f>
        <v>DATA REQUIRED IN CELL D34</v>
      </c>
    </row>
    <row r="35" spans="1:5" ht="12.75">
      <c r="A35" s="8"/>
      <c r="B35" s="9"/>
      <c r="C35" s="10"/>
      <c r="D35" s="11"/>
      <c r="E35" s="12" t="str">
        <f>IF(D35="","DATA REQUIRED IN CELL D35","OK")</f>
        <v>DATA REQUIRED IN CELL D35</v>
      </c>
    </row>
    <row r="36" spans="1:5" ht="12.75">
      <c r="A36" s="8"/>
      <c r="B36" s="9"/>
      <c r="C36" s="10"/>
      <c r="D36" s="11"/>
      <c r="E36" s="12" t="str">
        <f>IF(D36="","DATA REQUIRED IN CELL D36","OK")</f>
        <v>DATA REQUIRED IN CELL D36</v>
      </c>
    </row>
    <row r="37" spans="1:5" ht="12.75">
      <c r="A37" s="8"/>
      <c r="B37" s="9"/>
      <c r="C37" s="10"/>
      <c r="D37" s="11"/>
      <c r="E37" s="12" t="str">
        <f>IF(D37="","DATA REQUIRED IN CELL D37","OK")</f>
        <v>DATA REQUIRED IN CELL D37</v>
      </c>
    </row>
    <row r="38" spans="1:5" ht="12.75">
      <c r="A38" s="8"/>
      <c r="B38" s="9"/>
      <c r="C38" s="10"/>
      <c r="D38" s="11"/>
      <c r="E38" s="12" t="str">
        <f>IF(D38="","DATA REQUIRED IN CELL D38","OK")</f>
        <v>DATA REQUIRED IN CELL D38</v>
      </c>
    </row>
    <row r="39" spans="1:5" ht="12.75">
      <c r="A39" s="8"/>
      <c r="B39" s="9"/>
      <c r="C39" s="10"/>
      <c r="D39" s="11"/>
      <c r="E39" s="12" t="str">
        <f>IF(D39="","DATA REQUIRED IN CELL D39","OK")</f>
        <v>DATA REQUIRED IN CELL D39</v>
      </c>
    </row>
  </sheetData>
  <sheetProtection/>
  <protectedRanges>
    <protectedRange sqref="D20:D39" name="standard deviation"/>
  </protectedRanges>
  <mergeCells count="18">
    <mergeCell ref="A1:E1"/>
    <mergeCell ref="A2:E2"/>
    <mergeCell ref="B3:E3"/>
    <mergeCell ref="B4:E4"/>
    <mergeCell ref="A5:E5"/>
    <mergeCell ref="B6:E6"/>
    <mergeCell ref="B7:E7"/>
    <mergeCell ref="B8:E8"/>
    <mergeCell ref="B9:E9"/>
    <mergeCell ref="B10:E10"/>
    <mergeCell ref="B11:E11"/>
    <mergeCell ref="B12:E12"/>
    <mergeCell ref="B17:D17"/>
    <mergeCell ref="B18:D18"/>
    <mergeCell ref="B13:E13"/>
    <mergeCell ref="B14:E14"/>
    <mergeCell ref="A15:D15"/>
    <mergeCell ref="A16:E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7"/>
  <sheetViews>
    <sheetView workbookViewId="0" topLeftCell="A1">
      <selection activeCell="A1" sqref="A1:L1"/>
    </sheetView>
  </sheetViews>
  <sheetFormatPr defaultColWidth="9.140625" defaultRowHeight="12.75"/>
  <cols>
    <col min="1" max="1" width="38.8515625" style="0" customWidth="1"/>
    <col min="2" max="2" width="13.421875" style="0" customWidth="1"/>
    <col min="3" max="3" width="12.140625" style="0" customWidth="1"/>
    <col min="5" max="5" width="27.421875" style="0" customWidth="1"/>
    <col min="8" max="8" width="18.421875" style="0" customWidth="1"/>
    <col min="9" max="9" width="16.57421875" style="0" customWidth="1"/>
    <col min="10" max="10" width="13.7109375" style="0" customWidth="1"/>
    <col min="11" max="11" width="13.8515625" style="0" customWidth="1"/>
    <col min="12" max="12" width="29.28125" style="0" customWidth="1"/>
  </cols>
  <sheetData>
    <row r="1" spans="1:12" ht="12.75">
      <c r="A1" s="63" t="s">
        <v>40</v>
      </c>
      <c r="B1" s="64"/>
      <c r="C1" s="64"/>
      <c r="D1" s="64"/>
      <c r="E1" s="64"/>
      <c r="F1" s="64"/>
      <c r="G1" s="64"/>
      <c r="H1" s="64"/>
      <c r="I1" s="64"/>
      <c r="J1" s="64"/>
      <c r="K1" s="64"/>
      <c r="L1" s="64"/>
    </row>
    <row r="2" spans="1:11" ht="12.75">
      <c r="A2" s="89" t="s">
        <v>1</v>
      </c>
      <c r="B2" s="90"/>
      <c r="C2" s="90"/>
      <c r="D2" s="90"/>
      <c r="E2" s="90"/>
      <c r="F2" s="90"/>
      <c r="G2" s="90"/>
      <c r="H2" s="90"/>
      <c r="I2" s="90"/>
      <c r="J2" s="13"/>
      <c r="K2" s="13"/>
    </row>
    <row r="3" spans="1:11" ht="12.75">
      <c r="A3" s="1" t="s">
        <v>2</v>
      </c>
      <c r="B3" s="91">
        <f>('[1]SY124 Precision'!$B$3)</f>
        <v>0</v>
      </c>
      <c r="C3" s="82"/>
      <c r="D3" s="82"/>
      <c r="E3" s="82"/>
      <c r="F3" s="82"/>
      <c r="G3" s="82"/>
      <c r="H3" s="82"/>
      <c r="I3" s="83"/>
      <c r="J3" s="13"/>
      <c r="K3" s="13"/>
    </row>
    <row r="4" spans="1:11" ht="12.75">
      <c r="A4" s="14" t="s">
        <v>23</v>
      </c>
      <c r="B4" s="81">
        <f>('[1]SY124 Precision'!$B$4)</f>
        <v>0</v>
      </c>
      <c r="C4" s="82"/>
      <c r="D4" s="82"/>
      <c r="E4" s="82"/>
      <c r="F4" s="82"/>
      <c r="G4" s="82"/>
      <c r="H4" s="82"/>
      <c r="I4" s="83"/>
      <c r="J4" s="13"/>
      <c r="K4" s="13"/>
    </row>
    <row r="5" spans="1:9" ht="12.75">
      <c r="A5" s="92" t="s">
        <v>4</v>
      </c>
      <c r="B5" s="93"/>
      <c r="C5" s="93"/>
      <c r="D5" s="93"/>
      <c r="E5" s="93"/>
      <c r="F5" s="93"/>
      <c r="G5" s="93"/>
      <c r="H5" s="93"/>
      <c r="I5" s="93"/>
    </row>
    <row r="6" spans="1:9" ht="12.75">
      <c r="A6" s="15" t="s">
        <v>5</v>
      </c>
      <c r="B6" s="81">
        <f>('[1]SY124 Precision'!$B$6)</f>
        <v>0</v>
      </c>
      <c r="C6" s="82"/>
      <c r="D6" s="82"/>
      <c r="E6" s="82"/>
      <c r="F6" s="82"/>
      <c r="G6" s="82"/>
      <c r="H6" s="82"/>
      <c r="I6" s="83"/>
    </row>
    <row r="7" spans="1:9" ht="12.75">
      <c r="A7" s="15" t="s">
        <v>6</v>
      </c>
      <c r="B7" s="81">
        <f>('[1]SY124 Precision'!$B$7)</f>
        <v>0</v>
      </c>
      <c r="C7" s="82"/>
      <c r="D7" s="82"/>
      <c r="E7" s="82"/>
      <c r="F7" s="82"/>
      <c r="G7" s="82"/>
      <c r="H7" s="82"/>
      <c r="I7" s="83"/>
    </row>
    <row r="8" spans="1:9" ht="12.75">
      <c r="A8" s="15" t="s">
        <v>7</v>
      </c>
      <c r="B8" s="81">
        <f>('[1]SY124 Precision'!$B$8)</f>
        <v>0</v>
      </c>
      <c r="C8" s="82"/>
      <c r="D8" s="82"/>
      <c r="E8" s="82"/>
      <c r="F8" s="82"/>
      <c r="G8" s="82"/>
      <c r="H8" s="82"/>
      <c r="I8" s="83"/>
    </row>
    <row r="9" spans="1:9" ht="12.75">
      <c r="A9" s="15" t="s">
        <v>8</v>
      </c>
      <c r="B9" s="81">
        <f>('[1]SY124 Precision'!$B$9)</f>
        <v>0</v>
      </c>
      <c r="C9" s="82"/>
      <c r="D9" s="82"/>
      <c r="E9" s="82"/>
      <c r="F9" s="82"/>
      <c r="G9" s="82"/>
      <c r="H9" s="82"/>
      <c r="I9" s="83"/>
    </row>
    <row r="10" spans="1:9" ht="12.75">
      <c r="A10" s="15" t="s">
        <v>9</v>
      </c>
      <c r="B10" s="81">
        <f>('[1]SY124 Precision'!$B$10)</f>
        <v>0</v>
      </c>
      <c r="C10" s="82"/>
      <c r="D10" s="82"/>
      <c r="E10" s="82"/>
      <c r="F10" s="82"/>
      <c r="G10" s="82"/>
      <c r="H10" s="82"/>
      <c r="I10" s="83"/>
    </row>
    <row r="11" spans="1:9" ht="16.5" customHeight="1">
      <c r="A11" s="16" t="s">
        <v>10</v>
      </c>
      <c r="B11" s="81">
        <f>('[1]SY124 Precision'!$B$11)</f>
        <v>0</v>
      </c>
      <c r="C11" s="82"/>
      <c r="D11" s="82"/>
      <c r="E11" s="82"/>
      <c r="F11" s="82"/>
      <c r="G11" s="82"/>
      <c r="H11" s="82"/>
      <c r="I11" s="83"/>
    </row>
    <row r="12" spans="1:9" ht="22.5" customHeight="1">
      <c r="A12" s="16" t="s">
        <v>11</v>
      </c>
      <c r="B12" s="81">
        <f>('[1]SY124 Precision'!$B$12)</f>
        <v>0</v>
      </c>
      <c r="C12" s="82"/>
      <c r="D12" s="82"/>
      <c r="E12" s="82"/>
      <c r="F12" s="82"/>
      <c r="G12" s="82"/>
      <c r="H12" s="82"/>
      <c r="I12" s="83"/>
    </row>
    <row r="13" spans="1:9" ht="20.25" customHeight="1">
      <c r="A13" s="16" t="s">
        <v>12</v>
      </c>
      <c r="B13" s="81">
        <f>('[1]SY124 Precision'!$B$13)</f>
        <v>0</v>
      </c>
      <c r="C13" s="82"/>
      <c r="D13" s="82"/>
      <c r="E13" s="82"/>
      <c r="F13" s="82"/>
      <c r="G13" s="82"/>
      <c r="H13" s="82"/>
      <c r="I13" s="83"/>
    </row>
    <row r="14" spans="1:9" ht="23.25" customHeight="1">
      <c r="A14" s="16" t="s">
        <v>24</v>
      </c>
      <c r="B14" s="81">
        <f>('[1]SY124 Precision'!$B$14)</f>
        <v>0</v>
      </c>
      <c r="C14" s="82"/>
      <c r="D14" s="82"/>
      <c r="E14" s="82"/>
      <c r="F14" s="82"/>
      <c r="G14" s="82"/>
      <c r="H14" s="82"/>
      <c r="I14" s="83"/>
    </row>
    <row r="15" spans="1:9" ht="74.25" customHeight="1">
      <c r="A15" s="84" t="s">
        <v>14</v>
      </c>
      <c r="B15" s="53"/>
      <c r="C15" s="53"/>
      <c r="D15" s="53"/>
      <c r="E15" s="85"/>
      <c r="F15" s="85"/>
      <c r="G15" s="85"/>
      <c r="H15" s="86"/>
      <c r="I15" s="4"/>
    </row>
    <row r="16" spans="1:12" ht="99" customHeight="1">
      <c r="A16" s="87" t="s">
        <v>25</v>
      </c>
      <c r="B16" s="53"/>
      <c r="C16" s="53"/>
      <c r="D16" s="53"/>
      <c r="E16" s="88"/>
      <c r="F16" s="17"/>
      <c r="H16" s="87" t="s">
        <v>26</v>
      </c>
      <c r="I16" s="53"/>
      <c r="J16" s="53"/>
      <c r="K16" s="53"/>
      <c r="L16" s="88"/>
    </row>
    <row r="17" spans="1:11" ht="12.75">
      <c r="A17" s="79" t="s">
        <v>27</v>
      </c>
      <c r="B17" s="79"/>
      <c r="C17" s="79"/>
      <c r="D17" s="79"/>
      <c r="E17" s="18"/>
      <c r="F17" s="18"/>
      <c r="H17" s="80" t="s">
        <v>28</v>
      </c>
      <c r="I17" s="80"/>
      <c r="J17" s="80"/>
      <c r="K17" s="80"/>
    </row>
    <row r="18" spans="1:11" ht="12.75">
      <c r="A18" s="80" t="s">
        <v>29</v>
      </c>
      <c r="B18" s="80"/>
      <c r="C18" s="80"/>
      <c r="D18" s="80"/>
      <c r="E18" s="18"/>
      <c r="F18" s="18"/>
      <c r="H18" s="80" t="s">
        <v>29</v>
      </c>
      <c r="I18" s="80"/>
      <c r="J18" s="80"/>
      <c r="K18" s="80"/>
    </row>
    <row r="19" spans="1:11" ht="78" customHeight="1">
      <c r="A19" s="19" t="s">
        <v>30</v>
      </c>
      <c r="B19" s="75" t="str">
        <f>IF(COUNTA(D26:D35)&lt;10,"REQUIRED DATA MISSING",IF(COUNTA(B23)&lt;1,"REQUIRED DATA MISSING",IF(B24&lt;0.05,"PASSED","FAILED")))</f>
        <v>REQUIRED DATA MISSING</v>
      </c>
      <c r="C19" s="76"/>
      <c r="D19" s="77"/>
      <c r="H19" s="19" t="s">
        <v>31</v>
      </c>
      <c r="I19" s="75" t="str">
        <f>IF(COUNTA(K26:K35)&lt;10,"REQUIRED DATA MISSING",IF(COUNTA(I23)&lt;1,"REQUIRED DATA MISSING",IF(I24&lt;0.05,"PASSED","FAILED")))</f>
        <v>REQUIRED DATA MISSING</v>
      </c>
      <c r="J19" s="76"/>
      <c r="K19" s="77"/>
    </row>
    <row r="20" spans="1:11" ht="25.5">
      <c r="A20" s="20" t="s">
        <v>32</v>
      </c>
      <c r="B20" s="78" t="str">
        <f>IF(SUM(D26:D35)&lt;=0,"REQUIRED DATA MISSING",AVERAGE(D26:D35))</f>
        <v>REQUIRED DATA MISSING</v>
      </c>
      <c r="C20" s="70"/>
      <c r="D20" s="71"/>
      <c r="E20" s="21"/>
      <c r="F20" s="21"/>
      <c r="H20" s="22" t="s">
        <v>33</v>
      </c>
      <c r="I20" s="78" t="str">
        <f>IF(SUM(K26:K35)&lt;=0,"REQUIRED DATA MISSING",AVERAGE(K26:K35))</f>
        <v>REQUIRED DATA MISSING</v>
      </c>
      <c r="J20" s="70"/>
      <c r="K20" s="71"/>
    </row>
    <row r="21" spans="1:11" ht="25.5">
      <c r="A21" s="20" t="s">
        <v>34</v>
      </c>
      <c r="B21" s="72"/>
      <c r="C21" s="73"/>
      <c r="D21" s="74"/>
      <c r="E21" s="23"/>
      <c r="F21" s="23"/>
      <c r="H21" s="24" t="s">
        <v>34</v>
      </c>
      <c r="I21" s="72"/>
      <c r="J21" s="73"/>
      <c r="K21" s="74"/>
    </row>
    <row r="22" spans="1:12" ht="49.5" customHeight="1">
      <c r="A22" s="20" t="s">
        <v>35</v>
      </c>
      <c r="B22" s="72"/>
      <c r="C22" s="73"/>
      <c r="D22" s="74"/>
      <c r="E22" s="7" t="s">
        <v>36</v>
      </c>
      <c r="F22" s="23"/>
      <c r="H22" s="24" t="s">
        <v>35</v>
      </c>
      <c r="I22" s="72"/>
      <c r="J22" s="73"/>
      <c r="K22" s="74"/>
      <c r="L22" s="7" t="s">
        <v>36</v>
      </c>
    </row>
    <row r="23" spans="1:12" ht="49.5" customHeight="1">
      <c r="A23" s="20" t="s">
        <v>37</v>
      </c>
      <c r="B23" s="65"/>
      <c r="C23" s="66"/>
      <c r="D23" s="67"/>
      <c r="E23" s="25" t="str">
        <f>IF(B23&lt;0.1,"ARV TOO LOW IN CONCENTRATION",IF(B23&gt;1,"ARV TOO HIGH IN CONCENTRATION","OK"))</f>
        <v>ARV TOO LOW IN CONCENTRATION</v>
      </c>
      <c r="F23" s="23"/>
      <c r="H23" s="24" t="s">
        <v>38</v>
      </c>
      <c r="I23" s="68"/>
      <c r="J23" s="66"/>
      <c r="K23" s="67"/>
      <c r="L23" s="25" t="str">
        <f>IF(I23&lt;4,"ARV TOO LOW IN CONCENTRATION",IF(I23&gt;10,"ARV TOO HIGH IN CONCENTRATION","OK"))</f>
        <v>ARV TOO LOW IN CONCENTRATION</v>
      </c>
    </row>
    <row r="24" spans="1:11" ht="60" customHeight="1">
      <c r="A24" s="20" t="s">
        <v>39</v>
      </c>
      <c r="B24" s="69" t="str">
        <f>IF(B20="REQUIRED DATA MISSING","REQUIRED DATA MISSING",ABS(B23-B20))</f>
        <v>REQUIRED DATA MISSING</v>
      </c>
      <c r="C24" s="70"/>
      <c r="D24" s="71"/>
      <c r="E24" s="21"/>
      <c r="F24" s="21"/>
      <c r="H24" s="24" t="s">
        <v>39</v>
      </c>
      <c r="I24" s="69" t="str">
        <f>IF(I20="REQUIRED DATA MISSING","REQUIRED DATA MISSING",ABS(I23-I20))</f>
        <v>REQUIRED DATA MISSING</v>
      </c>
      <c r="J24" s="70"/>
      <c r="K24" s="71"/>
    </row>
    <row r="25" spans="1:12" ht="38.25">
      <c r="A25" s="24" t="s">
        <v>18</v>
      </c>
      <c r="B25" s="6" t="s">
        <v>19</v>
      </c>
      <c r="C25" s="6" t="s">
        <v>20</v>
      </c>
      <c r="D25" s="24" t="s">
        <v>21</v>
      </c>
      <c r="E25" s="7" t="s">
        <v>22</v>
      </c>
      <c r="G25" s="26"/>
      <c r="H25" s="24" t="s">
        <v>18</v>
      </c>
      <c r="I25" s="6" t="s">
        <v>19</v>
      </c>
      <c r="J25" s="6" t="s">
        <v>20</v>
      </c>
      <c r="K25" s="24" t="s">
        <v>21</v>
      </c>
      <c r="L25" s="7" t="s">
        <v>22</v>
      </c>
    </row>
    <row r="26" spans="1:12" ht="12.75">
      <c r="A26" s="4"/>
      <c r="B26" s="27"/>
      <c r="C26" s="28"/>
      <c r="D26" s="29"/>
      <c r="E26" s="12" t="str">
        <f>IF(D26="","DATA REQUIRED IN CELL D26","OK")</f>
        <v>DATA REQUIRED IN CELL D26</v>
      </c>
      <c r="G26" s="30"/>
      <c r="H26" s="4"/>
      <c r="I26" s="27"/>
      <c r="J26" s="28"/>
      <c r="K26" s="29"/>
      <c r="L26" s="12" t="str">
        <f>IF(K26="","DATA REQUIRED IN CELL J26","OK")</f>
        <v>DATA REQUIRED IN CELL J26</v>
      </c>
    </row>
    <row r="27" spans="1:12" ht="12.75">
      <c r="A27" s="4"/>
      <c r="B27" s="27"/>
      <c r="C27" s="28"/>
      <c r="D27" s="29"/>
      <c r="E27" s="12" t="str">
        <f>IF(D27="","DATA REQUIRED IN CELL D27","OK")</f>
        <v>DATA REQUIRED IN CELL D27</v>
      </c>
      <c r="G27" s="30"/>
      <c r="H27" s="4"/>
      <c r="I27" s="27"/>
      <c r="J27" s="28"/>
      <c r="K27" s="29"/>
      <c r="L27" s="12" t="str">
        <f>IF(K27="","DATA REQUIRED IN CELL J27","OK")</f>
        <v>DATA REQUIRED IN CELL J27</v>
      </c>
    </row>
    <row r="28" spans="1:12" ht="12.75">
      <c r="A28" s="4"/>
      <c r="B28" s="27"/>
      <c r="C28" s="28"/>
      <c r="D28" s="29"/>
      <c r="E28" s="12" t="str">
        <f>IF(D28="","DATA REQUIRED IN CELL D28","OK")</f>
        <v>DATA REQUIRED IN CELL D28</v>
      </c>
      <c r="G28" s="30"/>
      <c r="H28" s="4"/>
      <c r="I28" s="27"/>
      <c r="J28" s="28"/>
      <c r="K28" s="29"/>
      <c r="L28" s="12" t="str">
        <f>IF(K28="","DATA REQUIRED IN CELL J28","OK")</f>
        <v>DATA REQUIRED IN CELL J28</v>
      </c>
    </row>
    <row r="29" spans="1:12" ht="12.75">
      <c r="A29" s="4"/>
      <c r="B29" s="27"/>
      <c r="C29" s="28"/>
      <c r="D29" s="29"/>
      <c r="E29" s="12" t="str">
        <f>IF(D29="","DATA REQUIRED IN CELL D29","OK")</f>
        <v>DATA REQUIRED IN CELL D29</v>
      </c>
      <c r="G29" s="30"/>
      <c r="H29" s="4"/>
      <c r="I29" s="27"/>
      <c r="J29" s="28"/>
      <c r="K29" s="29"/>
      <c r="L29" s="12" t="str">
        <f>IF(K29="","DATA REQUIRED IN CELL J29","OK")</f>
        <v>DATA REQUIRED IN CELL J29</v>
      </c>
    </row>
    <row r="30" spans="1:12" ht="12.75">
      <c r="A30" s="4"/>
      <c r="B30" s="27"/>
      <c r="C30" s="28"/>
      <c r="D30" s="29"/>
      <c r="E30" s="12" t="str">
        <f>IF(D30="","DATA REQUIRED IN CELL D30","OK")</f>
        <v>DATA REQUIRED IN CELL D30</v>
      </c>
      <c r="G30" s="30"/>
      <c r="H30" s="4"/>
      <c r="I30" s="27"/>
      <c r="J30" s="28"/>
      <c r="K30" s="29"/>
      <c r="L30" s="12" t="str">
        <f>IF(K30="","DATA REQUIRED IN CELL J30","OK")</f>
        <v>DATA REQUIRED IN CELL J30</v>
      </c>
    </row>
    <row r="31" spans="1:12" ht="12.75">
      <c r="A31" s="4"/>
      <c r="B31" s="27"/>
      <c r="C31" s="28"/>
      <c r="D31" s="29"/>
      <c r="E31" s="12" t="str">
        <f>IF(D31="","DATA REQUIRED IN CELL D31","OK")</f>
        <v>DATA REQUIRED IN CELL D31</v>
      </c>
      <c r="G31" s="30"/>
      <c r="H31" s="4"/>
      <c r="I31" s="27"/>
      <c r="J31" s="28"/>
      <c r="K31" s="29"/>
      <c r="L31" s="12" t="str">
        <f>IF(K31="","DATA REQUIRED IN CELL J31","OK")</f>
        <v>DATA REQUIRED IN CELL J31</v>
      </c>
    </row>
    <row r="32" spans="1:12" ht="12.75">
      <c r="A32" s="4"/>
      <c r="B32" s="27"/>
      <c r="C32" s="28"/>
      <c r="D32" s="29"/>
      <c r="E32" s="12" t="str">
        <f>IF(D32="","DATA REQUIRED IN CELL D32","OK")</f>
        <v>DATA REQUIRED IN CELL D32</v>
      </c>
      <c r="G32" s="30"/>
      <c r="H32" s="4"/>
      <c r="I32" s="27"/>
      <c r="J32" s="28"/>
      <c r="K32" s="29"/>
      <c r="L32" s="12" t="str">
        <f>IF(K32="","DATA REQUIRED IN CELL J32","OK")</f>
        <v>DATA REQUIRED IN CELL J32</v>
      </c>
    </row>
    <row r="33" spans="1:12" ht="12.75">
      <c r="A33" s="4"/>
      <c r="B33" s="27"/>
      <c r="C33" s="28"/>
      <c r="D33" s="29"/>
      <c r="E33" s="12" t="str">
        <f>IF(D33="","DATA REQUIRED IN CELL D33","OK")</f>
        <v>DATA REQUIRED IN CELL D33</v>
      </c>
      <c r="G33" s="30"/>
      <c r="H33" s="4"/>
      <c r="I33" s="27"/>
      <c r="J33" s="28"/>
      <c r="K33" s="29"/>
      <c r="L33" s="12" t="str">
        <f>IF(K33="","DATA REQUIRED IN CELL J33","OK")</f>
        <v>DATA REQUIRED IN CELL J33</v>
      </c>
    </row>
    <row r="34" spans="1:12" ht="12.75">
      <c r="A34" s="4"/>
      <c r="B34" s="27"/>
      <c r="C34" s="28"/>
      <c r="D34" s="29"/>
      <c r="E34" s="12" t="str">
        <f>IF(D34="","DATA REQUIRED IN CELL D34","OK")</f>
        <v>DATA REQUIRED IN CELL D34</v>
      </c>
      <c r="G34" s="30"/>
      <c r="H34" s="4"/>
      <c r="I34" s="27"/>
      <c r="J34" s="28"/>
      <c r="K34" s="29"/>
      <c r="L34" s="12" t="str">
        <f>IF(K34="","DATA REQUIRED IN CELL J34","OK")</f>
        <v>DATA REQUIRED IN CELL J34</v>
      </c>
    </row>
    <row r="35" spans="1:12" ht="12.75">
      <c r="A35" s="4"/>
      <c r="B35" s="27"/>
      <c r="C35" s="28"/>
      <c r="D35" s="29"/>
      <c r="E35" s="12" t="str">
        <f>IF(D35="","DATA REQUIRED IN CELL D35","OK")</f>
        <v>DATA REQUIRED IN CELL D35</v>
      </c>
      <c r="G35" s="30"/>
      <c r="H35" s="4"/>
      <c r="I35" s="27"/>
      <c r="J35" s="28"/>
      <c r="K35" s="29"/>
      <c r="L35" s="12" t="str">
        <f>IF(K35="","DATA REQUIRED IN CELL J35","OK")</f>
        <v>DATA REQUIRED IN CELL J35</v>
      </c>
    </row>
    <row r="36" spans="7:9" ht="12.75">
      <c r="G36" s="31"/>
      <c r="H36" s="32"/>
      <c r="I36" s="32"/>
    </row>
    <row r="37" spans="7:9" ht="12.75">
      <c r="G37" s="31"/>
      <c r="H37" s="32"/>
      <c r="I37" s="32"/>
    </row>
  </sheetData>
  <sheetProtection/>
  <protectedRanges>
    <protectedRange sqref="K26:K35" name="Average"/>
    <protectedRange sqref="D26:D35" name="Arithmetic Average"/>
  </protectedRanges>
  <mergeCells count="33">
    <mergeCell ref="A2:I2"/>
    <mergeCell ref="B3:I3"/>
    <mergeCell ref="B4:I4"/>
    <mergeCell ref="A5:I5"/>
    <mergeCell ref="B6:I6"/>
    <mergeCell ref="B7:I7"/>
    <mergeCell ref="B8:I8"/>
    <mergeCell ref="B9:I9"/>
    <mergeCell ref="B10:I10"/>
    <mergeCell ref="B11:I11"/>
    <mergeCell ref="B12:I12"/>
    <mergeCell ref="B13:I13"/>
    <mergeCell ref="B14:I14"/>
    <mergeCell ref="A15:H15"/>
    <mergeCell ref="A16:E16"/>
    <mergeCell ref="H16:L16"/>
    <mergeCell ref="I19:K19"/>
    <mergeCell ref="B20:D20"/>
    <mergeCell ref="I20:K20"/>
    <mergeCell ref="A17:D17"/>
    <mergeCell ref="H17:K17"/>
    <mergeCell ref="A18:D18"/>
    <mergeCell ref="H18:K18"/>
    <mergeCell ref="A1:L1"/>
    <mergeCell ref="B23:D23"/>
    <mergeCell ref="I23:K23"/>
    <mergeCell ref="B24:D24"/>
    <mergeCell ref="I24:K24"/>
    <mergeCell ref="B21:D21"/>
    <mergeCell ref="I21:K21"/>
    <mergeCell ref="B22:D22"/>
    <mergeCell ref="I22:K22"/>
    <mergeCell ref="B19:D1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40"/>
  <sheetViews>
    <sheetView workbookViewId="0" topLeftCell="A1">
      <selection activeCell="A1" sqref="A1:E1"/>
    </sheetView>
  </sheetViews>
  <sheetFormatPr defaultColWidth="9.140625" defaultRowHeight="12.75"/>
  <cols>
    <col min="1" max="1" width="44.140625" style="0" customWidth="1"/>
    <col min="2" max="2" width="15.421875" style="0" customWidth="1"/>
    <col min="3" max="3" width="13.00390625" style="0" customWidth="1"/>
    <col min="4" max="4" width="14.57421875" style="0" customWidth="1"/>
    <col min="5" max="5" width="19.421875" style="0" customWidth="1"/>
  </cols>
  <sheetData>
    <row r="1" spans="1:5" ht="12.75">
      <c r="A1" s="98" t="s">
        <v>0</v>
      </c>
      <c r="B1" s="64"/>
      <c r="C1" s="64"/>
      <c r="D1" s="64"/>
      <c r="E1" s="64"/>
    </row>
    <row r="2" spans="1:5" ht="12.75">
      <c r="A2" s="56" t="s">
        <v>1</v>
      </c>
      <c r="B2" s="57"/>
      <c r="C2" s="57"/>
      <c r="D2" s="57"/>
      <c r="E2" s="58"/>
    </row>
    <row r="3" spans="1:5" ht="12.75">
      <c r="A3" s="2" t="s">
        <v>2</v>
      </c>
      <c r="B3" s="60" t="s">
        <v>41</v>
      </c>
      <c r="C3" s="61"/>
      <c r="D3" s="61"/>
      <c r="E3" s="62"/>
    </row>
    <row r="4" spans="1:5" ht="12.75">
      <c r="A4" s="2" t="s">
        <v>3</v>
      </c>
      <c r="B4" s="48" t="s">
        <v>42</v>
      </c>
      <c r="C4" s="55"/>
      <c r="D4" s="55"/>
      <c r="E4" s="49"/>
    </row>
    <row r="5" spans="1:5" ht="12.75">
      <c r="A5" s="56" t="s">
        <v>4</v>
      </c>
      <c r="B5" s="57"/>
      <c r="C5" s="57"/>
      <c r="D5" s="57"/>
      <c r="E5" s="58"/>
    </row>
    <row r="6" spans="1:5" ht="12.75">
      <c r="A6" s="2" t="s">
        <v>5</v>
      </c>
      <c r="B6" s="94" t="s">
        <v>43</v>
      </c>
      <c r="C6" s="97"/>
      <c r="D6" s="97"/>
      <c r="E6" s="95"/>
    </row>
    <row r="7" spans="1:5" ht="12.75">
      <c r="A7" s="2" t="s">
        <v>6</v>
      </c>
      <c r="B7" s="94" t="s">
        <v>44</v>
      </c>
      <c r="C7" s="97"/>
      <c r="D7" s="97"/>
      <c r="E7" s="95"/>
    </row>
    <row r="8" spans="1:5" ht="12.75">
      <c r="A8" s="2" t="s">
        <v>7</v>
      </c>
      <c r="B8" s="94" t="s">
        <v>45</v>
      </c>
      <c r="C8" s="97"/>
      <c r="D8" s="97"/>
      <c r="E8" s="95"/>
    </row>
    <row r="9" spans="1:5" ht="12.75">
      <c r="A9" s="2" t="s">
        <v>8</v>
      </c>
      <c r="B9" s="94" t="s">
        <v>46</v>
      </c>
      <c r="C9" s="97"/>
      <c r="D9" s="97"/>
      <c r="E9" s="95"/>
    </row>
    <row r="10" spans="1:5" ht="12.75">
      <c r="A10" s="2" t="s">
        <v>9</v>
      </c>
      <c r="B10" s="94">
        <v>48105</v>
      </c>
      <c r="C10" s="97"/>
      <c r="D10" s="97"/>
      <c r="E10" s="95"/>
    </row>
    <row r="11" spans="1:5" ht="12.75">
      <c r="A11" s="2" t="s">
        <v>10</v>
      </c>
      <c r="B11" s="94" t="s">
        <v>47</v>
      </c>
      <c r="C11" s="95"/>
      <c r="D11" s="95"/>
      <c r="E11" s="95"/>
    </row>
    <row r="12" spans="1:5" ht="19.5" customHeight="1">
      <c r="A12" s="3" t="s">
        <v>11</v>
      </c>
      <c r="B12" s="94" t="s">
        <v>48</v>
      </c>
      <c r="C12" s="95"/>
      <c r="D12" s="95"/>
      <c r="E12" s="95"/>
    </row>
    <row r="13" spans="1:5" ht="20.25" customHeight="1">
      <c r="A13" s="3" t="s">
        <v>12</v>
      </c>
      <c r="B13" s="94" t="s">
        <v>49</v>
      </c>
      <c r="C13" s="95"/>
      <c r="D13" s="95"/>
      <c r="E13" s="95"/>
    </row>
    <row r="14" spans="1:5" ht="18.75" customHeight="1">
      <c r="A14" s="3" t="s">
        <v>24</v>
      </c>
      <c r="B14" s="96" t="s">
        <v>50</v>
      </c>
      <c r="C14" s="95"/>
      <c r="D14" s="95"/>
      <c r="E14" s="95"/>
    </row>
    <row r="15" spans="1:5" ht="99" customHeight="1">
      <c r="A15" s="51" t="s">
        <v>14</v>
      </c>
      <c r="B15" s="51"/>
      <c r="C15" s="51"/>
      <c r="D15" s="51"/>
      <c r="E15" s="4" t="s">
        <v>51</v>
      </c>
    </row>
    <row r="16" spans="1:5" ht="136.5" customHeight="1">
      <c r="A16" s="52" t="s">
        <v>52</v>
      </c>
      <c r="B16" s="53"/>
      <c r="C16" s="53"/>
      <c r="D16" s="53"/>
      <c r="E16" s="54"/>
    </row>
    <row r="17" spans="1:4" ht="25.5">
      <c r="A17" s="5" t="s">
        <v>16</v>
      </c>
      <c r="B17" s="44" t="str">
        <f>IF(COUNTA(D20:D39)&lt;20,"REQUIRED DATA MISSING",IF(COUNTA(C20:C39)&lt;20,"REQUIRED DATA MISSING",IF(COUNTA(B20:B39)&lt;20,"REQUIRED DATA MISSING",IF(B18&lt;0.1,"PASSED","FAILED"))))</f>
        <v>PASSED</v>
      </c>
      <c r="C17" s="45"/>
      <c r="D17" s="45"/>
    </row>
    <row r="18" spans="1:4" ht="12.75">
      <c r="A18" s="6" t="s">
        <v>17</v>
      </c>
      <c r="B18" s="46">
        <f>IF(SUM(D20:D39)&lt;=0,"REQUIRED DATA MISSING",STDEVA(D20:D39))</f>
        <v>0.059225239107735306</v>
      </c>
      <c r="C18" s="47"/>
      <c r="D18" s="47"/>
    </row>
    <row r="19" spans="1:5" ht="25.5">
      <c r="A19" s="6" t="s">
        <v>18</v>
      </c>
      <c r="B19" s="6" t="s">
        <v>53</v>
      </c>
      <c r="C19" s="6" t="s">
        <v>54</v>
      </c>
      <c r="D19" s="6" t="s">
        <v>21</v>
      </c>
      <c r="E19" s="7" t="s">
        <v>22</v>
      </c>
    </row>
    <row r="20" spans="1:5" ht="12.75">
      <c r="A20" s="34" t="s">
        <v>55</v>
      </c>
      <c r="B20" s="27">
        <v>39016</v>
      </c>
      <c r="C20" s="35">
        <v>0.3333333333333333</v>
      </c>
      <c r="D20" s="36">
        <v>4</v>
      </c>
      <c r="E20" s="12" t="str">
        <f>IF(D20="","DATA REQUIRED IN CELL D20","OK")</f>
        <v>OK</v>
      </c>
    </row>
    <row r="21" spans="1:5" ht="12.75">
      <c r="A21" s="34" t="s">
        <v>55</v>
      </c>
      <c r="B21" s="27">
        <v>39017</v>
      </c>
      <c r="C21" s="35">
        <v>0.3340277777777778</v>
      </c>
      <c r="D21" s="36">
        <v>4.03</v>
      </c>
      <c r="E21" s="12" t="str">
        <f>IF(D21="","DATA REQUIRED IN CELL D21","OK")</f>
        <v>OK</v>
      </c>
    </row>
    <row r="22" spans="1:5" ht="12.75">
      <c r="A22" s="34" t="s">
        <v>55</v>
      </c>
      <c r="B22" s="27">
        <v>39018</v>
      </c>
      <c r="C22" s="35">
        <v>0.34722222222222227</v>
      </c>
      <c r="D22" s="36">
        <v>3.999</v>
      </c>
      <c r="E22" s="12" t="str">
        <f>IF(D22="","DATA REQUIRED IN CELL D22","OK")</f>
        <v>OK</v>
      </c>
    </row>
    <row r="23" spans="1:5" ht="12.75">
      <c r="A23" s="34" t="s">
        <v>55</v>
      </c>
      <c r="B23" s="27">
        <v>39019</v>
      </c>
      <c r="C23" s="35">
        <v>0.34930555555555554</v>
      </c>
      <c r="D23" s="36">
        <v>3.998</v>
      </c>
      <c r="E23" s="12" t="str">
        <f>IF(D23="","DATA REQUIRED IN CELL D23","OK")</f>
        <v>OK</v>
      </c>
    </row>
    <row r="24" spans="1:5" ht="12.75">
      <c r="A24" s="34" t="s">
        <v>55</v>
      </c>
      <c r="B24" s="27">
        <v>39020</v>
      </c>
      <c r="C24" s="35">
        <v>0.375</v>
      </c>
      <c r="D24" s="36">
        <v>3.905</v>
      </c>
      <c r="E24" s="12" t="str">
        <f>IF(D24="","DATA REQUIRED IN CELL D24","OK")</f>
        <v>OK</v>
      </c>
    </row>
    <row r="25" spans="1:5" ht="12.75">
      <c r="A25" s="34" t="s">
        <v>55</v>
      </c>
      <c r="B25" s="27">
        <v>39022</v>
      </c>
      <c r="C25" s="35">
        <v>0.3819444444444444</v>
      </c>
      <c r="D25" s="36">
        <v>4.04</v>
      </c>
      <c r="E25" s="12" t="str">
        <f>IF(D25="","DATA REQUIRED IN CELL D25","OK")</f>
        <v>OK</v>
      </c>
    </row>
    <row r="26" spans="1:5" ht="12.75">
      <c r="A26" s="34" t="s">
        <v>55</v>
      </c>
      <c r="B26" s="27">
        <v>39023</v>
      </c>
      <c r="C26" s="35">
        <v>0.3888888888888889</v>
      </c>
      <c r="D26" s="36">
        <v>4.101</v>
      </c>
      <c r="E26" s="12" t="str">
        <f>IF(D26="","DATA REQUIRED IN CELL D26","OK")</f>
        <v>OK</v>
      </c>
    </row>
    <row r="27" spans="1:5" ht="12.75">
      <c r="A27" s="34" t="s">
        <v>55</v>
      </c>
      <c r="B27" s="27">
        <v>39024</v>
      </c>
      <c r="C27" s="35">
        <v>0.3958333333333333</v>
      </c>
      <c r="D27" s="36">
        <v>4</v>
      </c>
      <c r="E27" s="12" t="str">
        <f>IF(D27="","DATA REQUIRED IN CELL D27","OK")</f>
        <v>OK</v>
      </c>
    </row>
    <row r="28" spans="1:5" ht="12.75">
      <c r="A28" s="34" t="s">
        <v>55</v>
      </c>
      <c r="B28" s="27">
        <v>39026</v>
      </c>
      <c r="C28" s="35">
        <v>0.40277777777777773</v>
      </c>
      <c r="D28" s="36">
        <v>4</v>
      </c>
      <c r="E28" s="12" t="str">
        <f>IF(D28="","DATA REQUIRED IN CELL D28","OK")</f>
        <v>OK</v>
      </c>
    </row>
    <row r="29" spans="1:5" ht="12.75">
      <c r="A29" s="34" t="s">
        <v>55</v>
      </c>
      <c r="B29" s="27">
        <v>39027</v>
      </c>
      <c r="C29" s="35">
        <v>0.40972222222222227</v>
      </c>
      <c r="D29" s="36">
        <v>4.1</v>
      </c>
      <c r="E29" s="12" t="str">
        <f>IF(D29="","DATA REQUIRED IN CELL D29","OK")</f>
        <v>OK</v>
      </c>
    </row>
    <row r="30" spans="1:5" ht="12.75">
      <c r="A30" s="34" t="s">
        <v>55</v>
      </c>
      <c r="B30" s="27">
        <v>39028</v>
      </c>
      <c r="C30" s="35">
        <v>0.4166666666666667</v>
      </c>
      <c r="D30" s="36">
        <v>4.009</v>
      </c>
      <c r="E30" s="12" t="str">
        <f>IF(D30="","DATA REQUIRED IN CELL D30","OK")</f>
        <v>OK</v>
      </c>
    </row>
    <row r="31" spans="1:5" ht="12.75">
      <c r="A31" s="34" t="s">
        <v>55</v>
      </c>
      <c r="B31" s="27">
        <v>39029</v>
      </c>
      <c r="C31" s="35">
        <v>0.4236111111111111</v>
      </c>
      <c r="D31" s="36">
        <v>4.08</v>
      </c>
      <c r="E31" s="12" t="str">
        <f>IF(D31="","DATA REQUIRED IN CELL D31","OK")</f>
        <v>OK</v>
      </c>
    </row>
    <row r="32" spans="1:5" ht="12.75">
      <c r="A32" s="34" t="s">
        <v>55</v>
      </c>
      <c r="B32" s="27">
        <v>39030</v>
      </c>
      <c r="C32" s="35">
        <v>0.4305555555555556</v>
      </c>
      <c r="D32" s="36">
        <v>4.101</v>
      </c>
      <c r="E32" s="12" t="str">
        <f>IF(D32="","DATA REQUIRED IN CELL D32","OK")</f>
        <v>OK</v>
      </c>
    </row>
    <row r="33" spans="1:5" ht="12.75">
      <c r="A33" s="34" t="s">
        <v>55</v>
      </c>
      <c r="B33" s="27">
        <v>39031</v>
      </c>
      <c r="C33" s="35">
        <v>0.4375</v>
      </c>
      <c r="D33" s="36">
        <v>3.987</v>
      </c>
      <c r="E33" s="12" t="str">
        <f>IF(D33="","DATA REQUIRED IN CELL D33","OK")</f>
        <v>OK</v>
      </c>
    </row>
    <row r="34" spans="1:5" ht="12.75">
      <c r="A34" s="34" t="s">
        <v>55</v>
      </c>
      <c r="B34" s="27">
        <v>39032</v>
      </c>
      <c r="C34" s="35">
        <v>0.4444444444444444</v>
      </c>
      <c r="D34" s="36">
        <v>3.995</v>
      </c>
      <c r="E34" s="12" t="str">
        <f>IF(D34="","DATA REQUIRED IN CELL D34","OK")</f>
        <v>OK</v>
      </c>
    </row>
    <row r="35" spans="1:5" ht="12.75">
      <c r="A35" s="34" t="s">
        <v>55</v>
      </c>
      <c r="B35" s="27">
        <v>39033</v>
      </c>
      <c r="C35" s="35">
        <v>0.4513888888888889</v>
      </c>
      <c r="D35" s="36">
        <v>4.005</v>
      </c>
      <c r="E35" s="12" t="str">
        <f>IF(D35="","DATA REQUIRED IN CELL D35","OK")</f>
        <v>OK</v>
      </c>
    </row>
    <row r="36" spans="1:5" ht="12.75">
      <c r="A36" s="34" t="s">
        <v>55</v>
      </c>
      <c r="B36" s="27">
        <v>39034</v>
      </c>
      <c r="C36" s="35">
        <v>0.4583333333333333</v>
      </c>
      <c r="D36" s="36">
        <v>3.901</v>
      </c>
      <c r="E36" s="12" t="str">
        <f>IF(D36="","DATA REQUIRED IN CELL D36","OK")</f>
        <v>OK</v>
      </c>
    </row>
    <row r="37" spans="1:5" ht="12.75">
      <c r="A37" s="34" t="s">
        <v>55</v>
      </c>
      <c r="B37" s="27">
        <v>39035</v>
      </c>
      <c r="C37" s="35">
        <v>0.46527777777777773</v>
      </c>
      <c r="D37" s="36">
        <v>4.101</v>
      </c>
      <c r="E37" s="12" t="str">
        <f>IF(D37="","DATA REQUIRED IN CELL D37","OK")</f>
        <v>OK</v>
      </c>
    </row>
    <row r="38" spans="1:5" ht="12.75">
      <c r="A38" s="34" t="s">
        <v>55</v>
      </c>
      <c r="B38" s="27">
        <v>39036</v>
      </c>
      <c r="C38" s="35">
        <v>0.47222222222222227</v>
      </c>
      <c r="D38" s="36">
        <v>4.009</v>
      </c>
      <c r="E38" s="12" t="str">
        <f>IF(D38="","DATA REQUIRED IN CELL D38","OK")</f>
        <v>OK</v>
      </c>
    </row>
    <row r="39" spans="1:5" ht="12.75">
      <c r="A39" s="34" t="s">
        <v>55</v>
      </c>
      <c r="B39" s="27">
        <v>39037</v>
      </c>
      <c r="C39" s="35">
        <v>0.4791666666666667</v>
      </c>
      <c r="D39" s="36">
        <v>4.09</v>
      </c>
      <c r="E39" s="12" t="str">
        <f>IF(D39="","DATA REQUIRED IN CELL D39","OK")</f>
        <v>OK</v>
      </c>
    </row>
    <row r="40" spans="1:2" ht="12.75">
      <c r="A40" s="37"/>
      <c r="B40" s="38"/>
    </row>
  </sheetData>
  <sheetProtection/>
  <protectedRanges>
    <protectedRange sqref="D20:D39" name="standard deviation"/>
  </protectedRanges>
  <mergeCells count="18">
    <mergeCell ref="A1:E1"/>
    <mergeCell ref="A2:E2"/>
    <mergeCell ref="B3:E3"/>
    <mergeCell ref="B4:E4"/>
    <mergeCell ref="A5:E5"/>
    <mergeCell ref="B6:E6"/>
    <mergeCell ref="B7:E7"/>
    <mergeCell ref="B8:E8"/>
    <mergeCell ref="B9:E9"/>
    <mergeCell ref="B10:E10"/>
    <mergeCell ref="B11:E11"/>
    <mergeCell ref="B12:E12"/>
    <mergeCell ref="B17:D17"/>
    <mergeCell ref="B18:D18"/>
    <mergeCell ref="B13:E13"/>
    <mergeCell ref="B14:E14"/>
    <mergeCell ref="A15:D15"/>
    <mergeCell ref="A16:E16"/>
  </mergeCells>
  <hyperlinks>
    <hyperlink ref="B14" r:id="rId1" display="sopata.joe@epa.gov"/>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36"/>
  <sheetViews>
    <sheetView workbookViewId="0" topLeftCell="A1">
      <selection activeCell="A1" sqref="A1"/>
    </sheetView>
  </sheetViews>
  <sheetFormatPr defaultColWidth="9.140625" defaultRowHeight="12.75"/>
  <cols>
    <col min="1" max="1" width="44.00390625" style="0" customWidth="1"/>
    <col min="5" max="5" width="16.57421875" style="0" customWidth="1"/>
    <col min="8" max="8" width="24.28125" style="0" customWidth="1"/>
    <col min="9" max="9" width="13.421875" style="0" customWidth="1"/>
    <col min="12" max="12" width="17.57421875" style="0" customWidth="1"/>
  </cols>
  <sheetData>
    <row r="1" spans="1:11" ht="12.75">
      <c r="A1" s="33" t="s">
        <v>63</v>
      </c>
      <c r="B1" s="39"/>
      <c r="C1" s="39"/>
      <c r="D1" s="39"/>
      <c r="E1" s="39"/>
      <c r="F1" s="39"/>
      <c r="G1" s="39"/>
      <c r="H1" s="39"/>
      <c r="I1" s="39"/>
      <c r="J1" s="13"/>
      <c r="K1" s="13"/>
    </row>
    <row r="2" spans="1:11" ht="12.75">
      <c r="A2" s="89" t="s">
        <v>1</v>
      </c>
      <c r="B2" s="90"/>
      <c r="C2" s="90"/>
      <c r="D2" s="90"/>
      <c r="E2" s="90"/>
      <c r="F2" s="90"/>
      <c r="G2" s="90"/>
      <c r="H2" s="90"/>
      <c r="I2" s="90"/>
      <c r="J2" s="13"/>
      <c r="K2" s="13"/>
    </row>
    <row r="3" spans="1:11" ht="12.75">
      <c r="A3" s="14" t="s">
        <v>2</v>
      </c>
      <c r="B3" s="81" t="str">
        <f>('[1]EX - SY124 Precision'!$B$3)</f>
        <v>Visible Spectrophotometer</v>
      </c>
      <c r="C3" s="82"/>
      <c r="D3" s="82"/>
      <c r="E3" s="82"/>
      <c r="F3" s="82"/>
      <c r="G3" s="82"/>
      <c r="H3" s="82"/>
      <c r="I3" s="83"/>
      <c r="J3" s="13"/>
      <c r="K3" s="13"/>
    </row>
    <row r="4" spans="1:11" ht="12.75">
      <c r="A4" s="2" t="s">
        <v>3</v>
      </c>
      <c r="B4" s="81" t="str">
        <f>('[1]EX - SY124 Precision'!$B$4)</f>
        <v>ASTM D XXXX-XX</v>
      </c>
      <c r="C4" s="82"/>
      <c r="D4" s="82"/>
      <c r="E4" s="82"/>
      <c r="F4" s="82"/>
      <c r="G4" s="82"/>
      <c r="H4" s="82"/>
      <c r="I4" s="83"/>
      <c r="J4" s="13"/>
      <c r="K4" s="13"/>
    </row>
    <row r="5" spans="1:9" ht="12.75">
      <c r="A5" s="92" t="s">
        <v>4</v>
      </c>
      <c r="B5" s="93"/>
      <c r="C5" s="93"/>
      <c r="D5" s="93"/>
      <c r="E5" s="93"/>
      <c r="F5" s="93"/>
      <c r="G5" s="93"/>
      <c r="H5" s="93"/>
      <c r="I5" s="93"/>
    </row>
    <row r="6" spans="1:9" ht="12.75">
      <c r="A6" s="15" t="s">
        <v>5</v>
      </c>
      <c r="B6" s="81" t="str">
        <f>('[1]EX - SY124 Precision'!$B$6)</f>
        <v>USEPA National and Vehicle Fuels Emissions Laboratory/OAR</v>
      </c>
      <c r="C6" s="82"/>
      <c r="D6" s="82"/>
      <c r="E6" s="82"/>
      <c r="F6" s="82"/>
      <c r="G6" s="82"/>
      <c r="H6" s="82"/>
      <c r="I6" s="83"/>
    </row>
    <row r="7" spans="1:9" ht="12.75">
      <c r="A7" s="15" t="s">
        <v>6</v>
      </c>
      <c r="B7" s="81" t="str">
        <f>('[1]EX - SY124 Precision'!$B$7)</f>
        <v>2565 Plymouth Road, Mailcode AATSG</v>
      </c>
      <c r="C7" s="82"/>
      <c r="D7" s="82"/>
      <c r="E7" s="82"/>
      <c r="F7" s="82"/>
      <c r="G7" s="82"/>
      <c r="H7" s="82"/>
      <c r="I7" s="83"/>
    </row>
    <row r="8" spans="1:9" ht="12.75">
      <c r="A8" s="15" t="s">
        <v>7</v>
      </c>
      <c r="B8" s="81" t="str">
        <f>('[1]EX - SY124 Precision'!$B$8)</f>
        <v>Ann Arbor</v>
      </c>
      <c r="C8" s="82"/>
      <c r="D8" s="82"/>
      <c r="E8" s="82"/>
      <c r="F8" s="82"/>
      <c r="G8" s="82"/>
      <c r="H8" s="82"/>
      <c r="I8" s="83"/>
    </row>
    <row r="9" spans="1:9" ht="12.75">
      <c r="A9" s="15" t="s">
        <v>8</v>
      </c>
      <c r="B9" s="81" t="str">
        <f>('[1]EX - SY124 Precision'!$B$9)</f>
        <v>Michigan</v>
      </c>
      <c r="C9" s="82"/>
      <c r="D9" s="82"/>
      <c r="E9" s="82"/>
      <c r="F9" s="82"/>
      <c r="G9" s="82"/>
      <c r="H9" s="82"/>
      <c r="I9" s="83"/>
    </row>
    <row r="10" spans="1:9" ht="12.75">
      <c r="A10" s="15" t="s">
        <v>9</v>
      </c>
      <c r="B10" s="81">
        <f>('[1]EX - SY124 Precision'!$B$10)</f>
        <v>48105</v>
      </c>
      <c r="C10" s="82"/>
      <c r="D10" s="82"/>
      <c r="E10" s="82"/>
      <c r="F10" s="82"/>
      <c r="G10" s="82"/>
      <c r="H10" s="82"/>
      <c r="I10" s="83"/>
    </row>
    <row r="11" spans="1:9" ht="21" customHeight="1">
      <c r="A11" s="16" t="s">
        <v>10</v>
      </c>
      <c r="B11" s="81" t="str">
        <f>('[1]EX - SY124 Precision'!$B$11)</f>
        <v>Joe Sopata</v>
      </c>
      <c r="C11" s="82"/>
      <c r="D11" s="82"/>
      <c r="E11" s="82"/>
      <c r="F11" s="82"/>
      <c r="G11" s="82"/>
      <c r="H11" s="82"/>
      <c r="I11" s="83"/>
    </row>
    <row r="12" spans="1:9" ht="21" customHeight="1">
      <c r="A12" s="16" t="s">
        <v>56</v>
      </c>
      <c r="B12" s="81" t="str">
        <f>('[1]EX - SY124 Precision'!$B$12)</f>
        <v>202-343-9034</v>
      </c>
      <c r="C12" s="82"/>
      <c r="D12" s="82"/>
      <c r="E12" s="82"/>
      <c r="F12" s="82"/>
      <c r="G12" s="82"/>
      <c r="H12" s="82"/>
      <c r="I12" s="83"/>
    </row>
    <row r="13" spans="1:9" ht="18.75" customHeight="1">
      <c r="A13" s="16" t="s">
        <v>57</v>
      </c>
      <c r="B13" s="81" t="str">
        <f>('[1]EX - SY124 Precision'!$B$13)</f>
        <v>202-343-2801</v>
      </c>
      <c r="C13" s="82"/>
      <c r="D13" s="82"/>
      <c r="E13" s="82"/>
      <c r="F13" s="82"/>
      <c r="G13" s="82"/>
      <c r="H13" s="82"/>
      <c r="I13" s="83"/>
    </row>
    <row r="14" spans="1:9" ht="21" customHeight="1">
      <c r="A14" s="16" t="s">
        <v>58</v>
      </c>
      <c r="B14" s="81" t="str">
        <f>('[1]EX - SY124 Precision'!$B$14)</f>
        <v>sopata.joe@epa.gov</v>
      </c>
      <c r="C14" s="82"/>
      <c r="D14" s="82"/>
      <c r="E14" s="82"/>
      <c r="F14" s="82"/>
      <c r="G14" s="82"/>
      <c r="H14" s="82"/>
      <c r="I14" s="83"/>
    </row>
    <row r="15" spans="1:9" ht="71.25" customHeight="1">
      <c r="A15" s="84" t="s">
        <v>14</v>
      </c>
      <c r="B15" s="53"/>
      <c r="C15" s="53"/>
      <c r="D15" s="53"/>
      <c r="E15" s="85"/>
      <c r="F15" s="85"/>
      <c r="G15" s="85"/>
      <c r="H15" s="86"/>
      <c r="I15" s="4" t="s">
        <v>51</v>
      </c>
    </row>
    <row r="16" spans="1:12" ht="81" customHeight="1">
      <c r="A16" s="87" t="s">
        <v>25</v>
      </c>
      <c r="B16" s="53"/>
      <c r="C16" s="53"/>
      <c r="D16" s="53"/>
      <c r="E16" s="88"/>
      <c r="F16" s="17"/>
      <c r="H16" s="87" t="s">
        <v>26</v>
      </c>
      <c r="I16" s="53"/>
      <c r="J16" s="53"/>
      <c r="K16" s="53"/>
      <c r="L16" s="88"/>
    </row>
    <row r="17" spans="1:11" ht="12.75">
      <c r="A17" s="79" t="s">
        <v>27</v>
      </c>
      <c r="B17" s="79"/>
      <c r="C17" s="79"/>
      <c r="D17" s="79"/>
      <c r="E17" s="18"/>
      <c r="F17" s="18"/>
      <c r="H17" s="80" t="s">
        <v>28</v>
      </c>
      <c r="I17" s="80"/>
      <c r="J17" s="80"/>
      <c r="K17" s="80"/>
    </row>
    <row r="18" spans="1:11" ht="12.75">
      <c r="A18" s="80" t="s">
        <v>29</v>
      </c>
      <c r="B18" s="80"/>
      <c r="C18" s="80"/>
      <c r="D18" s="80"/>
      <c r="E18" s="18"/>
      <c r="F18" s="18"/>
      <c r="H18" s="80" t="s">
        <v>29</v>
      </c>
      <c r="I18" s="80"/>
      <c r="J18" s="80"/>
      <c r="K18" s="80"/>
    </row>
    <row r="19" spans="1:11" ht="55.5" customHeight="1">
      <c r="A19" s="19" t="s">
        <v>30</v>
      </c>
      <c r="B19" s="75" t="str">
        <f>IF(COUNTA(D26:D35)&lt;10,"REQUIRED DATA MISSING",IF(COUNTA(B23)&lt;1,"REQUIRED DATA MISSING",IF(B24&lt;0.05,"PASSED","FAILED")))</f>
        <v>PASSED</v>
      </c>
      <c r="C19" s="76"/>
      <c r="D19" s="77"/>
      <c r="H19" s="19" t="s">
        <v>31</v>
      </c>
      <c r="I19" s="75" t="str">
        <f>IF(COUNTA(K26:K35)&lt;10,"REQUIRED DATA MISSING",IF(COUNTA(I23)&lt;1,"REQUIRED DATA MISSING",IF(I24&lt;0.05,"PASSED","FAILED")))</f>
        <v>PASSED</v>
      </c>
      <c r="J19" s="76"/>
      <c r="K19" s="77"/>
    </row>
    <row r="20" spans="1:11" ht="12.75">
      <c r="A20" s="20" t="s">
        <v>32</v>
      </c>
      <c r="B20" s="78">
        <f>IF(SUM(D26:D35)&lt;=0,"REQUIRED DATA MISSING",AVERAGE(D26:D35))</f>
        <v>0.5011</v>
      </c>
      <c r="C20" s="70"/>
      <c r="D20" s="71"/>
      <c r="E20" s="21"/>
      <c r="F20" s="21"/>
      <c r="H20" s="22" t="s">
        <v>33</v>
      </c>
      <c r="I20" s="78">
        <f>IF(SUM(K26:K35)&lt;=0,"REQUIRED DATA MISSING",AVERAGE(K26:K35))</f>
        <v>8.0153</v>
      </c>
      <c r="J20" s="70"/>
      <c r="K20" s="71"/>
    </row>
    <row r="21" spans="1:11" ht="42.75" customHeight="1">
      <c r="A21" s="20" t="s">
        <v>34</v>
      </c>
      <c r="B21" s="99" t="s">
        <v>59</v>
      </c>
      <c r="C21" s="73"/>
      <c r="D21" s="74"/>
      <c r="E21" s="23"/>
      <c r="F21" s="23"/>
      <c r="H21" s="24" t="s">
        <v>60</v>
      </c>
      <c r="I21" s="100" t="s">
        <v>59</v>
      </c>
      <c r="J21" s="101"/>
      <c r="K21" s="102"/>
    </row>
    <row r="22" spans="1:12" ht="51.75" customHeight="1">
      <c r="A22" s="20" t="s">
        <v>35</v>
      </c>
      <c r="B22" s="99" t="s">
        <v>61</v>
      </c>
      <c r="C22" s="73"/>
      <c r="D22" s="74"/>
      <c r="E22" s="7" t="s">
        <v>36</v>
      </c>
      <c r="F22" s="23"/>
      <c r="H22" s="24" t="s">
        <v>35</v>
      </c>
      <c r="I22" s="100" t="s">
        <v>62</v>
      </c>
      <c r="J22" s="101"/>
      <c r="K22" s="102"/>
      <c r="L22" s="7" t="s">
        <v>36</v>
      </c>
    </row>
    <row r="23" spans="1:12" ht="60" customHeight="1">
      <c r="A23" s="20" t="s">
        <v>37</v>
      </c>
      <c r="B23" s="65">
        <v>0.5</v>
      </c>
      <c r="C23" s="66"/>
      <c r="D23" s="67"/>
      <c r="E23" s="25" t="str">
        <f>IF(B23&lt;0.1,"ARV TOO LOW IN CONCENTRATION",IF(B23&gt;1,"ARV TOO HIGH IN CONCENTRATION","OK"))</f>
        <v>OK</v>
      </c>
      <c r="F23" s="23"/>
      <c r="H23" s="24" t="s">
        <v>38</v>
      </c>
      <c r="I23" s="68">
        <v>8</v>
      </c>
      <c r="J23" s="66"/>
      <c r="K23" s="67"/>
      <c r="L23" s="25" t="str">
        <f>IF(I23&lt;4,"ARV TOO LOW IN CONCENTRATION",IF(I23&gt;10,"ARV TOO HIGH IN CONCENTRATION","OK"))</f>
        <v>OK</v>
      </c>
    </row>
    <row r="24" spans="1:11" ht="57" customHeight="1">
      <c r="A24" s="20" t="s">
        <v>39</v>
      </c>
      <c r="B24" s="69">
        <f>IF(B20="REQUIRED DATA MISSING","REQUIRED DATA MISSING",ABS(B23-B20))</f>
        <v>0.0010999999999999899</v>
      </c>
      <c r="C24" s="70"/>
      <c r="D24" s="71"/>
      <c r="E24" s="21"/>
      <c r="F24" s="21"/>
      <c r="H24" s="24" t="s">
        <v>39</v>
      </c>
      <c r="I24" s="69">
        <f>IF(I20="REQUIRED DATA MISSING","REQUIRED DATA MISSING",ABS(I23-I20))</f>
        <v>0.01529999999999987</v>
      </c>
      <c r="J24" s="70"/>
      <c r="K24" s="71"/>
    </row>
    <row r="25" spans="1:12" ht="38.25">
      <c r="A25" s="24" t="s">
        <v>18</v>
      </c>
      <c r="B25" s="40" t="s">
        <v>53</v>
      </c>
      <c r="C25" s="40" t="s">
        <v>54</v>
      </c>
      <c r="D25" s="24" t="s">
        <v>21</v>
      </c>
      <c r="E25" s="7" t="s">
        <v>22</v>
      </c>
      <c r="G25" s="26"/>
      <c r="H25" s="24" t="s">
        <v>18</v>
      </c>
      <c r="I25" s="40" t="s">
        <v>53</v>
      </c>
      <c r="J25" s="40" t="s">
        <v>54</v>
      </c>
      <c r="K25" s="24" t="s">
        <v>21</v>
      </c>
      <c r="L25" s="7" t="s">
        <v>22</v>
      </c>
    </row>
    <row r="26" spans="1:12" ht="12.75">
      <c r="A26" s="41" t="s">
        <v>55</v>
      </c>
      <c r="B26" s="27">
        <v>38365</v>
      </c>
      <c r="C26" s="42">
        <v>0.3333333333333333</v>
      </c>
      <c r="D26" s="43">
        <v>0.499</v>
      </c>
      <c r="E26" s="12" t="str">
        <f>IF(D26="","DATA REQUIRED IN CELL D26","OK")</f>
        <v>OK</v>
      </c>
      <c r="G26" s="30"/>
      <c r="H26" s="41" t="s">
        <v>55</v>
      </c>
      <c r="I26" s="27">
        <v>38366</v>
      </c>
      <c r="J26" s="42">
        <v>0.3333333333333333</v>
      </c>
      <c r="K26" s="43">
        <v>7.95</v>
      </c>
      <c r="L26" s="12" t="str">
        <f>IF(K26="","DATA REQUIRED IN CELL J26","OK")</f>
        <v>OK</v>
      </c>
    </row>
    <row r="27" spans="1:12" ht="12.75">
      <c r="A27" s="41" t="s">
        <v>55</v>
      </c>
      <c r="B27" s="27">
        <v>38365</v>
      </c>
      <c r="C27" s="42">
        <v>0.3541666666666667</v>
      </c>
      <c r="D27" s="43">
        <v>0.489</v>
      </c>
      <c r="E27" s="12" t="str">
        <f>IF(D27="","DATA REQUIRED IN CELL D27","OK")</f>
        <v>OK</v>
      </c>
      <c r="G27" s="30"/>
      <c r="H27" s="41" t="s">
        <v>55</v>
      </c>
      <c r="I27" s="27">
        <v>38366</v>
      </c>
      <c r="J27" s="42">
        <v>0.3541666666666667</v>
      </c>
      <c r="K27" s="43">
        <v>7.957</v>
      </c>
      <c r="L27" s="12" t="str">
        <f>IF(K27="","DATA REQUIRED IN CELL J27","OK")</f>
        <v>OK</v>
      </c>
    </row>
    <row r="28" spans="1:12" ht="12.75">
      <c r="A28" s="41" t="s">
        <v>55</v>
      </c>
      <c r="B28" s="27">
        <v>38365</v>
      </c>
      <c r="C28" s="42">
        <v>0.375</v>
      </c>
      <c r="D28" s="43">
        <v>0.498</v>
      </c>
      <c r="E28" s="12" t="str">
        <f>IF(D28="","DATA REQUIRED IN CELL D28","OK")</f>
        <v>OK</v>
      </c>
      <c r="G28" s="30"/>
      <c r="H28" s="41" t="s">
        <v>55</v>
      </c>
      <c r="I28" s="27">
        <v>38366</v>
      </c>
      <c r="J28" s="42">
        <v>0.375</v>
      </c>
      <c r="K28" s="43">
        <v>7.888</v>
      </c>
      <c r="L28" s="12" t="str">
        <f>IF(K28="","DATA REQUIRED IN CELL J28","OK")</f>
        <v>OK</v>
      </c>
    </row>
    <row r="29" spans="1:12" ht="12.75">
      <c r="A29" s="41" t="s">
        <v>55</v>
      </c>
      <c r="B29" s="27">
        <v>38365</v>
      </c>
      <c r="C29" s="42">
        <v>0.3958333333333333</v>
      </c>
      <c r="D29" s="43">
        <v>0.5</v>
      </c>
      <c r="E29" s="12" t="str">
        <f>IF(D29="","DATA REQUIRED IN CELL D29","OK")</f>
        <v>OK</v>
      </c>
      <c r="G29" s="30"/>
      <c r="H29" s="41" t="s">
        <v>55</v>
      </c>
      <c r="I29" s="27">
        <v>38366</v>
      </c>
      <c r="J29" s="42">
        <v>0.3958333333333333</v>
      </c>
      <c r="K29" s="43">
        <v>8.002</v>
      </c>
      <c r="L29" s="12" t="str">
        <f>IF(K29="","DATA REQUIRED IN CELL J29","OK")</f>
        <v>OK</v>
      </c>
    </row>
    <row r="30" spans="1:12" ht="12.75">
      <c r="A30" s="41" t="s">
        <v>55</v>
      </c>
      <c r="B30" s="27">
        <v>38365</v>
      </c>
      <c r="C30" s="42">
        <v>0.4166666666666667</v>
      </c>
      <c r="D30" s="43">
        <v>0.51</v>
      </c>
      <c r="E30" s="12" t="str">
        <f>IF(D30="","DATA REQUIRED IN CELL D30","OK")</f>
        <v>OK</v>
      </c>
      <c r="G30" s="30"/>
      <c r="H30" s="41" t="s">
        <v>55</v>
      </c>
      <c r="I30" s="27">
        <v>38366</v>
      </c>
      <c r="J30" s="42">
        <v>0.4166666666666667</v>
      </c>
      <c r="K30" s="43">
        <v>8.004</v>
      </c>
      <c r="L30" s="12" t="str">
        <f>IF(K30="","DATA REQUIRED IN CELL J30","OK")</f>
        <v>OK</v>
      </c>
    </row>
    <row r="31" spans="1:12" ht="12.75">
      <c r="A31" s="41" t="s">
        <v>55</v>
      </c>
      <c r="B31" s="27">
        <v>38365</v>
      </c>
      <c r="C31" s="42">
        <v>0.4375</v>
      </c>
      <c r="D31" s="43">
        <v>0.52</v>
      </c>
      <c r="E31" s="12" t="str">
        <f>IF(D31="","DATA REQUIRED IN CELL D31","OK")</f>
        <v>OK</v>
      </c>
      <c r="G31" s="30"/>
      <c r="H31" s="41" t="s">
        <v>55</v>
      </c>
      <c r="I31" s="27">
        <v>38366</v>
      </c>
      <c r="J31" s="42">
        <v>0.4375</v>
      </c>
      <c r="K31" s="43">
        <v>8.123</v>
      </c>
      <c r="L31" s="12" t="str">
        <f>IF(K31="","DATA REQUIRED IN CELL J31","OK")</f>
        <v>OK</v>
      </c>
    </row>
    <row r="32" spans="1:12" ht="12.75">
      <c r="A32" s="41" t="s">
        <v>55</v>
      </c>
      <c r="B32" s="27">
        <v>38365</v>
      </c>
      <c r="C32" s="42">
        <v>0.4583333333333333</v>
      </c>
      <c r="D32" s="43">
        <v>0.488</v>
      </c>
      <c r="E32" s="12" t="str">
        <f>IF(D32="","DATA REQUIRED IN CELL D32","OK")</f>
        <v>OK</v>
      </c>
      <c r="G32" s="30"/>
      <c r="H32" s="41" t="s">
        <v>55</v>
      </c>
      <c r="I32" s="27">
        <v>38366</v>
      </c>
      <c r="J32" s="42">
        <v>0.4583333333333333</v>
      </c>
      <c r="K32" s="43">
        <v>8.2</v>
      </c>
      <c r="L32" s="12" t="str">
        <f>IF(K32="","DATA REQUIRED IN CELL J32","OK")</f>
        <v>OK</v>
      </c>
    </row>
    <row r="33" spans="1:12" ht="12.75">
      <c r="A33" s="41" t="s">
        <v>55</v>
      </c>
      <c r="B33" s="27">
        <v>38365</v>
      </c>
      <c r="C33" s="42">
        <v>0.4791666666666667</v>
      </c>
      <c r="D33" s="43">
        <v>0.495</v>
      </c>
      <c r="E33" s="12" t="str">
        <f>IF(D33="","DATA REQUIRED IN CELL D33","OK")</f>
        <v>OK</v>
      </c>
      <c r="G33" s="30"/>
      <c r="H33" s="41" t="s">
        <v>55</v>
      </c>
      <c r="I33" s="27">
        <v>38366</v>
      </c>
      <c r="J33" s="42">
        <v>0.4791666666666667</v>
      </c>
      <c r="K33" s="43">
        <v>8.005</v>
      </c>
      <c r="L33" s="12" t="str">
        <f>IF(K33="","DATA REQUIRED IN CELL J33","OK")</f>
        <v>OK</v>
      </c>
    </row>
    <row r="34" spans="1:12" ht="12.75">
      <c r="A34" s="41" t="s">
        <v>55</v>
      </c>
      <c r="B34" s="27">
        <v>38365</v>
      </c>
      <c r="C34" s="42">
        <v>0.5</v>
      </c>
      <c r="D34" s="43">
        <v>0.511</v>
      </c>
      <c r="E34" s="12" t="str">
        <f>IF(D34="","DATA REQUIRED IN CELL D34","OK")</f>
        <v>OK</v>
      </c>
      <c r="G34" s="30"/>
      <c r="H34" s="41" t="s">
        <v>55</v>
      </c>
      <c r="I34" s="27">
        <v>38366</v>
      </c>
      <c r="J34" s="42">
        <v>0.5</v>
      </c>
      <c r="K34" s="43">
        <v>8.101</v>
      </c>
      <c r="L34" s="12" t="str">
        <f>IF(K34="","DATA REQUIRED IN CELL J34","OK")</f>
        <v>OK</v>
      </c>
    </row>
    <row r="35" spans="1:12" ht="12.75">
      <c r="A35" s="41" t="s">
        <v>55</v>
      </c>
      <c r="B35" s="27">
        <v>38365</v>
      </c>
      <c r="C35" s="42">
        <v>0.5208333333333334</v>
      </c>
      <c r="D35" s="43">
        <v>0.501</v>
      </c>
      <c r="E35" s="12" t="str">
        <f>IF(D35="","DATA REQUIRED IN CELL D35","OK")</f>
        <v>OK</v>
      </c>
      <c r="G35" s="30"/>
      <c r="H35" s="41" t="s">
        <v>55</v>
      </c>
      <c r="I35" s="27">
        <v>38366</v>
      </c>
      <c r="J35" s="42">
        <v>0.5208333333333334</v>
      </c>
      <c r="K35" s="43">
        <v>7.923</v>
      </c>
      <c r="L35" s="12" t="str">
        <f>IF(K35="","DATA REQUIRED IN CELL J35","OK")</f>
        <v>OK</v>
      </c>
    </row>
    <row r="36" spans="7:9" ht="12.75">
      <c r="G36" s="31"/>
      <c r="H36" s="32"/>
      <c r="I36" s="32"/>
    </row>
  </sheetData>
  <sheetProtection/>
  <protectedRanges>
    <protectedRange sqref="K26:K35" name="Average"/>
    <protectedRange sqref="D26:D35" name="Arithmetic Average"/>
  </protectedRanges>
  <mergeCells count="32">
    <mergeCell ref="A2:I2"/>
    <mergeCell ref="B3:I3"/>
    <mergeCell ref="B4:I4"/>
    <mergeCell ref="A5:I5"/>
    <mergeCell ref="B6:I6"/>
    <mergeCell ref="B7:I7"/>
    <mergeCell ref="B8:I8"/>
    <mergeCell ref="B9:I9"/>
    <mergeCell ref="B10:I10"/>
    <mergeCell ref="B11:I11"/>
    <mergeCell ref="B12:I12"/>
    <mergeCell ref="B13:I13"/>
    <mergeCell ref="B14:I14"/>
    <mergeCell ref="A15:H15"/>
    <mergeCell ref="A16:E16"/>
    <mergeCell ref="H16:L16"/>
    <mergeCell ref="A17:D17"/>
    <mergeCell ref="H17:K17"/>
    <mergeCell ref="A18:D18"/>
    <mergeCell ref="H18:K18"/>
    <mergeCell ref="B19:D19"/>
    <mergeCell ref="I19:K19"/>
    <mergeCell ref="B20:D20"/>
    <mergeCell ref="I20:K20"/>
    <mergeCell ref="B21:D21"/>
    <mergeCell ref="I21:K21"/>
    <mergeCell ref="B22:D22"/>
    <mergeCell ref="I22:K22"/>
    <mergeCell ref="B23:D23"/>
    <mergeCell ref="I23:K23"/>
    <mergeCell ref="B24:D24"/>
    <mergeCell ref="I24:K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2009-02-12T19:27:59Z</dcterms:created>
  <dcterms:modified xsi:type="dcterms:W3CDTF">2009-02-12T19:47:38Z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