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19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<sst xmlns="http://schemas.openxmlformats.org/spreadsheetml/2006/main" count="51" uniqueCount="27">
  <si>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Processing and manufacturing dairy products</t>
  </si>
  <si>
    <t>North Atlantic</t>
  </si>
  <si>
    <t>East North Central</t>
  </si>
  <si>
    <t>West North Central</t>
  </si>
  <si>
    <t>South Atlantic</t>
  </si>
  <si>
    <t>South Central</t>
  </si>
  <si>
    <t>Western</t>
  </si>
  <si>
    <t>Not operating milk plants or receiving facilities</t>
  </si>
  <si>
    <r>
      <t>1</t>
    </r>
    <r>
      <rPr>
        <sz val="10"/>
        <rFont val="Arial"/>
        <family val="0"/>
      </rPr>
      <t>Figure 1 shows states by region.</t>
    </r>
  </si>
  <si>
    <t>Table 1--Dairy cooperatives by type of operation and by headquarters region</t>
  </si>
  <si>
    <t xml:space="preserve">     All regions</t>
  </si>
  <si>
    <t>Share of total cooperatives</t>
  </si>
  <si>
    <t>Total number of dairy cooperatives</t>
  </si>
  <si>
    <t>Contacts:</t>
  </si>
  <si>
    <t>Posted 02/08/2007</t>
  </si>
  <si>
    <r>
      <t>Region</t>
    </r>
    <r>
      <rPr>
        <i/>
        <vertAlign val="superscript"/>
        <sz val="9"/>
        <rFont val="Arial"/>
        <family val="2"/>
      </rPr>
      <t>1</t>
    </r>
  </si>
  <si>
    <t>1957</t>
  </si>
  <si>
    <r>
      <t>2,168</t>
    </r>
    <r>
      <rPr>
        <i/>
        <vertAlign val="superscript"/>
        <sz val="9"/>
        <rFont val="Arial"/>
        <family val="2"/>
      </rPr>
      <t>2</t>
    </r>
  </si>
  <si>
    <r>
      <t>Operating milk receiving facilities only</t>
    </r>
    <r>
      <rPr>
        <i/>
        <vertAlign val="superscript"/>
        <sz val="9"/>
        <rFont val="Arial"/>
        <family val="2"/>
      </rPr>
      <t>3</t>
    </r>
  </si>
  <si>
    <r>
      <t>56</t>
    </r>
    <r>
      <rPr>
        <i/>
        <vertAlign val="superscript"/>
        <sz val="9"/>
        <rFont val="Arial"/>
        <family val="0"/>
      </rPr>
      <t>4</t>
    </r>
  </si>
  <si>
    <r>
      <t>1,746</t>
    </r>
    <r>
      <rPr>
        <i/>
        <vertAlign val="superscript"/>
        <sz val="9"/>
        <rFont val="Arial"/>
        <family val="2"/>
      </rPr>
      <t>5</t>
    </r>
  </si>
  <si>
    <r>
      <t>2</t>
    </r>
    <r>
      <rPr>
        <sz val="10"/>
        <rFont val="Arial"/>
        <family val="0"/>
      </rPr>
      <t>Comprises 240 milk marketing cooperatives, 1,385 cooperative creameries and 543 cheese factories.</t>
    </r>
  </si>
  <si>
    <r>
      <t>3</t>
    </r>
    <r>
      <rPr>
        <sz val="10"/>
        <rFont val="Arial"/>
        <family val="0"/>
      </rPr>
      <t>Operating milk and cream receiving facilities only prior to 1987.</t>
    </r>
  </si>
  <si>
    <r>
      <t>4</t>
    </r>
    <r>
      <rPr>
        <sz val="10"/>
        <rFont val="Arial"/>
        <family val="0"/>
      </rPr>
      <t>Cooperative operating cream stations.</t>
    </r>
  </si>
  <si>
    <r>
      <t>5</t>
    </r>
    <r>
      <rPr>
        <sz val="10"/>
        <rFont val="Arial"/>
        <family val="0"/>
      </rPr>
      <t xml:space="preserve">From </t>
    </r>
    <r>
      <rPr>
        <i/>
        <sz val="10"/>
        <rFont val="Arial"/>
        <family val="2"/>
      </rPr>
      <t>Farm Marketing, Supply and Service Cooperative Historical Statistics</t>
    </r>
    <r>
      <rPr>
        <sz val="10"/>
        <rFont val="Arial"/>
        <family val="0"/>
      </rPr>
      <t>, Cooperative Information Report 1, Section 26, August 2004.</t>
    </r>
  </si>
  <si>
    <t>charles.ling@wdc.usda.gov, (202) 690-1410</t>
  </si>
  <si>
    <t>carolyn.liebrand@wdc.usda.gov, (202) 690-1414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</si>
</sst>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</numFmts>
  <fonts count="8">
    <font>
      <sz val="10"/>
      <name val="Arial"/>
      <family val="0"/>
    </font>
    <font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9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1" xfId="2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  <xf numFmtId="9" fontId="0" fillId="0" borderId="0" xfId="2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/>
    </xf>
    <xf numFmtId="165" fontId="0" fillId="0" borderId="0" xfId="15" applyNumberFormat="1" applyAlignment="1">
      <alignment horizontal="righ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20" applyFont="1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1" fillId="0" borderId="0" xfId="15" applyNumberFormat="1" applyFont="1" applyBorder="1" applyAlignment="1">
      <alignment horizontal="right"/>
    </xf>
    <xf numFmtId="49" fontId="0" fillId="0" borderId="0" xfId="15" applyNumberFormat="1" applyFont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49" fontId="7" fillId="0" borderId="0" xfId="15" applyNumberFormat="1" applyFont="1" applyAlignment="1">
      <alignment horizontal="right"/>
    </xf>
    <xf numFmtId="0" fontId="4" fillId="0" borderId="0" xfId="2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rles.ling@wdc.usda.gov,%20(202)%20690-1410" TargetMode="External" /><Relationship Id="rId2" Type="http://schemas.openxmlformats.org/officeDocument/2006/relationships/hyperlink" Target="mailto:carolyn.liebrand@wdc.usda.gov,%20(202)%20690-141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B7" sqref="B7"/>
    </sheetView>
  </sheetViews>
  <sheetFormatPr defaultColWidth="9.140625" defaultRowHeight="12.75"/>
  <cols>
    <col min="1" max="1" width="23.421875" style="0" customWidth="1"/>
    <col min="2" max="10" width="7.7109375" style="0" customWidth="1"/>
  </cols>
  <sheetData>
    <row r="1" spans="1:10" ht="13.5" thickBo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>
      <c r="A2" s="19" t="s">
        <v>15</v>
      </c>
      <c r="B2" s="25">
        <v>1936</v>
      </c>
      <c r="C2" s="21" t="s">
        <v>16</v>
      </c>
      <c r="D2" s="20">
        <v>1964</v>
      </c>
      <c r="E2" s="20">
        <v>1973</v>
      </c>
      <c r="F2" s="20">
        <v>1980</v>
      </c>
      <c r="G2" s="20">
        <v>1987</v>
      </c>
      <c r="H2" s="20">
        <v>1992</v>
      </c>
      <c r="I2" s="20">
        <v>1997</v>
      </c>
      <c r="J2" s="20">
        <v>2002</v>
      </c>
    </row>
    <row r="3" spans="1:10" ht="12.75">
      <c r="A3" s="7"/>
      <c r="B3" s="7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7"/>
      <c r="B4" s="29" t="s">
        <v>0</v>
      </c>
      <c r="C4" s="29"/>
      <c r="D4" s="29"/>
      <c r="E4" s="29"/>
      <c r="F4" s="29"/>
      <c r="G4" s="29"/>
      <c r="H4" s="29"/>
      <c r="I4" s="29"/>
      <c r="J4" s="29"/>
    </row>
    <row r="5" spans="9:10" ht="12.75">
      <c r="I5" s="4"/>
      <c r="J5" s="4"/>
    </row>
    <row r="6" spans="1:10" ht="12.75">
      <c r="A6" t="s">
        <v>1</v>
      </c>
      <c r="B6" s="15"/>
      <c r="C6" s="15"/>
      <c r="D6" s="15">
        <f>18+22</f>
        <v>40</v>
      </c>
      <c r="E6" s="15">
        <f>10+14</f>
        <v>24</v>
      </c>
      <c r="F6" s="15">
        <f>7+15</f>
        <v>22</v>
      </c>
      <c r="G6" s="15">
        <f>6+10</f>
        <v>16</v>
      </c>
      <c r="H6" s="15">
        <f>3+9</f>
        <v>12</v>
      </c>
      <c r="I6" s="15">
        <v>8</v>
      </c>
      <c r="J6" s="15">
        <v>7</v>
      </c>
    </row>
    <row r="7" spans="1:10" ht="12.75">
      <c r="A7" t="s">
        <v>4</v>
      </c>
      <c r="B7" s="15"/>
      <c r="C7" s="15"/>
      <c r="D7" s="15">
        <v>31</v>
      </c>
      <c r="E7" s="15">
        <v>13</v>
      </c>
      <c r="F7" s="15">
        <v>9</v>
      </c>
      <c r="G7" s="15">
        <v>6</v>
      </c>
      <c r="H7" s="15">
        <v>4</v>
      </c>
      <c r="I7" s="15">
        <v>3</v>
      </c>
      <c r="J7" s="15">
        <v>1</v>
      </c>
    </row>
    <row r="8" spans="1:10" ht="12.75">
      <c r="A8" t="s">
        <v>2</v>
      </c>
      <c r="B8" s="15"/>
      <c r="C8" s="15"/>
      <c r="D8" s="15">
        <v>258</v>
      </c>
      <c r="E8" s="15">
        <v>133</v>
      </c>
      <c r="F8" s="15">
        <v>93</v>
      </c>
      <c r="G8" s="15">
        <v>55</v>
      </c>
      <c r="H8" s="15">
        <v>35</v>
      </c>
      <c r="I8" s="15">
        <v>24</v>
      </c>
      <c r="J8" s="15">
        <v>21</v>
      </c>
    </row>
    <row r="9" spans="1:10" ht="12.75">
      <c r="A9" t="s">
        <v>3</v>
      </c>
      <c r="B9" s="15"/>
      <c r="C9" s="15"/>
      <c r="D9" s="15">
        <v>453</v>
      </c>
      <c r="E9" s="15">
        <v>85</v>
      </c>
      <c r="F9" s="15">
        <v>42</v>
      </c>
      <c r="G9" s="15">
        <v>24</v>
      </c>
      <c r="H9" s="15">
        <v>19</v>
      </c>
      <c r="I9" s="15">
        <v>14</v>
      </c>
      <c r="J9" s="15">
        <v>10</v>
      </c>
    </row>
    <row r="10" spans="1:10" ht="12.75">
      <c r="A10" t="s">
        <v>5</v>
      </c>
      <c r="B10" s="15"/>
      <c r="C10" s="15"/>
      <c r="D10" s="15">
        <v>16</v>
      </c>
      <c r="E10" s="15">
        <v>5</v>
      </c>
      <c r="F10" s="15">
        <v>3</v>
      </c>
      <c r="G10" s="15">
        <v>3</v>
      </c>
      <c r="H10" s="15">
        <v>3</v>
      </c>
      <c r="I10" s="15">
        <v>1</v>
      </c>
      <c r="J10" s="15">
        <v>0</v>
      </c>
    </row>
    <row r="11" spans="1:10" ht="12.75">
      <c r="A11" t="s">
        <v>6</v>
      </c>
      <c r="B11" s="16"/>
      <c r="C11" s="16"/>
      <c r="D11" s="16">
        <f>17+41</f>
        <v>58</v>
      </c>
      <c r="E11" s="16">
        <f>14+17</f>
        <v>31</v>
      </c>
      <c r="F11" s="16">
        <f>9+14</f>
        <v>23</v>
      </c>
      <c r="G11" s="16">
        <f>5+12</f>
        <v>17</v>
      </c>
      <c r="H11" s="16">
        <f>4+9</f>
        <v>13</v>
      </c>
      <c r="I11" s="16">
        <v>13</v>
      </c>
      <c r="J11" s="16">
        <v>7</v>
      </c>
    </row>
    <row r="12" spans="1:10" ht="13.5">
      <c r="A12" t="s">
        <v>10</v>
      </c>
      <c r="B12" s="18" t="s">
        <v>17</v>
      </c>
      <c r="C12" s="15"/>
      <c r="D12" s="15">
        <f aca="true" t="shared" si="0" ref="D12:J12">SUM(D6:D11)</f>
        <v>856</v>
      </c>
      <c r="E12" s="15">
        <f t="shared" si="0"/>
        <v>291</v>
      </c>
      <c r="F12" s="15">
        <f t="shared" si="0"/>
        <v>192</v>
      </c>
      <c r="G12" s="15">
        <f t="shared" si="0"/>
        <v>121</v>
      </c>
      <c r="H12" s="15">
        <f t="shared" si="0"/>
        <v>86</v>
      </c>
      <c r="I12" s="15">
        <f t="shared" si="0"/>
        <v>63</v>
      </c>
      <c r="J12" s="15">
        <f t="shared" si="0"/>
        <v>46</v>
      </c>
    </row>
    <row r="13" spans="1:10" ht="12.75">
      <c r="A13" t="s">
        <v>11</v>
      </c>
      <c r="B13" s="5">
        <v>0.93</v>
      </c>
      <c r="C13" s="5"/>
      <c r="D13" s="5">
        <f aca="true" t="shared" si="1" ref="D13:J13">D12/D45</f>
        <v>0.6881028938906752</v>
      </c>
      <c r="E13" s="5">
        <f t="shared" si="1"/>
        <v>0.49155405405405406</v>
      </c>
      <c r="F13" s="5">
        <f t="shared" si="1"/>
        <v>0.4413793103448276</v>
      </c>
      <c r="G13" s="5">
        <f t="shared" si="1"/>
        <v>0.40878378378378377</v>
      </c>
      <c r="H13" s="5">
        <f t="shared" si="1"/>
        <v>0.32452830188679244</v>
      </c>
      <c r="I13" s="5">
        <f t="shared" si="1"/>
        <v>0.27876106194690264</v>
      </c>
      <c r="J13" s="5">
        <f t="shared" si="1"/>
        <v>0.23469387755102042</v>
      </c>
    </row>
    <row r="15" spans="2:10" ht="12.75" customHeight="1">
      <c r="B15" s="29" t="s">
        <v>18</v>
      </c>
      <c r="C15" s="29"/>
      <c r="D15" s="29"/>
      <c r="E15" s="29"/>
      <c r="F15" s="29"/>
      <c r="G15" s="29"/>
      <c r="H15" s="29"/>
      <c r="I15" s="29"/>
      <c r="J15" s="29"/>
    </row>
    <row r="17" spans="1:10" ht="12.75">
      <c r="A17" t="s">
        <v>1</v>
      </c>
      <c r="B17" s="15"/>
      <c r="C17" s="15"/>
      <c r="D17" s="15">
        <f>4+34</f>
        <v>38</v>
      </c>
      <c r="E17" s="15">
        <v>16</v>
      </c>
      <c r="F17" s="15">
        <v>6</v>
      </c>
      <c r="G17" s="15">
        <v>4</v>
      </c>
      <c r="H17" s="15">
        <v>6</v>
      </c>
      <c r="I17" s="15">
        <v>3</v>
      </c>
      <c r="J17" s="15">
        <v>1</v>
      </c>
    </row>
    <row r="18" spans="1:10" ht="12.75">
      <c r="A18" t="s">
        <v>4</v>
      </c>
      <c r="B18" s="15"/>
      <c r="C18" s="15"/>
      <c r="D18" s="15">
        <v>11</v>
      </c>
      <c r="E18" s="9">
        <v>0</v>
      </c>
      <c r="F18" s="15">
        <v>0</v>
      </c>
      <c r="G18" s="15">
        <v>1</v>
      </c>
      <c r="H18" s="15">
        <v>0</v>
      </c>
      <c r="I18" s="15">
        <v>1</v>
      </c>
      <c r="J18" s="15">
        <v>0</v>
      </c>
    </row>
    <row r="19" spans="1:10" ht="12.75">
      <c r="A19" t="s">
        <v>2</v>
      </c>
      <c r="B19" s="15"/>
      <c r="C19" s="15"/>
      <c r="D19" s="15">
        <v>21</v>
      </c>
      <c r="E19" s="15">
        <v>11</v>
      </c>
      <c r="F19" s="15">
        <v>7</v>
      </c>
      <c r="G19" s="15">
        <v>3</v>
      </c>
      <c r="H19" s="15">
        <v>1</v>
      </c>
      <c r="I19" s="15">
        <v>1</v>
      </c>
      <c r="J19" s="15">
        <v>5</v>
      </c>
    </row>
    <row r="20" spans="1:10" ht="12.75">
      <c r="A20" t="s">
        <v>3</v>
      </c>
      <c r="B20" s="15"/>
      <c r="C20" s="15"/>
      <c r="D20" s="15">
        <v>91</v>
      </c>
      <c r="E20" s="15">
        <v>97</v>
      </c>
      <c r="F20" s="15">
        <v>77</v>
      </c>
      <c r="G20" s="15">
        <v>35</v>
      </c>
      <c r="H20" s="15">
        <v>36</v>
      </c>
      <c r="I20" s="15">
        <v>20</v>
      </c>
      <c r="J20" s="15">
        <v>10</v>
      </c>
    </row>
    <row r="21" spans="1:10" ht="12.75">
      <c r="A21" t="s">
        <v>5</v>
      </c>
      <c r="B21" s="15"/>
      <c r="C21" s="15"/>
      <c r="D21" s="15">
        <v>7</v>
      </c>
      <c r="E21" s="15">
        <v>3</v>
      </c>
      <c r="F21" s="15">
        <v>4</v>
      </c>
      <c r="G21" s="15">
        <v>1</v>
      </c>
      <c r="H21" s="15">
        <v>1</v>
      </c>
      <c r="I21" s="15">
        <v>0</v>
      </c>
      <c r="J21" s="15">
        <v>2</v>
      </c>
    </row>
    <row r="22" spans="1:10" ht="12.75">
      <c r="A22" t="s">
        <v>6</v>
      </c>
      <c r="B22" s="16"/>
      <c r="C22" s="16"/>
      <c r="D22" s="16">
        <v>1</v>
      </c>
      <c r="E22" s="16">
        <v>3</v>
      </c>
      <c r="F22" s="16">
        <v>3</v>
      </c>
      <c r="G22" s="16">
        <v>0</v>
      </c>
      <c r="H22" s="16">
        <v>0</v>
      </c>
      <c r="I22" s="16">
        <v>0</v>
      </c>
      <c r="J22" s="16">
        <v>1</v>
      </c>
    </row>
    <row r="23" spans="1:10" ht="13.5">
      <c r="A23" t="s">
        <v>10</v>
      </c>
      <c r="B23" s="26" t="s">
        <v>19</v>
      </c>
      <c r="C23" s="15"/>
      <c r="D23" s="15">
        <f aca="true" t="shared" si="2" ref="D23:J23">SUM(D17:D22)</f>
        <v>169</v>
      </c>
      <c r="E23" s="15">
        <f t="shared" si="2"/>
        <v>130</v>
      </c>
      <c r="F23" s="15">
        <f t="shared" si="2"/>
        <v>97</v>
      </c>
      <c r="G23" s="15">
        <f t="shared" si="2"/>
        <v>44</v>
      </c>
      <c r="H23" s="15">
        <f t="shared" si="2"/>
        <v>44</v>
      </c>
      <c r="I23" s="15">
        <f t="shared" si="2"/>
        <v>25</v>
      </c>
      <c r="J23" s="15">
        <f t="shared" si="2"/>
        <v>19</v>
      </c>
    </row>
    <row r="24" spans="1:10" ht="12.75">
      <c r="A24" t="s">
        <v>11</v>
      </c>
      <c r="B24" s="5">
        <v>0.02</v>
      </c>
      <c r="C24" s="5"/>
      <c r="D24" s="5">
        <f aca="true" t="shared" si="3" ref="D24:J24">D23/D45</f>
        <v>0.13585209003215434</v>
      </c>
      <c r="E24" s="5">
        <f t="shared" si="3"/>
        <v>0.2195945945945946</v>
      </c>
      <c r="F24" s="5">
        <f t="shared" si="3"/>
        <v>0.22298850574712645</v>
      </c>
      <c r="G24" s="5">
        <f t="shared" si="3"/>
        <v>0.14864864864864866</v>
      </c>
      <c r="H24" s="5">
        <f t="shared" si="3"/>
        <v>0.1660377358490566</v>
      </c>
      <c r="I24" s="5">
        <f t="shared" si="3"/>
        <v>0.11061946902654868</v>
      </c>
      <c r="J24" s="5">
        <f t="shared" si="3"/>
        <v>0.09693877551020408</v>
      </c>
    </row>
    <row r="26" spans="2:10" ht="12.75" customHeight="1">
      <c r="B26" s="29" t="s">
        <v>7</v>
      </c>
      <c r="C26" s="29"/>
      <c r="D26" s="29"/>
      <c r="E26" s="29"/>
      <c r="F26" s="29"/>
      <c r="G26" s="29"/>
      <c r="H26" s="29"/>
      <c r="I26" s="29"/>
      <c r="J26" s="29"/>
    </row>
    <row r="28" spans="1:10" ht="12.75">
      <c r="A28" t="s">
        <v>1</v>
      </c>
      <c r="B28" s="15"/>
      <c r="C28" s="15"/>
      <c r="D28" s="15">
        <f>6+109</f>
        <v>115</v>
      </c>
      <c r="E28" s="15">
        <v>108</v>
      </c>
      <c r="F28" s="17">
        <v>94</v>
      </c>
      <c r="G28" s="15">
        <v>80</v>
      </c>
      <c r="H28" s="15">
        <v>77</v>
      </c>
      <c r="I28" s="15">
        <v>72</v>
      </c>
      <c r="J28" s="15">
        <v>77</v>
      </c>
    </row>
    <row r="29" spans="1:10" ht="12.75">
      <c r="A29" t="s">
        <v>4</v>
      </c>
      <c r="B29" s="15"/>
      <c r="C29" s="15"/>
      <c r="D29" s="15">
        <v>16</v>
      </c>
      <c r="E29" s="15">
        <v>8</v>
      </c>
      <c r="F29" s="15">
        <v>7</v>
      </c>
      <c r="G29" s="15">
        <v>5</v>
      </c>
      <c r="H29" s="15">
        <v>8</v>
      </c>
      <c r="I29" s="15">
        <v>5</v>
      </c>
      <c r="J29" s="15">
        <v>2</v>
      </c>
    </row>
    <row r="30" spans="1:10" ht="12.75">
      <c r="A30" t="s">
        <v>2</v>
      </c>
      <c r="B30" s="15"/>
      <c r="C30" s="15"/>
      <c r="D30" s="15">
        <v>31</v>
      </c>
      <c r="E30" s="15">
        <v>23</v>
      </c>
      <c r="F30" s="15">
        <v>18</v>
      </c>
      <c r="G30" s="15">
        <v>17</v>
      </c>
      <c r="H30" s="15">
        <v>17</v>
      </c>
      <c r="I30" s="15">
        <v>19</v>
      </c>
      <c r="J30" s="15">
        <v>16</v>
      </c>
    </row>
    <row r="31" spans="1:10" ht="12.75">
      <c r="A31" t="s">
        <v>3</v>
      </c>
      <c r="B31" s="15"/>
      <c r="C31" s="15"/>
      <c r="D31" s="15">
        <v>20</v>
      </c>
      <c r="E31" s="15">
        <v>2</v>
      </c>
      <c r="F31" s="15">
        <v>5</v>
      </c>
      <c r="G31" s="15">
        <v>18</v>
      </c>
      <c r="H31" s="15">
        <v>17</v>
      </c>
      <c r="I31" s="15">
        <v>26</v>
      </c>
      <c r="J31" s="15">
        <v>25</v>
      </c>
    </row>
    <row r="32" spans="1:10" ht="12.75">
      <c r="A32" t="s">
        <v>5</v>
      </c>
      <c r="B32" s="15"/>
      <c r="C32" s="15"/>
      <c r="D32" s="15">
        <v>13</v>
      </c>
      <c r="E32" s="15">
        <v>7</v>
      </c>
      <c r="F32" s="15">
        <v>6</v>
      </c>
      <c r="G32" s="15">
        <v>3</v>
      </c>
      <c r="H32" s="15">
        <v>3</v>
      </c>
      <c r="I32" s="15">
        <v>5</v>
      </c>
      <c r="J32" s="15">
        <v>1</v>
      </c>
    </row>
    <row r="33" spans="1:10" ht="12.75">
      <c r="A33" t="s">
        <v>6</v>
      </c>
      <c r="B33" s="16"/>
      <c r="C33" s="16"/>
      <c r="D33" s="16">
        <v>24</v>
      </c>
      <c r="E33" s="16">
        <v>23</v>
      </c>
      <c r="F33" s="16">
        <v>16</v>
      </c>
      <c r="G33" s="16">
        <v>8</v>
      </c>
      <c r="H33" s="16">
        <v>13</v>
      </c>
      <c r="I33" s="16">
        <v>11</v>
      </c>
      <c r="J33" s="16">
        <v>10</v>
      </c>
    </row>
    <row r="34" spans="1:10" ht="12.75">
      <c r="A34" t="s">
        <v>10</v>
      </c>
      <c r="B34" s="15">
        <v>114</v>
      </c>
      <c r="C34" s="15"/>
      <c r="D34" s="15">
        <f aca="true" t="shared" si="4" ref="D34:J34">SUM(D28:D33)</f>
        <v>219</v>
      </c>
      <c r="E34" s="15">
        <f t="shared" si="4"/>
        <v>171</v>
      </c>
      <c r="F34" s="15">
        <f t="shared" si="4"/>
        <v>146</v>
      </c>
      <c r="G34" s="15">
        <f t="shared" si="4"/>
        <v>131</v>
      </c>
      <c r="H34" s="15">
        <f t="shared" si="4"/>
        <v>135</v>
      </c>
      <c r="I34" s="15">
        <f t="shared" si="4"/>
        <v>138</v>
      </c>
      <c r="J34" s="15">
        <f t="shared" si="4"/>
        <v>131</v>
      </c>
    </row>
    <row r="35" spans="1:10" ht="12.75">
      <c r="A35" t="s">
        <v>11</v>
      </c>
      <c r="B35" s="5">
        <f aca="true" t="shared" si="5" ref="B35:J35">B34/B45</f>
        <v>0.04875962360992301</v>
      </c>
      <c r="C35" s="5"/>
      <c r="D35" s="5">
        <f t="shared" si="5"/>
        <v>0.1760450160771704</v>
      </c>
      <c r="E35" s="5">
        <f t="shared" si="5"/>
        <v>0.28885135135135137</v>
      </c>
      <c r="F35" s="5">
        <f t="shared" si="5"/>
        <v>0.335632183908046</v>
      </c>
      <c r="G35" s="5">
        <f t="shared" si="5"/>
        <v>0.44256756756756754</v>
      </c>
      <c r="H35" s="5">
        <f t="shared" si="5"/>
        <v>0.5094339622641509</v>
      </c>
      <c r="I35" s="5">
        <f t="shared" si="5"/>
        <v>0.6106194690265486</v>
      </c>
      <c r="J35" s="5">
        <f t="shared" si="5"/>
        <v>0.6683673469387755</v>
      </c>
    </row>
    <row r="37" spans="2:10" ht="12.75">
      <c r="B37" s="30" t="s">
        <v>12</v>
      </c>
      <c r="C37" s="30"/>
      <c r="D37" s="30"/>
      <c r="E37" s="30"/>
      <c r="F37" s="30"/>
      <c r="G37" s="30"/>
      <c r="H37" s="30"/>
      <c r="I37" s="30"/>
      <c r="J37" s="30"/>
    </row>
    <row r="39" spans="1:10" ht="12.75">
      <c r="A39" t="s">
        <v>1</v>
      </c>
      <c r="B39" s="15"/>
      <c r="C39" s="15"/>
      <c r="D39" s="15">
        <f aca="true" t="shared" si="6" ref="D39:J44">D6+D17+D28</f>
        <v>193</v>
      </c>
      <c r="E39" s="15">
        <f t="shared" si="6"/>
        <v>148</v>
      </c>
      <c r="F39" s="15">
        <f t="shared" si="6"/>
        <v>122</v>
      </c>
      <c r="G39" s="15">
        <f t="shared" si="6"/>
        <v>100</v>
      </c>
      <c r="H39" s="15">
        <f t="shared" si="6"/>
        <v>95</v>
      </c>
      <c r="I39" s="15">
        <f t="shared" si="6"/>
        <v>83</v>
      </c>
      <c r="J39" s="15">
        <f t="shared" si="6"/>
        <v>85</v>
      </c>
    </row>
    <row r="40" spans="1:10" ht="12.75">
      <c r="A40" t="s">
        <v>4</v>
      </c>
      <c r="B40" s="15"/>
      <c r="C40" s="15"/>
      <c r="D40" s="15">
        <f t="shared" si="6"/>
        <v>58</v>
      </c>
      <c r="E40" s="15">
        <f t="shared" si="6"/>
        <v>21</v>
      </c>
      <c r="F40" s="15">
        <f t="shared" si="6"/>
        <v>16</v>
      </c>
      <c r="G40" s="15">
        <f t="shared" si="6"/>
        <v>12</v>
      </c>
      <c r="H40" s="15">
        <f t="shared" si="6"/>
        <v>12</v>
      </c>
      <c r="I40" s="15">
        <f t="shared" si="6"/>
        <v>9</v>
      </c>
      <c r="J40" s="15">
        <f t="shared" si="6"/>
        <v>3</v>
      </c>
    </row>
    <row r="41" spans="1:10" ht="12.75">
      <c r="A41" t="s">
        <v>2</v>
      </c>
      <c r="B41" s="15"/>
      <c r="C41" s="15"/>
      <c r="D41" s="15">
        <f t="shared" si="6"/>
        <v>310</v>
      </c>
      <c r="E41" s="15">
        <f t="shared" si="6"/>
        <v>167</v>
      </c>
      <c r="F41" s="15">
        <f t="shared" si="6"/>
        <v>118</v>
      </c>
      <c r="G41" s="15">
        <f t="shared" si="6"/>
        <v>75</v>
      </c>
      <c r="H41" s="15">
        <f t="shared" si="6"/>
        <v>53</v>
      </c>
      <c r="I41" s="15">
        <f t="shared" si="6"/>
        <v>44</v>
      </c>
      <c r="J41" s="15">
        <f t="shared" si="6"/>
        <v>42</v>
      </c>
    </row>
    <row r="42" spans="1:10" ht="12.75">
      <c r="A42" t="s">
        <v>3</v>
      </c>
      <c r="B42" s="15"/>
      <c r="C42" s="15"/>
      <c r="D42" s="15">
        <f t="shared" si="6"/>
        <v>564</v>
      </c>
      <c r="E42" s="15">
        <f t="shared" si="6"/>
        <v>184</v>
      </c>
      <c r="F42" s="15">
        <f t="shared" si="6"/>
        <v>124</v>
      </c>
      <c r="G42" s="15">
        <f t="shared" si="6"/>
        <v>77</v>
      </c>
      <c r="H42" s="15">
        <f t="shared" si="6"/>
        <v>72</v>
      </c>
      <c r="I42" s="15">
        <f t="shared" si="6"/>
        <v>60</v>
      </c>
      <c r="J42" s="15">
        <f t="shared" si="6"/>
        <v>45</v>
      </c>
    </row>
    <row r="43" spans="1:10" ht="12.75">
      <c r="A43" t="s">
        <v>5</v>
      </c>
      <c r="B43" s="15"/>
      <c r="C43" s="15"/>
      <c r="D43" s="15">
        <f t="shared" si="6"/>
        <v>36</v>
      </c>
      <c r="E43" s="15">
        <f t="shared" si="6"/>
        <v>15</v>
      </c>
      <c r="F43" s="15">
        <f t="shared" si="6"/>
        <v>13</v>
      </c>
      <c r="G43" s="15">
        <f t="shared" si="6"/>
        <v>7</v>
      </c>
      <c r="H43" s="15">
        <f t="shared" si="6"/>
        <v>7</v>
      </c>
      <c r="I43" s="15">
        <f t="shared" si="6"/>
        <v>6</v>
      </c>
      <c r="J43" s="15">
        <f t="shared" si="6"/>
        <v>3</v>
      </c>
    </row>
    <row r="44" spans="1:10" ht="12.75">
      <c r="A44" t="s">
        <v>6</v>
      </c>
      <c r="B44" s="16"/>
      <c r="C44" s="16"/>
      <c r="D44" s="16">
        <f t="shared" si="6"/>
        <v>83</v>
      </c>
      <c r="E44" s="16">
        <f t="shared" si="6"/>
        <v>57</v>
      </c>
      <c r="F44" s="16">
        <f t="shared" si="6"/>
        <v>42</v>
      </c>
      <c r="G44" s="16">
        <f t="shared" si="6"/>
        <v>25</v>
      </c>
      <c r="H44" s="16">
        <f t="shared" si="6"/>
        <v>26</v>
      </c>
      <c r="I44" s="16">
        <f t="shared" si="6"/>
        <v>24</v>
      </c>
      <c r="J44" s="16">
        <f t="shared" si="6"/>
        <v>18</v>
      </c>
    </row>
    <row r="45" spans="1:10" ht="13.5">
      <c r="A45" t="s">
        <v>10</v>
      </c>
      <c r="B45" s="15">
        <v>2338</v>
      </c>
      <c r="C45" s="18" t="s">
        <v>20</v>
      </c>
      <c r="D45" s="15">
        <v>1244</v>
      </c>
      <c r="E45" s="15">
        <f aca="true" t="shared" si="7" ref="E45:J46">E12+E23+E34</f>
        <v>592</v>
      </c>
      <c r="F45" s="15">
        <f t="shared" si="7"/>
        <v>435</v>
      </c>
      <c r="G45" s="15">
        <f t="shared" si="7"/>
        <v>296</v>
      </c>
      <c r="H45" s="15">
        <f t="shared" si="7"/>
        <v>265</v>
      </c>
      <c r="I45" s="15">
        <f t="shared" si="7"/>
        <v>226</v>
      </c>
      <c r="J45" s="15">
        <f t="shared" si="7"/>
        <v>196</v>
      </c>
    </row>
    <row r="46" spans="1:10" ht="12.75">
      <c r="A46" s="3" t="s">
        <v>11</v>
      </c>
      <c r="B46" s="2">
        <v>1</v>
      </c>
      <c r="C46" s="2">
        <v>1</v>
      </c>
      <c r="D46" s="2">
        <f>D13+D24+D35</f>
        <v>1</v>
      </c>
      <c r="E46" s="2">
        <f t="shared" si="7"/>
        <v>1</v>
      </c>
      <c r="F46" s="2">
        <f t="shared" si="7"/>
        <v>1</v>
      </c>
      <c r="G46" s="2">
        <f t="shared" si="7"/>
        <v>1</v>
      </c>
      <c r="H46" s="2">
        <f t="shared" si="7"/>
        <v>1</v>
      </c>
      <c r="I46" s="2">
        <f t="shared" si="7"/>
        <v>1</v>
      </c>
      <c r="J46" s="2">
        <f t="shared" si="7"/>
        <v>1</v>
      </c>
    </row>
    <row r="47" spans="1:8" ht="13.5">
      <c r="A47" s="22" t="s">
        <v>8</v>
      </c>
      <c r="B47" s="1"/>
      <c r="C47" s="1"/>
      <c r="D47" s="1"/>
      <c r="E47" s="1"/>
      <c r="F47" s="1"/>
      <c r="G47" s="1"/>
      <c r="H47" s="1"/>
    </row>
    <row r="48" spans="1:10" ht="12.75" customHeight="1">
      <c r="A48" s="22" t="s">
        <v>21</v>
      </c>
      <c r="B48" s="8"/>
      <c r="C48" s="6"/>
      <c r="D48" s="6"/>
      <c r="E48" s="6"/>
      <c r="F48" s="6"/>
      <c r="G48" s="6"/>
      <c r="H48" s="6"/>
      <c r="I48" s="6"/>
      <c r="J48" s="6"/>
    </row>
    <row r="49" spans="1:10" ht="12.75" customHeight="1">
      <c r="A49" s="23" t="s">
        <v>22</v>
      </c>
      <c r="B49" s="8"/>
      <c r="C49" s="6"/>
      <c r="D49" s="6"/>
      <c r="E49" s="6"/>
      <c r="F49" s="6"/>
      <c r="G49" s="6"/>
      <c r="H49" s="6"/>
      <c r="I49" s="6"/>
      <c r="J49" s="6"/>
    </row>
    <row r="50" spans="1:2" ht="13.5">
      <c r="A50" s="24" t="s">
        <v>23</v>
      </c>
      <c r="B50" s="13"/>
    </row>
    <row r="51" spans="1:10" ht="26.25" customHeight="1">
      <c r="A51" s="28" t="s">
        <v>24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2" ht="12.75">
      <c r="A52" s="14"/>
      <c r="B52" s="14"/>
    </row>
    <row r="53" spans="1:10" ht="12.75">
      <c r="A53" s="14" t="s">
        <v>13</v>
      </c>
      <c r="B53" s="14"/>
      <c r="C53" s="11"/>
      <c r="D53" s="11"/>
      <c r="E53" s="11"/>
      <c r="F53" s="11"/>
      <c r="G53" s="11"/>
      <c r="H53" s="11"/>
      <c r="I53" s="11"/>
      <c r="J53" s="12"/>
    </row>
    <row r="54" ht="12.75">
      <c r="A54" s="27" t="s">
        <v>25</v>
      </c>
    </row>
    <row r="55" spans="1:10" ht="12.75">
      <c r="A55" s="27" t="s">
        <v>26</v>
      </c>
      <c r="J55" s="12" t="s">
        <v>14</v>
      </c>
    </row>
  </sheetData>
  <mergeCells count="5">
    <mergeCell ref="A51:J51"/>
    <mergeCell ref="B4:J4"/>
    <mergeCell ref="B15:J15"/>
    <mergeCell ref="B26:J26"/>
    <mergeCell ref="B37:J37"/>
  </mergeCells>
  <hyperlinks>
    <hyperlink ref="A54" r:id="rId1" display="charles.ling@wdc.usda.gov, (202) 690-1410"/>
    <hyperlink ref="A55" r:id="rId2" display="carolyn.liebrand@wdc.usda.gov, (202) 690-1414"/>
  </hyperlinks>
  <printOptions horizontalCentered="1"/>
  <pageMargins left="0.5" right="0.5" top="0.75" bottom="0.5" header="0.5" footer="0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cling</dc:creator>
  <cp:keywords/>
  <dc:description/>
  <cp:lastModifiedBy>judith.rivera</cp:lastModifiedBy>
  <cp:lastPrinted>2007-02-08T13:36:54Z</cp:lastPrinted>
  <dcterms:created xsi:type="dcterms:W3CDTF">2003-10-07T19:00:36Z</dcterms:created>
  <dcterms:modified xsi:type="dcterms:W3CDTF">2007-02-09T13:33:01Z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