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0" yWindow="580" windowWidth="17280" windowHeight="12080" tabRatio="309" activeTab="0"/>
  </bookViews>
  <sheets>
    <sheet name="Cover" sheetId="1" r:id="rId1"/>
    <sheet name="Deposits" sheetId="2" r:id="rId2"/>
  </sheets>
  <definedNames>
    <definedName name="_xlnm.Print_Area" localSheetId="1">'Deposits'!$G$2:$AQ$284</definedName>
    <definedName name="_xlnm.Print_Titles" localSheetId="1">'Deposits'!$A:$F,'Deposits'!$1:$1</definedName>
  </definedNames>
  <calcPr fullCalcOnLoad="1"/>
</workbook>
</file>

<file path=xl/sharedStrings.xml><?xml version="1.0" encoding="utf-8"?>
<sst xmlns="http://schemas.openxmlformats.org/spreadsheetml/2006/main" count="4836" uniqueCount="1301">
  <si>
    <t>Eliopoulos and Economou-Eliopoulos (1991); Marinos (1982); Northern Miner (1997, April 26, p. 3); Tobey + (1998)</t>
  </si>
  <si>
    <t>HUNG</t>
  </si>
  <si>
    <t>Hungary</t>
  </si>
  <si>
    <t>Resck</t>
  </si>
  <si>
    <r>
      <t>Porphyry-skarn Cu (</t>
    </r>
    <r>
      <rPr>
        <i/>
        <sz val="10"/>
        <rFont val="Arial"/>
        <family val="0"/>
      </rPr>
      <t>Au, Mo</t>
    </r>
    <r>
      <rPr>
        <sz val="10"/>
        <rFont val="Arial"/>
        <family val="0"/>
      </rPr>
      <t xml:space="preserve">) [C-A*] </t>
    </r>
  </si>
  <si>
    <t>37Ma</t>
  </si>
  <si>
    <t>Haiti</t>
  </si>
  <si>
    <t>Metal Mining Agency of Japan (1998); Porter (1998)</t>
  </si>
  <si>
    <t>Zijinshan</t>
  </si>
  <si>
    <t>Porphyry Cu (Au-Ag)</t>
  </si>
  <si>
    <t>Porphyry Cu (Au,Ag); Epithermal High-S Au  [C-A*]</t>
  </si>
  <si>
    <t>125 Ma</t>
  </si>
  <si>
    <t>Metal Mining Agency of Japan (1998); So + (1998)</t>
  </si>
  <si>
    <t>INDA</t>
  </si>
  <si>
    <t>India</t>
  </si>
  <si>
    <t>Malanjkhand</t>
  </si>
  <si>
    <t>Porphyry Cu-Au (Ag-Mo)</t>
  </si>
  <si>
    <t>Porphyry Cu-Au (Ag,Mo) [C-A]</t>
  </si>
  <si>
    <t>Early Proterozoic</t>
  </si>
  <si>
    <t xml:space="preserve">Bhargava and Pal (1999); Sikka + (1991); Sikka and Bhappu (1994); </t>
  </si>
  <si>
    <t>IRAN</t>
  </si>
  <si>
    <t>Iran</t>
  </si>
  <si>
    <t>Sar Cheshmeh</t>
  </si>
  <si>
    <t>Porphyry Cu-Au (Mo)</t>
  </si>
  <si>
    <r>
      <t>Porphyry Cu-Au (Mo,</t>
    </r>
    <r>
      <rPr>
        <i/>
        <sz val="10"/>
        <rFont val="Arial"/>
        <family val="0"/>
      </rPr>
      <t>Ag</t>
    </r>
    <r>
      <rPr>
        <sz val="10"/>
        <rFont val="Arial"/>
        <family val="0"/>
      </rPr>
      <t>)</t>
    </r>
  </si>
  <si>
    <t>12 Ma</t>
  </si>
  <si>
    <t>Carten + (1993); Clark (1993); Waterman and Hamilton (1975)</t>
  </si>
  <si>
    <t>ca.</t>
  </si>
  <si>
    <t>Sungun</t>
  </si>
  <si>
    <t>Miocene</t>
  </si>
  <si>
    <t>McMillan + (1995); Sketchley + (1995)</t>
  </si>
  <si>
    <t>O.K.</t>
  </si>
  <si>
    <t>Porphyry Cu-Mo  [C-A]</t>
  </si>
  <si>
    <t>Eocene</t>
  </si>
  <si>
    <t>Clark (1993); Clark and Arancibia (1995); Herrington + (1998); Jankovic (1982)</t>
  </si>
  <si>
    <t>Dawson (1996); Krymsky + (1997); Metal Mining Agency of Japan (1998)</t>
  </si>
  <si>
    <t>URUZ</t>
  </si>
  <si>
    <t>Uzbekistan</t>
  </si>
  <si>
    <t>Kal'makyr / Almalyk</t>
  </si>
  <si>
    <r>
      <t xml:space="preserve">Porphyry Cu-Au (Mo,Ag). Peripheral </t>
    </r>
    <r>
      <rPr>
        <i/>
        <sz val="10"/>
        <rFont val="Arial"/>
        <family val="0"/>
      </rPr>
      <t>Pb-Zn-Ag</t>
    </r>
    <r>
      <rPr>
        <sz val="10"/>
        <rFont val="Arial"/>
        <family val="0"/>
      </rPr>
      <t xml:space="preserve"> [C-A]</t>
    </r>
  </si>
  <si>
    <t>Late Carboniferous</t>
  </si>
  <si>
    <t>Berger + (1994); M.A. Kaufman, oral commun. (1992); Metal Mining Agency of Japan (1997); Zvezdov + (1993)</t>
  </si>
  <si>
    <t>Dalneye</t>
  </si>
  <si>
    <t>Porphyry Cu-Au (Ag,Mo)</t>
  </si>
  <si>
    <t>CAC</t>
  </si>
  <si>
    <t>PANA</t>
  </si>
  <si>
    <t>Felix E. Mutschler, Eastern Washington University, Cheney, WA</t>
  </si>
  <si>
    <t>Steve Ludington, U.S. Geological Survey, Menlo Park, CA</t>
  </si>
  <si>
    <t>Arthur A. Bookstrom, U.S. Geological Survey, Spokane, WA</t>
  </si>
  <si>
    <t>Similkameen Copper</t>
  </si>
  <si>
    <t>O</t>
  </si>
  <si>
    <t>The worksheet called Deposits contains descriptive information, and the original, compiled data on metal endowment of the deposits. The deposits worksheet can be viewed by clicking on the tab in the lower left-hand corner of this window called "deposits"</t>
  </si>
  <si>
    <t>Sonora</t>
  </si>
  <si>
    <t>Cananea</t>
  </si>
  <si>
    <r>
      <t>Porphyry-skarn Cu (Mo,Au,Ag,</t>
    </r>
    <r>
      <rPr>
        <sz val="10"/>
        <rFont val="Arial"/>
        <family val="0"/>
      </rPr>
      <t>Zn</t>
    </r>
    <r>
      <rPr>
        <i/>
        <sz val="10"/>
        <rFont val="Arial"/>
        <family val="0"/>
      </rPr>
      <t>, Pb</t>
    </r>
    <r>
      <rPr>
        <sz val="10"/>
        <rFont val="Arial"/>
        <family val="0"/>
      </rPr>
      <t>)  [C-A]</t>
    </r>
  </si>
  <si>
    <t>Porphyry Cu (Au-Mo-Ag)</t>
  </si>
  <si>
    <t>Porphyry Cu (Au-Ag-Mo)</t>
  </si>
  <si>
    <t>Skarn Cu (Au)</t>
  </si>
  <si>
    <t>CM (SFS/Longshot Ridge)</t>
  </si>
  <si>
    <t>Long + (1998); Callicrate + (1996)</t>
  </si>
  <si>
    <t>Nokleberg + (1997); Zvezdov + (1983)</t>
  </si>
  <si>
    <t>Nakhtandjin, Lora</t>
  </si>
  <si>
    <t>Porphyry Cu-Mo (Ag)</t>
  </si>
  <si>
    <t>Early Cretaceous</t>
  </si>
  <si>
    <t>Nokleberg + (1997)</t>
  </si>
  <si>
    <t>Vostok-2</t>
  </si>
  <si>
    <t>Skarn/greisen W</t>
  </si>
  <si>
    <t>103–100 Ma</t>
  </si>
  <si>
    <t>36–33 Ma</t>
  </si>
  <si>
    <t>Ferencic (1970); V.F. Hollister, unpub. rept. (1990); Kesler + (1977); Long (1995); Nelson (1995)</t>
  </si>
  <si>
    <t>Cobre Panama</t>
  </si>
  <si>
    <t>Tertiary</t>
  </si>
  <si>
    <t>V.F. Hollister, unpub. rept. (1990)</t>
  </si>
  <si>
    <t>CRC</t>
  </si>
  <si>
    <t>DMRP</t>
  </si>
  <si>
    <t>Dominican Republic</t>
  </si>
  <si>
    <t>Pueblo Viejo</t>
  </si>
  <si>
    <t>Epithermal Hi-S Au (Zn-Ag-Cu)</t>
  </si>
  <si>
    <r>
      <t>Epithermal High-S  Au (Zn,Ag,Cu,</t>
    </r>
    <r>
      <rPr>
        <i/>
        <sz val="10"/>
        <rFont val="Arial"/>
        <family val="0"/>
      </rPr>
      <t>Hg</t>
    </r>
    <r>
      <rPr>
        <sz val="10"/>
        <rFont val="Arial"/>
        <family val="0"/>
      </rPr>
      <t>). Diatreme-hosted [C-A]</t>
    </r>
  </si>
  <si>
    <t>ca. 130 Ma</t>
  </si>
  <si>
    <t>Kesler + (1981, 1990); Mining Mag. (1974, no. 1, p. 5); Muntean + (1990); Russell + (1981,1986); Sillitoe (1995); U.S.B.M. Min. Yrbk. (1951-1986); Venneman + (1993)</t>
  </si>
  <si>
    <t>HATI</t>
  </si>
  <si>
    <r>
      <t>Porphyry Au (</t>
    </r>
    <r>
      <rPr>
        <i/>
        <sz val="10"/>
        <rFont val="Arial"/>
        <family val="0"/>
      </rPr>
      <t>Bi,W,Mo,Sb,Te</t>
    </r>
    <r>
      <rPr>
        <sz val="10"/>
        <rFont val="Arial"/>
        <family val="0"/>
      </rPr>
      <t>) Fairbanks district has also produced &gt;250,000 kg of placer Au  [GRD*]</t>
    </r>
  </si>
  <si>
    <t>92 Ma</t>
  </si>
  <si>
    <t>Tanama</t>
  </si>
  <si>
    <r>
      <t>Porphyry Cu-Au (Mo,</t>
    </r>
    <r>
      <rPr>
        <i/>
        <sz val="10"/>
        <rFont val="Arial"/>
        <family val="0"/>
      </rPr>
      <t>Ag</t>
    </r>
    <r>
      <rPr>
        <sz val="10"/>
        <rFont val="Arial"/>
        <family val="0"/>
      </rPr>
      <t>) [C-A*]</t>
    </r>
  </si>
  <si>
    <t>ca. 43 Ma</t>
  </si>
  <si>
    <t>Cox (1985)</t>
  </si>
  <si>
    <t>&lt;</t>
  </si>
  <si>
    <t>EU</t>
  </si>
  <si>
    <t>BULG</t>
  </si>
  <si>
    <t>Bulgaria</t>
  </si>
  <si>
    <t>Medet</t>
  </si>
  <si>
    <r>
      <t>Porphyry Cu (Mo,</t>
    </r>
    <r>
      <rPr>
        <i/>
        <sz val="10"/>
        <rFont val="Arial"/>
        <family val="0"/>
      </rPr>
      <t>Au,W</t>
    </r>
    <r>
      <rPr>
        <sz val="10"/>
        <rFont val="Arial"/>
        <family val="0"/>
      </rPr>
      <t>)</t>
    </r>
  </si>
  <si>
    <t>ca. 77 Ma</t>
  </si>
  <si>
    <t>Bogdanev (1982); Clark (1993); Herrington + (1998)</t>
  </si>
  <si>
    <t>Assarel</t>
  </si>
  <si>
    <r>
      <t xml:space="preserve">Porphyry Cu (Au, </t>
    </r>
    <r>
      <rPr>
        <i/>
        <sz val="10"/>
        <rFont val="Arial"/>
        <family val="0"/>
      </rPr>
      <t>Ag</t>
    </r>
    <r>
      <rPr>
        <sz val="10"/>
        <rFont val="Arial"/>
        <family val="0"/>
      </rPr>
      <t>)</t>
    </r>
  </si>
  <si>
    <t>GREC</t>
  </si>
  <si>
    <t>Greece</t>
  </si>
  <si>
    <t>Skouries</t>
  </si>
  <si>
    <t>Pebble Copper</t>
  </si>
  <si>
    <r>
      <t>Porphyry Cu-Au (Mo,</t>
    </r>
    <r>
      <rPr>
        <i/>
        <sz val="10"/>
        <rFont val="Arial"/>
        <family val="0"/>
      </rPr>
      <t>Ag</t>
    </r>
    <r>
      <rPr>
        <sz val="10"/>
        <rFont val="Arial"/>
        <family val="0"/>
      </rPr>
      <t>) [TRN*]</t>
    </r>
  </si>
  <si>
    <t>90 Ma</t>
  </si>
  <si>
    <t>Bouley + (1995); Freeman (1998)</t>
  </si>
  <si>
    <r>
      <t>Porphyry-vein Cu (Mo,Ag,Zn,Au,</t>
    </r>
    <r>
      <rPr>
        <sz val="10"/>
        <rFont val="Arial"/>
        <family val="0"/>
      </rPr>
      <t>Pb</t>
    </r>
    <r>
      <rPr>
        <i/>
        <sz val="10"/>
        <rFont val="Arial"/>
        <family val="0"/>
      </rPr>
      <t>,Mn</t>
    </r>
    <r>
      <rPr>
        <sz val="10"/>
        <rFont val="Arial"/>
        <family val="0"/>
      </rPr>
      <t>)  [C-A*]</t>
    </r>
  </si>
  <si>
    <t>Hezarkhani and Williams-Jones (1998)</t>
  </si>
  <si>
    <t>MNGL</t>
  </si>
  <si>
    <t>Greisen W (Mo)</t>
  </si>
  <si>
    <t>Polymetallic replacement Ag-Pb-Zn-Au (Cu)</t>
  </si>
  <si>
    <t>Polymetallic Replacement Zn-Pb-Cu-Ag (Au)</t>
  </si>
  <si>
    <t>Porphyry Cu (Mo-Au-Ag-Zn)</t>
  </si>
  <si>
    <t>197 Ma</t>
  </si>
  <si>
    <t>Ditson + (1995); Fowler and Wells (1995); Kirkham and Margolis (1995); Margolis and Britten (1995); Placer Dome Ann. Rept. (1994)</t>
  </si>
  <si>
    <t>Afton-Ajax etc. (Iron Mask batholith)</t>
  </si>
  <si>
    <t>Porphyry Cu-Au (Ag)  [ALK*]</t>
  </si>
  <si>
    <t>205 Ma</t>
  </si>
  <si>
    <t>Ag grade (g/t)</t>
  </si>
  <si>
    <t>Pb grade</t>
  </si>
  <si>
    <t>Zn grade</t>
  </si>
  <si>
    <t>Sn grade</t>
  </si>
  <si>
    <t>W grade</t>
  </si>
  <si>
    <t>U3O8 grade</t>
  </si>
  <si>
    <t>AF</t>
  </si>
  <si>
    <t>NAMB</t>
  </si>
  <si>
    <t>Namibia</t>
  </si>
  <si>
    <t>Haib</t>
  </si>
  <si>
    <t>Porphyry Cu</t>
  </si>
  <si>
    <r>
      <t>Porphyry Cu (</t>
    </r>
    <r>
      <rPr>
        <i/>
        <sz val="10"/>
        <rFont val="Arial"/>
        <family val="0"/>
      </rPr>
      <t>Mo</t>
    </r>
    <r>
      <rPr>
        <sz val="10"/>
        <rFont val="Arial"/>
        <family val="0"/>
      </rPr>
      <t>)</t>
    </r>
  </si>
  <si>
    <t>ca. 1,800 Ma</t>
  </si>
  <si>
    <t>C</t>
  </si>
  <si>
    <t>Gilmour + (1995); Minnitt (1986)</t>
  </si>
  <si>
    <t xml:space="preserve"> x </t>
  </si>
  <si>
    <t>-</t>
  </si>
  <si>
    <t>SAFR</t>
  </si>
  <si>
    <t>South Africa</t>
  </si>
  <si>
    <t>Palabora (Phalaborwa)</t>
  </si>
  <si>
    <t>Carbonatite Cu (Au-U-Ag)</t>
  </si>
  <si>
    <t>v. 2.7</t>
  </si>
  <si>
    <t>Giant porphyry-related camps of the world: a database</t>
  </si>
  <si>
    <t>Porphyry. Cu-Au [TRN?]</t>
  </si>
  <si>
    <t>Devonian</t>
  </si>
  <si>
    <t>BHP (in press)</t>
  </si>
  <si>
    <t>PKTN</t>
  </si>
  <si>
    <t>Pakistan</t>
  </si>
  <si>
    <t>Saindak</t>
  </si>
  <si>
    <r>
      <t>Porphyry Cu-Au (</t>
    </r>
    <r>
      <rPr>
        <sz val="10"/>
        <rFont val="Arial"/>
        <family val="0"/>
      </rPr>
      <t>Mo</t>
    </r>
    <r>
      <rPr>
        <sz val="10"/>
        <rFont val="Arial"/>
        <family val="0"/>
      </rPr>
      <t>)</t>
    </r>
  </si>
  <si>
    <t>ca. 20 Ma</t>
  </si>
  <si>
    <t>Douvray</t>
  </si>
  <si>
    <t>unknown</t>
  </si>
  <si>
    <t>PTRC</t>
  </si>
  <si>
    <t>Puerto Rico</t>
  </si>
  <si>
    <r>
      <t>Porphyry Cu-Au (</t>
    </r>
    <r>
      <rPr>
        <i/>
        <sz val="10"/>
        <rFont val="Arial"/>
        <family val="0"/>
      </rPr>
      <t>Ag</t>
    </r>
    <r>
      <rPr>
        <sz val="10"/>
        <rFont val="Arial"/>
        <family val="0"/>
      </rPr>
      <t>) [ALK*]</t>
    </r>
  </si>
  <si>
    <t>Fraser + (1995)</t>
  </si>
  <si>
    <t>CNNT</t>
  </si>
  <si>
    <t>North West Territories</t>
  </si>
  <si>
    <t>Cantung</t>
  </si>
  <si>
    <t>Skarn W (Cu)</t>
  </si>
  <si>
    <r>
      <t xml:space="preserve">Skarn W (Cu, </t>
    </r>
    <r>
      <rPr>
        <i/>
        <sz val="10"/>
        <rFont val="Arial"/>
        <family val="0"/>
      </rPr>
      <t>Bi</t>
    </r>
    <r>
      <rPr>
        <sz val="10"/>
        <rFont val="Arial"/>
        <family val="0"/>
      </rPr>
      <t>) [GRD*]</t>
    </r>
  </si>
  <si>
    <t>95 Ma</t>
  </si>
  <si>
    <t>Dawson + (1991); Noble + (1995); Sinclair (1995)</t>
  </si>
  <si>
    <t>CNYT</t>
  </si>
  <si>
    <t>Clark (1993); Clark and Arancibia (1995); Gilmour (1982)</t>
  </si>
  <si>
    <t>SKOR</t>
  </si>
  <si>
    <t>South Korea</t>
  </si>
  <si>
    <t>Sangdong</t>
  </si>
  <si>
    <t>Skarn W</t>
  </si>
  <si>
    <r>
      <t>Skarn W (</t>
    </r>
    <r>
      <rPr>
        <i/>
        <sz val="10"/>
        <rFont val="Arial"/>
        <family val="0"/>
      </rPr>
      <t>Mo,Bi</t>
    </r>
    <r>
      <rPr>
        <sz val="10"/>
        <rFont val="Arial"/>
        <family val="0"/>
      </rPr>
      <t>)</t>
    </r>
  </si>
  <si>
    <t>Cretaceous</t>
  </si>
  <si>
    <t>Dawson (1996); Metal Mining Agency of Japan (1998)</t>
  </si>
  <si>
    <t>URKY</t>
  </si>
  <si>
    <t>Kyrgyzstan</t>
  </si>
  <si>
    <t>Taldy-bulak</t>
  </si>
  <si>
    <t>Ordovician</t>
  </si>
  <si>
    <t>Metal Mining Agency of Japan (1997)</t>
  </si>
  <si>
    <t>URKZ</t>
  </si>
  <si>
    <t>Kazakhstan</t>
  </si>
  <si>
    <t>Kounrad</t>
  </si>
  <si>
    <t>Metal Mining Agency of Japan (1997); Sokolov (1995); Zvezdov + (1993)</t>
  </si>
  <si>
    <t>Boschekul</t>
  </si>
  <si>
    <r>
      <t>Porphyry Cu-Au (Ag</t>
    </r>
    <r>
      <rPr>
        <i/>
        <sz val="10"/>
        <rFont val="Arial"/>
        <family val="0"/>
      </rPr>
      <t>, PGE</t>
    </r>
    <r>
      <rPr>
        <sz val="10"/>
        <rFont val="Arial"/>
        <family val="0"/>
      </rPr>
      <t>)  [C-A?*]</t>
    </r>
  </si>
  <si>
    <t>ca. 138 Ma</t>
  </si>
  <si>
    <t>Bysouth and Wong (1995); Carten + (1993); McMillan + (1995)</t>
  </si>
  <si>
    <t>Mo grade</t>
  </si>
  <si>
    <t>Au grade (g/t)</t>
  </si>
  <si>
    <t>18 Ma</t>
  </si>
  <si>
    <t>Porphyry Cu-Mo (Zn,Ag,Au,Pb)  [C-A*]</t>
  </si>
  <si>
    <t>73 Ma</t>
  </si>
  <si>
    <t>Eidel + (1968); Lang and Eastoe (1988); Long (1995); Titley (1993); Wilkinson + (1982)</t>
  </si>
  <si>
    <t>Morenci (Clifton)- Metcalf</t>
  </si>
  <si>
    <t>Fish Lake</t>
  </si>
  <si>
    <t>Porphyry-skarn Cu-Au (Ag) [C-A]</t>
  </si>
  <si>
    <t>79 Ma</t>
  </si>
  <si>
    <t>Caira + (1995); Dawson + (1991)</t>
  </si>
  <si>
    <t>Galore Creek / Copper Canyon</t>
  </si>
  <si>
    <t>Porphyry-skarn Cu-Au (Ag) [ALK*]</t>
  </si>
  <si>
    <t>Allen + (1976); Bottomer and Leary (1995); Enns + (1995); McMillan + (1995)</t>
  </si>
  <si>
    <t>Gibraltar</t>
  </si>
  <si>
    <t>Porphyry Cu (Au-Mo)</t>
  </si>
  <si>
    <r>
      <t>Porphyry Cu (Mo,Au,</t>
    </r>
    <r>
      <rPr>
        <i/>
        <sz val="10"/>
        <rFont val="Arial"/>
        <family val="0"/>
      </rPr>
      <t>Ag</t>
    </r>
    <r>
      <rPr>
        <sz val="10"/>
        <rFont val="Arial"/>
        <family val="0"/>
      </rPr>
      <t>)  [C-A*]</t>
    </r>
  </si>
  <si>
    <t>Wunugetushan</t>
  </si>
  <si>
    <t>Porphyry Cu-Mo</t>
  </si>
  <si>
    <t>188-182 Ma</t>
  </si>
  <si>
    <t>Metal Mining Agency of Japan (1998); Qin + (1997)</t>
  </si>
  <si>
    <t>Yulong</t>
  </si>
  <si>
    <t>Dasler + (1995); McMillan + (1995)</t>
  </si>
  <si>
    <t>Island Copper</t>
  </si>
  <si>
    <r>
      <t>Porphyry Cu-Au (Mo,Ag,</t>
    </r>
    <r>
      <rPr>
        <i/>
        <sz val="10"/>
        <rFont val="Arial"/>
        <family val="0"/>
      </rPr>
      <t>Re</t>
    </r>
    <r>
      <rPr>
        <sz val="10"/>
        <rFont val="Arial"/>
        <family val="0"/>
      </rPr>
      <t>)  [C-A]</t>
    </r>
  </si>
  <si>
    <t>174 Ma</t>
  </si>
  <si>
    <t>Clark and Arancibia (1995); Dasler + (1995); McMillan + (1995)</t>
  </si>
  <si>
    <t>Kemess</t>
  </si>
  <si>
    <r>
      <t>Porphyry Au-Cu (</t>
    </r>
    <r>
      <rPr>
        <i/>
        <sz val="10"/>
        <rFont val="Arial"/>
        <family val="0"/>
      </rPr>
      <t>Ag</t>
    </r>
    <r>
      <rPr>
        <sz val="10"/>
        <rFont val="Arial"/>
        <family val="0"/>
      </rPr>
      <t>) [TRN?]</t>
    </r>
  </si>
  <si>
    <t>202 Ma</t>
  </si>
  <si>
    <t>McMillan + (1995); Rebagliati + (1995)</t>
  </si>
  <si>
    <t>Mount Milligan</t>
  </si>
  <si>
    <r>
      <t>Porphyry Au-Cu (</t>
    </r>
    <r>
      <rPr>
        <i/>
        <sz val="10"/>
        <rFont val="Arial"/>
        <family val="0"/>
      </rPr>
      <t>Ag</t>
    </r>
    <r>
      <rPr>
        <sz val="10"/>
        <rFont val="Arial"/>
        <family val="0"/>
      </rPr>
      <t>) [ALK*]</t>
    </r>
  </si>
  <si>
    <t>183 Ma</t>
  </si>
  <si>
    <r>
      <t>Porphyry-skarn Cu-(Au,</t>
    </r>
    <r>
      <rPr>
        <sz val="10"/>
        <rFont val="Arial"/>
        <family val="0"/>
      </rPr>
      <t>Ag,Mo</t>
    </r>
    <r>
      <rPr>
        <sz val="10"/>
        <rFont val="Arial"/>
        <family val="0"/>
      </rPr>
      <t>)  [C-A*]</t>
    </r>
  </si>
  <si>
    <t>63–57? Ma</t>
  </si>
  <si>
    <t>Long (1995); Meyer + (1976); Schroeter (1995)</t>
  </si>
  <si>
    <t>Poison Mountain</t>
  </si>
  <si>
    <t>58 Ma</t>
  </si>
  <si>
    <t>Brown (1995)</t>
  </si>
  <si>
    <t>Red Chris</t>
  </si>
  <si>
    <r>
      <t>Porphyry Cu-Au (</t>
    </r>
    <r>
      <rPr>
        <i/>
        <sz val="10"/>
        <rFont val="Arial"/>
        <family val="0"/>
      </rPr>
      <t>Ag</t>
    </r>
    <r>
      <rPr>
        <sz val="10"/>
        <rFont val="Arial"/>
        <family val="0"/>
      </rPr>
      <t xml:space="preserve">) [ALK*] </t>
    </r>
  </si>
  <si>
    <t>204 Ma</t>
  </si>
  <si>
    <t>Baker and Thompson (1998); Baker + (1997); Dawson + (1991); McMillan + (1995); Newell and Peatfield (1995); Schroeter (1995)</t>
  </si>
  <si>
    <t>Schaft Creek (Liard Copper)</t>
  </si>
  <si>
    <t>Porphyry Cu-Au-Mo (Ag)</t>
  </si>
  <si>
    <t>Porphyry Cu-Au-Mo (Ag) [C-A]</t>
  </si>
  <si>
    <t>220 Ma</t>
  </si>
  <si>
    <t>Spilsbury (1995)</t>
  </si>
  <si>
    <t>Ivosevic and Theodore (1996); Theodore + (1992)</t>
  </si>
  <si>
    <t>Ely (Robinson, Ruth)</t>
  </si>
  <si>
    <r>
      <t xml:space="preserve">Porphyry-skarn Cu-Au (Mo,Ag, </t>
    </r>
    <r>
      <rPr>
        <i/>
        <sz val="10"/>
        <rFont val="Arial"/>
        <family val="0"/>
      </rPr>
      <t>PGE,Pb,Zn</t>
    </r>
    <r>
      <rPr>
        <sz val="10"/>
        <rFont val="Arial"/>
        <family val="0"/>
      </rPr>
      <t>); distal disseminated Au [TRN*]</t>
    </r>
  </si>
  <si>
    <t>112 Ma</t>
  </si>
  <si>
    <t>Continent</t>
  </si>
  <si>
    <t>Code</t>
  </si>
  <si>
    <t>Country</t>
  </si>
  <si>
    <t>State or Province</t>
  </si>
  <si>
    <t>No.</t>
  </si>
  <si>
    <t>Camp</t>
  </si>
  <si>
    <t>Lat.          Deg</t>
  </si>
  <si>
    <t>Lat.          Min</t>
  </si>
  <si>
    <t xml:space="preserve"> Long.       Deg</t>
  </si>
  <si>
    <t xml:space="preserve"> Long.       Min</t>
  </si>
  <si>
    <t>Deposit Type</t>
  </si>
  <si>
    <t>Deposit  Description</t>
  </si>
  <si>
    <t>Age</t>
  </si>
  <si>
    <t>Crust</t>
  </si>
  <si>
    <t>References</t>
  </si>
  <si>
    <t>Ore   mt</t>
  </si>
  <si>
    <t>Cu                      mt</t>
  </si>
  <si>
    <t>Mo                  mt</t>
  </si>
  <si>
    <t>Au                  kg</t>
  </si>
  <si>
    <t>Ag                   kg</t>
  </si>
  <si>
    <t>Pb                  mt</t>
  </si>
  <si>
    <t>Zn                   mt</t>
  </si>
  <si>
    <t>Sn           mt</t>
  </si>
  <si>
    <t>W           mt</t>
  </si>
  <si>
    <t>U3O8          mt</t>
  </si>
  <si>
    <t>Cu grade</t>
  </si>
  <si>
    <t>Taurus</t>
  </si>
  <si>
    <t>69–68 Ma</t>
  </si>
  <si>
    <t>Bundtzen + (1993); Leriche (1995); Nokelberg + (1987); Young + (1997)</t>
  </si>
  <si>
    <t>USAZ</t>
  </si>
  <si>
    <t>Arizona</t>
  </si>
  <si>
    <t>Ajo (New Cornelia)</t>
  </si>
  <si>
    <t>Porphyry Cu-Au (Ag,Mo) [C-A*]</t>
  </si>
  <si>
    <t>68 Ma</t>
  </si>
  <si>
    <t>Dixon (1966); Gilluly (1946); Keith and Swan (1996); Long (1995); McDowell (1971); Niemuth (1994); Wilkinson + (1999)</t>
  </si>
  <si>
    <t>Bagdad</t>
  </si>
  <si>
    <r>
      <t>Porphyry Cu (Mo,</t>
    </r>
    <r>
      <rPr>
        <sz val="10"/>
        <rFont val="Arial"/>
        <family val="0"/>
      </rPr>
      <t>Ag,Au,Zn,Pb</t>
    </r>
    <r>
      <rPr>
        <sz val="10"/>
        <rFont val="Arial"/>
        <family val="0"/>
      </rPr>
      <t>)  [C-A*]</t>
    </r>
  </si>
  <si>
    <t>71 Ma</t>
  </si>
  <si>
    <t>Gilmour + (1995); Herrington + (1998); Morvai (1982)</t>
  </si>
  <si>
    <t>RMNA</t>
  </si>
  <si>
    <t>Romania</t>
  </si>
  <si>
    <t>Moldova Nova</t>
  </si>
  <si>
    <r>
      <t>Porphyry-skarn Cu (</t>
    </r>
    <r>
      <rPr>
        <i/>
        <sz val="10"/>
        <rFont val="Arial"/>
        <family val="0"/>
      </rPr>
      <t>Mo</t>
    </r>
    <r>
      <rPr>
        <sz val="10"/>
        <rFont val="Arial"/>
        <family val="0"/>
      </rPr>
      <t>)</t>
    </r>
  </si>
  <si>
    <t>Late Cretaceous</t>
  </si>
  <si>
    <t>Herrington + (1998)</t>
  </si>
  <si>
    <t>Rosia Poieni</t>
  </si>
  <si>
    <r>
      <t>Porphyry Cu (</t>
    </r>
    <r>
      <rPr>
        <i/>
        <sz val="10"/>
        <rFont val="Arial"/>
        <family val="0"/>
      </rPr>
      <t>Au</t>
    </r>
    <r>
      <rPr>
        <sz val="10"/>
        <rFont val="Arial"/>
        <family val="0"/>
      </rPr>
      <t>)</t>
    </r>
  </si>
  <si>
    <t>Neogene</t>
  </si>
  <si>
    <t>SERB</t>
  </si>
  <si>
    <t>Serbia</t>
  </si>
  <si>
    <t>Bor</t>
  </si>
  <si>
    <r>
      <t>Porphyry/epithermal High-S Cu-Au (</t>
    </r>
    <r>
      <rPr>
        <sz val="10"/>
        <rFont val="Arial"/>
        <family val="0"/>
      </rPr>
      <t>Ag</t>
    </r>
    <r>
      <rPr>
        <i/>
        <sz val="10"/>
        <rFont val="Arial"/>
        <family val="0"/>
      </rPr>
      <t>, PGE</t>
    </r>
    <r>
      <rPr>
        <sz val="10"/>
        <rFont val="Arial"/>
        <family val="0"/>
      </rPr>
      <t>)</t>
    </r>
  </si>
  <si>
    <t>ca. 70 Ma</t>
  </si>
  <si>
    <t>Clark (1993); Herrington + (1998); Jankovic (1982)</t>
  </si>
  <si>
    <t>Majdanpek</t>
  </si>
  <si>
    <t>2.4; 0.79 Ma</t>
  </si>
  <si>
    <t>Metal Mining Agency of Japan (1998); Sinclair (1995)</t>
  </si>
  <si>
    <t>Shizhuyan (Dongpo district)</t>
  </si>
  <si>
    <t>Skarn W-Sn-Mo</t>
  </si>
  <si>
    <r>
      <t>Skarn - greisen W-Sn-Mo (</t>
    </r>
    <r>
      <rPr>
        <i/>
        <sz val="10"/>
        <rFont val="Arial"/>
        <family val="0"/>
      </rPr>
      <t>Bi</t>
    </r>
    <r>
      <rPr>
        <sz val="10"/>
        <rFont val="Arial"/>
        <family val="0"/>
      </rPr>
      <t>) [HSR*]</t>
    </r>
  </si>
  <si>
    <t>158–131 Ma</t>
  </si>
  <si>
    <t>Elliott (1992);  Newberry (1998); Zhai + (1997)</t>
  </si>
  <si>
    <t>Changmenshan</t>
  </si>
  <si>
    <t>Porphyry Cu-Au (Ag)</t>
  </si>
  <si>
    <t>Metal Mining Agency of Japan (1998)</t>
  </si>
  <si>
    <t>Duobaoshan</t>
  </si>
  <si>
    <t>Porphyry Cu (Au,Ag)</t>
  </si>
  <si>
    <t>Permian</t>
  </si>
  <si>
    <t>Malasonduo</t>
  </si>
  <si>
    <t>Paleogene</t>
  </si>
  <si>
    <t>Porphyry Cu-Au (Mo,Ag) [C-A]</t>
  </si>
  <si>
    <t>Late Jurassic</t>
  </si>
  <si>
    <t>Sinaloa</t>
  </si>
  <si>
    <t>Santo Tomas</t>
  </si>
  <si>
    <t>Porphyry Cu (Au)</t>
  </si>
  <si>
    <r>
      <t>Porphyry Cu (Au,</t>
    </r>
    <r>
      <rPr>
        <i/>
        <sz val="10"/>
        <rFont val="Arial"/>
        <family val="0"/>
      </rPr>
      <t>Ag</t>
    </r>
    <r>
      <rPr>
        <sz val="10"/>
        <rFont val="Arial"/>
        <family val="0"/>
      </rPr>
      <t>)</t>
    </r>
  </si>
  <si>
    <t>57 Ma</t>
  </si>
  <si>
    <t>C/P</t>
  </si>
  <si>
    <t>Barton + (1995); Fitch (1993)</t>
  </si>
  <si>
    <t>MXSN</t>
  </si>
  <si>
    <t>ca. 29 Ma</t>
  </si>
  <si>
    <t>Kelley +  (1996, 1997, 1998);  Lindgren and Ransome (1906); Loughlin and Koschman (1935); Pontius (1996); Pontius and Head (1996); Rosdeutcher + (1998)</t>
  </si>
  <si>
    <t>Henderson-Urad</t>
  </si>
  <si>
    <r>
      <t>Porphyry Cu-Mo (</t>
    </r>
    <r>
      <rPr>
        <i/>
        <sz val="10"/>
        <rFont val="Arial"/>
        <family val="0"/>
      </rPr>
      <t>Ag,Au</t>
    </r>
    <r>
      <rPr>
        <sz val="10"/>
        <rFont val="Arial"/>
        <family val="0"/>
      </rPr>
      <t>) [C-A]</t>
    </r>
  </si>
  <si>
    <t>53 Ma</t>
  </si>
  <si>
    <t>Long (1995); Randol (1993); Salas (1991)</t>
  </si>
  <si>
    <t>Milpillas</t>
  </si>
  <si>
    <t>Porphyry Cu [C-A]</t>
  </si>
  <si>
    <t>Fitch (1993)</t>
  </si>
  <si>
    <t>Nacozari  (Los Pilares)</t>
  </si>
  <si>
    <t>Ayala F. and Chavez (1999); Barton + (1995); Bushnell (1988); Casaceli (1992); Einaudi (1982); Fitch (1993); Keith and Swan (1996); Long (1995); McCandless and Ruiz (1993); Meinhert (1982)</t>
  </si>
  <si>
    <t>Cuatro Hermanos</t>
  </si>
  <si>
    <r>
      <t>Porphyry Cu (</t>
    </r>
    <r>
      <rPr>
        <i/>
        <sz val="10"/>
        <rFont val="Arial"/>
        <family val="0"/>
      </rPr>
      <t>Mo</t>
    </r>
    <r>
      <rPr>
        <sz val="10"/>
        <rFont val="Arial"/>
        <family val="0"/>
      </rPr>
      <t>)  [C-A]</t>
    </r>
  </si>
  <si>
    <t>58–55 Ma</t>
  </si>
  <si>
    <t>La Caridad</t>
  </si>
  <si>
    <t>Panama</t>
  </si>
  <si>
    <t>Cerro Colorado</t>
  </si>
  <si>
    <t>7–6 Ma</t>
  </si>
  <si>
    <t>Clark (1993); Gilmour (1982); Long (1995); Nelson (1995); SEG Newsletter #37, p. 19 (1999)</t>
  </si>
  <si>
    <t>Cerro Petaquilla-Botija</t>
  </si>
  <si>
    <t>Porphyry Cu (Mo-Au)</t>
  </si>
  <si>
    <r>
      <t>Porphyry Cu (Mo,Au,</t>
    </r>
    <r>
      <rPr>
        <i/>
        <sz val="10"/>
        <rFont val="Arial"/>
        <family val="0"/>
      </rPr>
      <t>Ag</t>
    </r>
    <r>
      <rPr>
        <sz val="10"/>
        <rFont val="Arial"/>
        <family val="0"/>
      </rPr>
      <t>)</t>
    </r>
  </si>
  <si>
    <t>Long + (1998); Nokelberg + (1987); Sinclair (1995); Young + (1997)</t>
  </si>
  <si>
    <t>Donlin</t>
  </si>
  <si>
    <r>
      <t>Porphyry Au (</t>
    </r>
    <r>
      <rPr>
        <i/>
        <sz val="10"/>
        <rFont val="Arial"/>
        <family val="0"/>
      </rPr>
      <t>Ag,Sb, Hg</t>
    </r>
    <r>
      <rPr>
        <sz val="10"/>
        <rFont val="Arial"/>
        <family val="0"/>
      </rPr>
      <t>) [GRD]</t>
    </r>
  </si>
  <si>
    <t>65 Ma</t>
  </si>
  <si>
    <t>O(?)</t>
  </si>
  <si>
    <t>Bundtzen and Miller (1997); Freeman (1998, 1999)</t>
  </si>
  <si>
    <t>Fort Knox, Ryan Lode, etc. (Fairbanks district)</t>
  </si>
  <si>
    <t>Carten + (1993); Witkind (1973)</t>
  </si>
  <si>
    <t>Butte</t>
  </si>
  <si>
    <t>Porphyry Cu (Mo-Ag-Zn-Au)</t>
  </si>
  <si>
    <t>Bromfield (1989); John + (1998); Long + (1998)</t>
  </si>
  <si>
    <t>USWA</t>
  </si>
  <si>
    <t>Bakke (1995); Freeman (1998); Long + (1998); McCoy + (1997)</t>
  </si>
  <si>
    <t>Quartz Hill</t>
  </si>
  <si>
    <t>Porphyry Mo, Climax</t>
  </si>
  <si>
    <t>Porphyry Mo [HSR*]</t>
  </si>
  <si>
    <t>30–27 Ma</t>
  </si>
  <si>
    <t>P(?)</t>
  </si>
  <si>
    <t>Ashelman + (1997); Carten + (1993); Hudson + (1979, 1981); Swainbank + (1992)</t>
  </si>
  <si>
    <t>Pyramid</t>
  </si>
  <si>
    <t>Porphyry Cu-Mo (Au) [C-A]</t>
  </si>
  <si>
    <t>6.4 Ma</t>
  </si>
  <si>
    <t>Young + (1997)</t>
  </si>
  <si>
    <t>Pogo (Liese zone)</t>
  </si>
  <si>
    <t>Porphyry Au [GRD]</t>
  </si>
  <si>
    <t>95–91 Ma</t>
  </si>
  <si>
    <t>Mongolia</t>
  </si>
  <si>
    <t>Erdenet (Erdenetin - Ovoo)</t>
  </si>
  <si>
    <r>
      <t>Porphyry Cu (</t>
    </r>
    <r>
      <rPr>
        <i/>
        <sz val="10"/>
        <rFont val="Arial"/>
        <family val="0"/>
      </rPr>
      <t>Mo,PGE</t>
    </r>
    <r>
      <rPr>
        <sz val="10"/>
        <rFont val="Arial"/>
        <family val="0"/>
      </rPr>
      <t>)</t>
    </r>
  </si>
  <si>
    <t>207 Ma</t>
  </si>
  <si>
    <t>Clark (1993); Lamb and Cox (1998); Metal Mining Agency of Japan (1997)</t>
  </si>
  <si>
    <t>Tsagaan Suvarga</t>
  </si>
  <si>
    <r>
      <t>Porphyry Cu (Mo,</t>
    </r>
    <r>
      <rPr>
        <i/>
        <sz val="10"/>
        <rFont val="Arial"/>
        <family val="0"/>
      </rPr>
      <t>Au,Ag,Re,Se,Te</t>
    </r>
    <r>
      <rPr>
        <sz val="10"/>
        <rFont val="Arial"/>
        <family val="0"/>
      </rPr>
      <t>)</t>
    </r>
  </si>
  <si>
    <t>365 Ma</t>
  </si>
  <si>
    <t>B. Kotlyar and D. P. Cox, oral commun. (1998); Lamb and Cox (1998); Metal Mining Agency of Japan (1997)</t>
  </si>
  <si>
    <t>Yogodzir</t>
  </si>
  <si>
    <t>Greisen W-Mo</t>
  </si>
  <si>
    <t>210 Ma</t>
  </si>
  <si>
    <t>Kotlyar + (1995)</t>
  </si>
  <si>
    <t>Oyu Tolgoi</t>
  </si>
  <si>
    <t>Porphyry Cu-Au</t>
  </si>
  <si>
    <r>
      <t>Porphyry-skarn Cu-Au (Ag,</t>
    </r>
    <r>
      <rPr>
        <i/>
        <sz val="10"/>
        <rFont val="Arial"/>
        <family val="0"/>
      </rPr>
      <t>PGE</t>
    </r>
    <r>
      <rPr>
        <sz val="10"/>
        <rFont val="Arial"/>
        <family val="0"/>
      </rPr>
      <t>)  [ALK*]</t>
    </r>
  </si>
  <si>
    <t>McMillan + (1995); Stanley + (1995)</t>
  </si>
  <si>
    <t>Sulphurets-Kerr</t>
  </si>
  <si>
    <t>Porphyry Cu-Au; Epithermal Au-Ag [TRN*]</t>
  </si>
  <si>
    <t>USGS (unpublished data)</t>
  </si>
  <si>
    <t>Metal Mining Agency of Japan (1996); USGS (unpublished data)</t>
  </si>
  <si>
    <t>Keith and Swan (1996); Long (1995); McCandless and Ruiz (1993); Titley (1993)</t>
  </si>
  <si>
    <t>Bisbee (Warren)</t>
  </si>
  <si>
    <t>Porphyry Cu (Au-Ag-Zn-Pb)</t>
  </si>
  <si>
    <r>
      <t>Porphyry-skarn Cu; replacement-vein Cu (Au,Ag,Zn,Pb,</t>
    </r>
    <r>
      <rPr>
        <i/>
        <sz val="10"/>
        <rFont val="Arial"/>
        <family val="0"/>
      </rPr>
      <t>Mo,Mn</t>
    </r>
    <r>
      <rPr>
        <sz val="10"/>
        <rFont val="Arial"/>
        <family val="0"/>
      </rPr>
      <t>)  [C-A*]</t>
    </r>
  </si>
  <si>
    <t>ca. 200 Ma</t>
  </si>
  <si>
    <t>Veliki Krivelj</t>
  </si>
  <si>
    <r>
      <t>Porphyry Cu (</t>
    </r>
    <r>
      <rPr>
        <i/>
        <sz val="10"/>
        <rFont val="Arial"/>
        <family val="0"/>
      </rPr>
      <t>Mo,Au,Ag</t>
    </r>
    <r>
      <rPr>
        <sz val="10"/>
        <rFont val="Arial"/>
        <family val="0"/>
      </rPr>
      <t>)</t>
    </r>
  </si>
  <si>
    <t>Clark (1993); Herrington + (1998)</t>
  </si>
  <si>
    <t>TRKY</t>
  </si>
  <si>
    <t>Turkey</t>
  </si>
  <si>
    <r>
      <t>Carbonatite-hosted porphyry Cu (Au,U,Ag,</t>
    </r>
    <r>
      <rPr>
        <i/>
        <sz val="10"/>
        <rFont val="Arial"/>
        <family val="0"/>
      </rPr>
      <t>Zr,PGE,Fe</t>
    </r>
    <r>
      <rPr>
        <sz val="10"/>
        <rFont val="Arial"/>
        <family val="0"/>
      </rPr>
      <t>), P2O5, vermiculite, etc.  [ALK*]</t>
    </r>
  </si>
  <si>
    <t>2,030 Ma</t>
  </si>
  <si>
    <t>Palabora Mining Co. Ann. Rept. (1993); Richards (1995);  Verwoerd (1986)</t>
  </si>
  <si>
    <t>&gt;</t>
  </si>
  <si>
    <t>AS</t>
  </si>
  <si>
    <t>BRMA</t>
  </si>
  <si>
    <t>Burma</t>
  </si>
  <si>
    <t>Monywa</t>
  </si>
  <si>
    <t>19-13 Ma</t>
  </si>
  <si>
    <t>Metal Mining Agency of Japan (1998); Porter (1998); Win and Kirwin (1998)</t>
  </si>
  <si>
    <t>CINA</t>
  </si>
  <si>
    <t>Porphyry Cu (Mo)</t>
  </si>
  <si>
    <r>
      <t>Porphyry Cu (Mo,Ag,</t>
    </r>
    <r>
      <rPr>
        <i/>
        <sz val="10"/>
        <rFont val="Arial"/>
        <family val="0"/>
      </rPr>
      <t>Au</t>
    </r>
    <r>
      <rPr>
        <sz val="10"/>
        <rFont val="Arial"/>
        <family val="0"/>
      </rPr>
      <t>)</t>
    </r>
  </si>
  <si>
    <t>Proterozoic</t>
  </si>
  <si>
    <t>Kirkham and Sinclair (1996); Metal Mining Agency of Japan (1998)</t>
  </si>
  <si>
    <t>x</t>
  </si>
  <si>
    <t>Lianhuashan</t>
  </si>
  <si>
    <t>Porphyry W</t>
  </si>
  <si>
    <t xml:space="preserve">Porphyry W  </t>
  </si>
  <si>
    <t>Jurassic</t>
  </si>
  <si>
    <t>Dawson + (1991); Enns and McDougall (1995); McDougall (1976)</t>
  </si>
  <si>
    <t>Endako</t>
  </si>
  <si>
    <t>Porphyry Mo, grd (lo-F)</t>
  </si>
  <si>
    <t>Porphyry Mo [GRD*]</t>
  </si>
  <si>
    <r>
      <t>Porphyry Cu (Au,</t>
    </r>
    <r>
      <rPr>
        <sz val="10"/>
        <rFont val="Arial"/>
        <family val="0"/>
      </rPr>
      <t>Mo,Ag,Pb</t>
    </r>
    <r>
      <rPr>
        <sz val="10"/>
        <rFont val="Arial"/>
        <family val="0"/>
      </rPr>
      <t>)  [C-A*]</t>
    </r>
  </si>
  <si>
    <t>67–63 Ma</t>
  </si>
  <si>
    <t>Creasey (1980); Keith and Swan (1995); Long (1995); Long + (1998); Olmstead and Johnston (1966); Peterson (1962); Titley (1993)</t>
  </si>
  <si>
    <t>Mineral Park (Ithaca Peak)</t>
  </si>
  <si>
    <t>Porphyry Cu-Mo (Zn-Ag-Au-Pb)</t>
  </si>
  <si>
    <r>
      <t>Porphyry-skarn Cu (Zn,Au,Mo,Pb,</t>
    </r>
    <r>
      <rPr>
        <sz val="10"/>
        <rFont val="Arial"/>
        <family val="0"/>
      </rPr>
      <t>Ag</t>
    </r>
    <r>
      <rPr>
        <sz val="10"/>
        <rFont val="Arial"/>
        <family val="0"/>
      </rPr>
      <t>)  [C-A*]</t>
    </r>
  </si>
  <si>
    <t>Einaudi (1982); Long (1995); McCandless and Ruiz (1993); McDowell (1971); Moolick and Durek (1966); Niemuth (1994)</t>
  </si>
  <si>
    <t>Pima district-Sierrita-Esperanza</t>
  </si>
  <si>
    <r>
      <t>Porphyry-skarn Cu-Mo (</t>
    </r>
    <r>
      <rPr>
        <sz val="10"/>
        <rFont val="Arial"/>
        <family val="0"/>
      </rPr>
      <t>Ag</t>
    </r>
    <r>
      <rPr>
        <i/>
        <sz val="10"/>
        <rFont val="Arial"/>
        <family val="0"/>
      </rPr>
      <t>,Pb,Zn,Au</t>
    </r>
    <r>
      <rPr>
        <sz val="10"/>
        <rFont val="Arial"/>
        <family val="0"/>
      </rPr>
      <t>) [C-A*]</t>
    </r>
  </si>
  <si>
    <t>64–61 Ma</t>
  </si>
  <si>
    <t>Keith and Swan (1995); Long (1995); Long + (1998); McCandless and Ruiz (1993); West and Aiken (1982)</t>
  </si>
  <si>
    <t>Porphyry Cu (Mo,Au,Ag)  [C-A*]</t>
  </si>
  <si>
    <t>56 Ma</t>
  </si>
  <si>
    <t>217 Ma</t>
  </si>
  <si>
    <t>Bysouth + (1995); Grunsky + (1996); McMillan (1991)</t>
  </si>
  <si>
    <t>Highland Valley (Valley, Lornex, Bethlehem, Highmont, JA)</t>
  </si>
  <si>
    <t>Porphyry Cu (Mo-Ag)</t>
  </si>
  <si>
    <r>
      <t>Porphyry Cu (Mo,Ag,</t>
    </r>
    <r>
      <rPr>
        <i/>
        <sz val="10"/>
        <rFont val="Arial"/>
        <family val="0"/>
      </rPr>
      <t>Au</t>
    </r>
    <r>
      <rPr>
        <sz val="10"/>
        <rFont val="Arial"/>
        <family val="0"/>
      </rPr>
      <t>)  [C-A*]</t>
    </r>
  </si>
  <si>
    <t>202–190 Ma</t>
  </si>
  <si>
    <t>Casselman + (1995); Long (1995); McMillan + (1995)</t>
  </si>
  <si>
    <t>Hushamo/Expo</t>
  </si>
  <si>
    <r>
      <t>Porphyry Cu-Au (Mo,</t>
    </r>
    <r>
      <rPr>
        <i/>
        <sz val="10"/>
        <rFont val="Arial"/>
        <family val="0"/>
      </rPr>
      <t>Ag</t>
    </r>
    <r>
      <rPr>
        <sz val="10"/>
        <rFont val="Arial"/>
        <family val="0"/>
      </rPr>
      <t>) [C-A]</t>
    </r>
  </si>
  <si>
    <t>ca. 170 Ma</t>
  </si>
  <si>
    <t xml:space="preserve"> Banks + (1972); Cornwall (1982); Long + (1998); McKee and Koski (1981); Niemuth (1994);  Ransome (1919)</t>
  </si>
  <si>
    <r>
      <t>Porphyry Cu, High-S Cu (Zn,</t>
    </r>
    <r>
      <rPr>
        <sz val="10"/>
        <rFont val="Arial"/>
        <family val="0"/>
      </rPr>
      <t>Ag,Pb</t>
    </r>
    <r>
      <rPr>
        <i/>
        <sz val="10"/>
        <rFont val="Arial"/>
        <family val="0"/>
      </rPr>
      <t>,Au</t>
    </r>
    <r>
      <rPr>
        <sz val="10"/>
        <rFont val="Arial"/>
        <family val="0"/>
      </rPr>
      <t>) stockworks  [C-A]</t>
    </r>
  </si>
  <si>
    <t>62–58 Ma</t>
  </si>
  <si>
    <t>Corn (1975); Keith and Swan (1995); Long (1995); Long + (1998); Titley (1993)</t>
  </si>
  <si>
    <t>Safford district (Dos Pobres, Lone Star, San Juan, Sanchez)</t>
  </si>
  <si>
    <t>Porphyry Au-Cu [ALK]</t>
  </si>
  <si>
    <t>Kamenetsky + (1999)</t>
  </si>
  <si>
    <t>Basay-Muhong (Negros)</t>
  </si>
  <si>
    <t>Sillitoe and Gappe (1984)</t>
  </si>
  <si>
    <t>Guinaoang (Luzon)</t>
  </si>
  <si>
    <t>ca. 1.5 Ma</t>
  </si>
  <si>
    <t>Hinoba-an (Negros)</t>
  </si>
  <si>
    <t>Clark (1993); Keith and Swan (1995); Langton and Williams (1982); Long (1995); Long + (1998); Robinson and Cook (1966); Titley (1993);</t>
  </si>
  <si>
    <t>San Manuel- Kalamazoo</t>
  </si>
  <si>
    <r>
      <t>Porphyry Cu (Mo,Au,</t>
    </r>
    <r>
      <rPr>
        <sz val="10"/>
        <rFont val="Arial"/>
        <family val="0"/>
      </rPr>
      <t>Ag</t>
    </r>
    <r>
      <rPr>
        <sz val="10"/>
        <rFont val="Arial"/>
        <family val="0"/>
      </rPr>
      <t>)  [C-A*]</t>
    </r>
  </si>
  <si>
    <t>69–67 Ma</t>
  </si>
  <si>
    <t>Doebrich + (1996); Ken Moss, Battle Mountain Gold, written comm., 1999; Nev. Bur. Mines Geology, Nevada's Mineral Industry (1994–98); Roberts and Arnold (1965)</t>
  </si>
  <si>
    <t>Creasy (1965); Long (1995); Long + (1998); Lowell (1968); Lowell and Guilbert (1970); McCandless and Ruiz (1992); Niemuth (1994);  Sandbak and Alexander (1995); Schwartz (1953)</t>
  </si>
  <si>
    <t>Santa Cruz(Casa Grande) Sacaton</t>
  </si>
  <si>
    <r>
      <t>Porphyry Cu (Mo,Au,</t>
    </r>
    <r>
      <rPr>
        <sz val="10"/>
        <rFont val="Arial"/>
        <family val="0"/>
      </rPr>
      <t>Ag</t>
    </r>
    <r>
      <rPr>
        <sz val="10"/>
        <rFont val="Arial"/>
        <family val="0"/>
      </rPr>
      <t>)  [C-A]</t>
    </r>
  </si>
  <si>
    <t>71–65 Ma</t>
  </si>
  <si>
    <t xml:space="preserve"> Cummings (1982); Kreiss (1995); Long (1995); Niemuth (1994); Titley and Anthony (1989)</t>
  </si>
  <si>
    <t>Sheep Mountain</t>
  </si>
  <si>
    <t xml:space="preserve">Porphyry Cu </t>
  </si>
  <si>
    <t>Laramide (?)</t>
  </si>
  <si>
    <t xml:space="preserve">Long (1995) </t>
  </si>
  <si>
    <t>Silver Bell</t>
  </si>
  <si>
    <t>Porphyry Cu (Mo-Ag-Zn)</t>
  </si>
  <si>
    <r>
      <t>Porphyry-skarn Cu (Mo,Ag,Zn,</t>
    </r>
    <r>
      <rPr>
        <sz val="10"/>
        <rFont val="Arial"/>
        <family val="0"/>
      </rPr>
      <t>Pb,Au</t>
    </r>
    <r>
      <rPr>
        <sz val="10"/>
        <rFont val="Arial"/>
        <family val="0"/>
      </rPr>
      <t>)  [C-A*]</t>
    </r>
  </si>
  <si>
    <t>69–66 Ma</t>
  </si>
  <si>
    <t>Einaudi (1982); Graybeal (1982); Keith and Swan (1995); Long (1995); Richard and Courtright (1966); Sawyer (1994); Titley (1994)</t>
  </si>
  <si>
    <t>Superior-Magma mine</t>
  </si>
  <si>
    <t>Lang and Stanley (1995); Lang + (1995); McMillan + (1995); Ross + (1995); Schroeter (1995)</t>
  </si>
  <si>
    <t>Mount Polley</t>
  </si>
  <si>
    <t>Porphyry W-Mo [HSR*]</t>
  </si>
  <si>
    <t>118 Ma</t>
  </si>
  <si>
    <t>Noble + (1984); Sinclair (1995); Stewart (1983)</t>
  </si>
  <si>
    <t>Mactung</t>
  </si>
  <si>
    <r>
      <t>Skarn W (</t>
    </r>
    <r>
      <rPr>
        <i/>
        <sz val="10"/>
        <rFont val="Arial"/>
        <family val="0"/>
      </rPr>
      <t>Cu, Bi</t>
    </r>
    <r>
      <rPr>
        <sz val="10"/>
        <rFont val="Arial"/>
        <family val="0"/>
      </rPr>
      <t>) [HSR*]</t>
    </r>
  </si>
  <si>
    <t>ca. 89 Ma</t>
  </si>
  <si>
    <t xml:space="preserve">Kaufman (1992); Kazakh government source (unquotable, 1998); Metal Mining Agency of Japan (1997); Porter (1998)                                        </t>
  </si>
  <si>
    <t>Koksay</t>
  </si>
  <si>
    <t>Porphyry Cu (Au,Mo,Ag)</t>
  </si>
  <si>
    <t>Carboniferous – Permian</t>
  </si>
  <si>
    <t>Kazakh government source (unquotable, 1998); Metal Mining Agency of Japan (1997, 1998)</t>
  </si>
  <si>
    <t>Aktogai</t>
  </si>
  <si>
    <t>Porphyry Cu (Mo-Au-Ag)</t>
  </si>
  <si>
    <t>Porphyry Cu (Mo,Au,Ag)</t>
  </si>
  <si>
    <t>Aydarly</t>
  </si>
  <si>
    <t>Porphyry Cu (Mo-Ag-Au)</t>
  </si>
  <si>
    <r>
      <t>Porphyry Cu (Au,Ag,Mo,</t>
    </r>
    <r>
      <rPr>
        <i/>
        <sz val="10"/>
        <rFont val="Arial"/>
        <family val="0"/>
      </rPr>
      <t>Co</t>
    </r>
    <r>
      <rPr>
        <sz val="10"/>
        <rFont val="Arial"/>
        <family val="0"/>
      </rPr>
      <t>)</t>
    </r>
  </si>
  <si>
    <t>Cambrian</t>
  </si>
  <si>
    <t>Sinclair (1995); Metal Mining Agency of Japan (1998)</t>
  </si>
  <si>
    <t>Xingluokeng</t>
  </si>
  <si>
    <r>
      <t>Porphyry W (</t>
    </r>
    <r>
      <rPr>
        <i/>
        <sz val="10"/>
        <rFont val="Arial"/>
        <family val="0"/>
      </rPr>
      <t>Mo</t>
    </r>
    <r>
      <rPr>
        <sz val="10"/>
        <rFont val="Arial"/>
        <family val="0"/>
      </rPr>
      <t xml:space="preserve">)  </t>
    </r>
  </si>
  <si>
    <t>Late Paleozoic</t>
  </si>
  <si>
    <r>
      <t>Greisen Mo-W (</t>
    </r>
    <r>
      <rPr>
        <i/>
        <sz val="10"/>
        <rFont val="Arial"/>
        <family val="0"/>
      </rPr>
      <t>Bi</t>
    </r>
    <r>
      <rPr>
        <sz val="10"/>
        <rFont val="Arial"/>
        <family val="0"/>
      </rPr>
      <t>) [HSR*]</t>
    </r>
  </si>
  <si>
    <t>Vasilkovskoe</t>
  </si>
  <si>
    <t>Porphyry Au  [GRD]</t>
  </si>
  <si>
    <t>443 Ma</t>
  </si>
  <si>
    <t>Thompson + (1999)</t>
  </si>
  <si>
    <t>URRS</t>
  </si>
  <si>
    <t>Russia</t>
  </si>
  <si>
    <t>Peschanka</t>
  </si>
  <si>
    <t>Long + (1998); Storey (1978)</t>
  </si>
  <si>
    <t>USCO</t>
  </si>
  <si>
    <t>Colorado</t>
  </si>
  <si>
    <t>Climax</t>
  </si>
  <si>
    <r>
      <t>Porphyry Mo (</t>
    </r>
    <r>
      <rPr>
        <i/>
        <sz val="10"/>
        <rFont val="Arial"/>
        <family val="0"/>
      </rPr>
      <t>Sn,W</t>
    </r>
    <r>
      <rPr>
        <sz val="10"/>
        <rFont val="Arial"/>
        <family val="0"/>
      </rPr>
      <t>) [HSR*]</t>
    </r>
  </si>
  <si>
    <t>33–24 Ma</t>
  </si>
  <si>
    <t>Bookstrom + (1988); Carten + (1993); Wallace + (1968); White + (1981)</t>
  </si>
  <si>
    <t>Cripple Creek</t>
  </si>
  <si>
    <t>Epithermal - Alkaline Au</t>
  </si>
  <si>
    <r>
      <t>Epithermal Low-S  Au (</t>
    </r>
    <r>
      <rPr>
        <sz val="10"/>
        <rFont val="Arial"/>
        <family val="0"/>
      </rPr>
      <t>Ag</t>
    </r>
    <r>
      <rPr>
        <sz val="10"/>
        <rFont val="Arial"/>
        <family val="0"/>
      </rPr>
      <t>) [ALK*]</t>
    </r>
  </si>
  <si>
    <r>
      <t>Porphyry Mo; peripheral polymetallic (</t>
    </r>
    <r>
      <rPr>
        <i/>
        <sz val="10"/>
        <rFont val="Arial"/>
        <family val="0"/>
      </rPr>
      <t>Ag,Pb,Zn</t>
    </r>
    <r>
      <rPr>
        <sz val="10"/>
        <rFont val="Arial"/>
        <family val="0"/>
      </rPr>
      <t>)  [HSR*]</t>
    </r>
  </si>
  <si>
    <t>18–17 Ma</t>
  </si>
  <si>
    <t>Carten + (1993); Sharp (1978); Thomas and Galey (1982)</t>
  </si>
  <si>
    <t>Silver Creek (Rico)</t>
  </si>
  <si>
    <t>Porphyry Mo (Zn-Ag-Pb-Au-Cu), Climax</t>
  </si>
  <si>
    <t>Porphyry Mo; peripheral polymetallic (Zn,Ag,Pb,Au,Cu) [HSR]</t>
  </si>
  <si>
    <t>5.4–4 Ma</t>
  </si>
  <si>
    <t>Gilmour (1982); Mel Hedrick, oral commun. (1997); Long (1995); Theodore and DeWitt (1976); Thoms (1978)</t>
  </si>
  <si>
    <t>Piedras Verdes</t>
  </si>
  <si>
    <t>Laramide</t>
  </si>
  <si>
    <t>AZCO Press release (1999); Dreirer and Braun (1995)</t>
  </si>
  <si>
    <t>USAK</t>
  </si>
  <si>
    <t>United States</t>
  </si>
  <si>
    <t>Alaska</t>
  </si>
  <si>
    <t>Bond Creek-Orange Hill</t>
  </si>
  <si>
    <t>Porphyry Cu-Mo (Au)</t>
  </si>
  <si>
    <r>
      <t>Porphyry-skarn Cu-Mo (Au,</t>
    </r>
    <r>
      <rPr>
        <sz val="10"/>
        <rFont val="Arial"/>
        <family val="0"/>
      </rPr>
      <t>Ag</t>
    </r>
    <r>
      <rPr>
        <sz val="10"/>
        <rFont val="Arial"/>
        <family val="0"/>
      </rPr>
      <t>)  [C-A]</t>
    </r>
  </si>
  <si>
    <t>112–108 Ma</t>
  </si>
  <si>
    <t>Porphyry Mo-Cu (Ag-W), grd (lo-F)</t>
  </si>
  <si>
    <t>Porphyry Mo-Cu (Ag,W) [GRD]</t>
  </si>
  <si>
    <t>52–45 Ma</t>
  </si>
  <si>
    <t>Carten + (1993); Kirkham and Sinclair (1996); Rostad (1978)</t>
  </si>
  <si>
    <t>Thompson Creek</t>
  </si>
  <si>
    <t>Porphyry Mo (W), grd (lo-F)</t>
  </si>
  <si>
    <t>Porphyry-skarn Mo (W) [GRD*]</t>
  </si>
  <si>
    <t>89–88 Ma</t>
  </si>
  <si>
    <t>Carten + (1993); Kirkham and Sinclair (1996); Schmidt + (1983)</t>
  </si>
  <si>
    <t>USMT</t>
  </si>
  <si>
    <t>Montana</t>
  </si>
  <si>
    <t>Big Ben-Niehart</t>
  </si>
  <si>
    <t>51–50 Ma</t>
  </si>
  <si>
    <t>Corriente Resources, written commun. (1999); Latin American Mining Record, v. 6, no. 6, p. 16 (June, 1999)</t>
  </si>
  <si>
    <t>BLVA</t>
  </si>
  <si>
    <t>Bolivia</t>
  </si>
  <si>
    <t>Cerro Rico de Potosi</t>
  </si>
  <si>
    <t>Washington</t>
  </si>
  <si>
    <t>Glacier Peak</t>
  </si>
  <si>
    <r>
      <t>Porphyry Cu (Mo,</t>
    </r>
    <r>
      <rPr>
        <i/>
        <sz val="10"/>
        <rFont val="Arial"/>
        <family val="0"/>
      </rPr>
      <t>Au,Ag</t>
    </r>
    <r>
      <rPr>
        <sz val="10"/>
        <rFont val="Arial"/>
        <family val="0"/>
      </rPr>
      <t>)  [C-A*]</t>
    </r>
  </si>
  <si>
    <t>23 Ma</t>
  </si>
  <si>
    <t>R. Lasmanis, oral commun. (1994); Lasmanis (1995)</t>
  </si>
  <si>
    <t>Margaret</t>
  </si>
  <si>
    <t>Porphyry Cu-Au (Mo,Ag)  [C-A]</t>
  </si>
  <si>
    <t>22–21 Ma</t>
  </si>
  <si>
    <t>Derkey + (1990); Lasmanis (1995)</t>
  </si>
  <si>
    <t>Mount Tolman</t>
  </si>
  <si>
    <t>Porphyry Mo-Cu [GRD*]</t>
  </si>
  <si>
    <t>54–51 Ma</t>
  </si>
  <si>
    <t>Carten + (1993); Hooper + (1995); Lasmanis and Utterback (1995)</t>
  </si>
  <si>
    <t>Kelsey (Oroville)</t>
  </si>
  <si>
    <t>Mazama</t>
  </si>
  <si>
    <t>88–85 Ma</t>
  </si>
  <si>
    <t>Smith + (1999)</t>
  </si>
  <si>
    <t>North Fork Snoqualmie River (Condor Hemlock)</t>
  </si>
  <si>
    <t>Lasmanis (1995); Long + (1998); Patton + (1973)</t>
  </si>
  <si>
    <t>USWY</t>
  </si>
  <si>
    <t>Golden Sunlight</t>
  </si>
  <si>
    <r>
      <t>Epithermal Au (</t>
    </r>
    <r>
      <rPr>
        <sz val="10"/>
        <rFont val="Arial"/>
        <family val="0"/>
      </rPr>
      <t>Cu,Zn,Pb,Ag</t>
    </r>
    <r>
      <rPr>
        <sz val="10"/>
        <rFont val="Arial"/>
        <family val="0"/>
      </rPr>
      <t>) zones downward to porphyry Mo mineralization  [ALK/C-A*]</t>
    </r>
  </si>
  <si>
    <t>DeWitt + (1996); Fess Foster, oral commun. (1991); Foster and Chadwick (1990); Foster and Childs (1993); Long + (1998); Porter and Ripley (1985); Spry + (1994, 1996)</t>
  </si>
  <si>
    <t>Zortman-Landusky</t>
  </si>
  <si>
    <t>Epithermal - Alkaline Au (Ag)</t>
  </si>
  <si>
    <t>Epithermal Au(Ag) [ALK/C-A*]</t>
  </si>
  <si>
    <t>64–60 Ma</t>
  </si>
  <si>
    <t>Marvin + (1980); Pegasus Ann. Repts. (1990-1996); Ryzak (1990); Wilson and Kyser (1988, 1989)</t>
  </si>
  <si>
    <t>Bartos (1989); Bryant and Metz (1966); Einaudi (1982); Graeme (1981); Keith and Swan (1996); Long (1995); Niemuth (1994); E.G. Wright, oral commun. (1998)</t>
  </si>
  <si>
    <t>Castle Dome-Pinto Valley</t>
  </si>
  <si>
    <t>Porphyry Cu (Ag-Mo)</t>
  </si>
  <si>
    <t>Derekoy (Demirkoy)</t>
  </si>
  <si>
    <t>Tertiary (Alpine)</t>
  </si>
  <si>
    <t>J.E. Worthington, written commun. (1999)</t>
  </si>
  <si>
    <t>URAM</t>
  </si>
  <si>
    <t>Armenia</t>
  </si>
  <si>
    <t>Kadzharan</t>
  </si>
  <si>
    <r>
      <t>Porphyry Cu-Au (</t>
    </r>
    <r>
      <rPr>
        <i/>
        <sz val="10"/>
        <rFont val="Arial"/>
        <family val="0"/>
      </rPr>
      <t>Mo</t>
    </r>
    <r>
      <rPr>
        <sz val="10"/>
        <rFont val="Arial"/>
        <family val="0"/>
      </rPr>
      <t>)</t>
    </r>
  </si>
  <si>
    <t>Tyrnyauz  (Tirniauz)</t>
  </si>
  <si>
    <r>
      <t>Skarn W (</t>
    </r>
    <r>
      <rPr>
        <i/>
        <sz val="10"/>
        <rFont val="Arial"/>
        <family val="0"/>
      </rPr>
      <t>Mo</t>
    </r>
    <r>
      <rPr>
        <sz val="10"/>
        <rFont val="Arial"/>
        <family val="0"/>
      </rPr>
      <t>)  [HSR*]</t>
    </r>
  </si>
  <si>
    <t>2.8 Ma</t>
  </si>
  <si>
    <t>Dawson (1996); Lipman + (1993); Newberry (1998)</t>
  </si>
  <si>
    <t>NAC</t>
  </si>
  <si>
    <t>CNBC</t>
  </si>
  <si>
    <t>Canada</t>
  </si>
  <si>
    <t>British Columbia</t>
  </si>
  <si>
    <t>Babine Lake (Bell, Morrison, Granisle)</t>
  </si>
  <si>
    <r>
      <t xml:space="preserve">Porphyry Cu-Au (Ag, </t>
    </r>
    <r>
      <rPr>
        <i/>
        <sz val="10"/>
        <rFont val="Arial"/>
        <family val="0"/>
      </rPr>
      <t>Mo</t>
    </r>
    <r>
      <rPr>
        <sz val="10"/>
        <rFont val="Arial"/>
        <family val="0"/>
      </rPr>
      <t>)  [C-A*]</t>
    </r>
  </si>
  <si>
    <t>53–52 Ma</t>
  </si>
  <si>
    <t>China</t>
  </si>
  <si>
    <t>Dexing</t>
  </si>
  <si>
    <t>Porphyry Cu-Au (Mo-Ag)</t>
  </si>
  <si>
    <t>Porphyry Cu-Au (Mo,Ag)</t>
  </si>
  <si>
    <t>170–148 Ma</t>
  </si>
  <si>
    <t>Clark (1993); Gilmour + (1995); Metal Mining Agency of Japan (1998); Zhai + (1997)</t>
  </si>
  <si>
    <t>Jin Dui Cheng</t>
  </si>
  <si>
    <t>Porphyry Mo (Cu), grd (lo-F)</t>
  </si>
  <si>
    <t xml:space="preserve">Porphyry Mo (Cu) [GRD] </t>
  </si>
  <si>
    <t>70 Ma</t>
  </si>
  <si>
    <t>Carten + (1993)</t>
  </si>
  <si>
    <t>Tongkuangyu</t>
  </si>
  <si>
    <t>Catface</t>
  </si>
  <si>
    <r>
      <t>Porphyry Cu (Mo,</t>
    </r>
    <r>
      <rPr>
        <i/>
        <sz val="10"/>
        <rFont val="Arial"/>
        <family val="0"/>
      </rPr>
      <t>Au,Ag</t>
    </r>
    <r>
      <rPr>
        <sz val="10"/>
        <rFont val="Arial"/>
        <family val="0"/>
      </rPr>
      <t>)  [C-A]</t>
    </r>
  </si>
  <si>
    <t>Middle Eocene</t>
  </si>
  <si>
    <t>Miami-Inspiration (includes Copper Cities, Miami East, Globe)</t>
  </si>
  <si>
    <t>Blixt (1933); Foster and Childs (1993); Garverich (1991); Kurisoo (1991); Lindsey (1982, 1985); Lindsey and Fisher (1985); Lindsey and Naeser (1985); Marvin + (1980)</t>
  </si>
  <si>
    <t>USNM</t>
  </si>
  <si>
    <t>New Mexico</t>
  </si>
  <si>
    <t>Central district Chino mine (porphyry); Groundhog-Pewabic-Empire (skarns)</t>
  </si>
  <si>
    <t>Porphyry Cu (Zn-Mo-Au-Pb)</t>
  </si>
  <si>
    <t>Carten + (1993); Johnson and Lipman ((1988); Johnson + (1989, 1990); Laughlin + (1969); Leonardson + (1983); Lipman (1983); Lipman + (1986);  Roberts + (1990); Stein (1985)</t>
  </si>
  <si>
    <t>Tyrone</t>
  </si>
  <si>
    <r>
      <t>Porphyry Cu  (</t>
    </r>
    <r>
      <rPr>
        <i/>
        <sz val="10"/>
        <rFont val="Arial"/>
        <family val="0"/>
      </rPr>
      <t>Ag,Au,Zn,Pb</t>
    </r>
    <r>
      <rPr>
        <sz val="10"/>
        <rFont val="Arial"/>
        <family val="0"/>
      </rPr>
      <t>)  [C-A*]</t>
    </r>
  </si>
  <si>
    <t>57–55 Ma</t>
  </si>
  <si>
    <t>Pima district- Mission-Twin Buttes-San Xavier</t>
  </si>
  <si>
    <r>
      <t>Porphyry-skarn Cu (Ag,Mo,</t>
    </r>
    <r>
      <rPr>
        <i/>
        <sz val="10"/>
        <rFont val="Arial"/>
        <family val="0"/>
      </rPr>
      <t>Zn,Pb,Au</t>
    </r>
    <r>
      <rPr>
        <sz val="10"/>
        <rFont val="Arial"/>
        <family val="0"/>
      </rPr>
      <t>)  [C-A]</t>
    </r>
  </si>
  <si>
    <t>58–57 Ma</t>
  </si>
  <si>
    <t>Anthony and Titley (1988, 1994); Barter and Kelly (1982); Einaudi (1982); Jansen (1982); Keith and Swan (1995); Long (1995); McCandless and Ruiz (1993)</t>
  </si>
  <si>
    <t>Posten Butte (Florence)</t>
  </si>
  <si>
    <t>62 Ma</t>
  </si>
  <si>
    <t xml:space="preserve"> Gilmour (1982); Nason + (1982); Niemuth (1994)</t>
  </si>
  <si>
    <t>Ray</t>
  </si>
  <si>
    <r>
      <t>Porphyry Cu (</t>
    </r>
    <r>
      <rPr>
        <sz val="10"/>
        <rFont val="Arial"/>
        <family val="0"/>
      </rPr>
      <t>Ag,Au,Mo</t>
    </r>
    <r>
      <rPr>
        <sz val="10"/>
        <rFont val="Arial"/>
        <family val="0"/>
      </rPr>
      <t>)  [C-A*]</t>
    </r>
  </si>
  <si>
    <t>61–60 Ma</t>
  </si>
  <si>
    <t>Kay (1986); Long + (1998); Maynard (1995); Maynard + (1990, 1991); McLemore (1996); Ogilvie (1908); Schutz (1995); Wright (1983)</t>
  </si>
  <si>
    <t>USNV</t>
  </si>
  <si>
    <t>Nevada</t>
  </si>
  <si>
    <t>Copper Canyon Complex (Battle Mtn. District)</t>
  </si>
  <si>
    <r>
      <t>Porphyry-skarn Au-Cu (Ag,</t>
    </r>
    <r>
      <rPr>
        <sz val="10"/>
        <rFont val="Arial"/>
        <family val="0"/>
      </rPr>
      <t>Pb,Zn</t>
    </r>
    <r>
      <rPr>
        <sz val="10"/>
        <rFont val="Arial"/>
        <family val="0"/>
      </rPr>
      <t>) [C-A*]</t>
    </r>
  </si>
  <si>
    <t>39 Ma</t>
  </si>
  <si>
    <t>Fortuna (1998); Metal Mining Agency of Japan (1998); Sillitoe (1989)</t>
  </si>
  <si>
    <t>Dinkidi</t>
  </si>
  <si>
    <t>Porphyry Au-Cu</t>
  </si>
  <si>
    <r>
      <t>Mesothermal manto Cu (Au,</t>
    </r>
    <r>
      <rPr>
        <sz val="10"/>
        <rFont val="Arial"/>
        <family val="0"/>
      </rPr>
      <t>Ag</t>
    </r>
    <r>
      <rPr>
        <sz val="10"/>
        <rFont val="Arial"/>
        <family val="0"/>
      </rPr>
      <t>)</t>
    </r>
  </si>
  <si>
    <t>121–117 Ma</t>
  </si>
  <si>
    <r>
      <t>Porphyry Cu-Au (</t>
    </r>
    <r>
      <rPr>
        <i/>
        <sz val="10"/>
        <rFont val="Arial"/>
        <family val="0"/>
      </rPr>
      <t>Ag</t>
    </r>
    <r>
      <rPr>
        <sz val="10"/>
        <rFont val="Arial"/>
        <family val="0"/>
      </rPr>
      <t>)</t>
    </r>
  </si>
  <si>
    <t>Taysan (Luzon)</t>
  </si>
  <si>
    <r>
      <t xml:space="preserve">Porphyry Cu-Au (Ag, </t>
    </r>
    <r>
      <rPr>
        <i/>
        <sz val="10"/>
        <rFont val="Arial"/>
        <family val="0"/>
      </rPr>
      <t>Mo</t>
    </r>
    <r>
      <rPr>
        <sz val="10"/>
        <rFont val="Arial"/>
        <family val="0"/>
      </rPr>
      <t>)</t>
    </r>
  </si>
  <si>
    <t>Metal Mining Agency of Japan (1996); Sillitoe and Gappe (1984)</t>
  </si>
  <si>
    <t>PPNG</t>
  </si>
  <si>
    <t>Papua New Guinea</t>
  </si>
  <si>
    <t>Lihir / Ladolam</t>
  </si>
  <si>
    <t>Epithermal Low-S Au above porphyry [ALK*]</t>
  </si>
  <si>
    <t>0.35–0.15 Ma</t>
  </si>
  <si>
    <t>Carman (1995); B.I.A. McInnes, oral commun. (1998); Moyle + (1990); Richards (1995); Rytuba + (1993)</t>
  </si>
  <si>
    <t>Panguna  (Bougainville)</t>
  </si>
  <si>
    <t>Porphyry Cu-Au (Ag)  [C-A*]</t>
  </si>
  <si>
    <t>3.5 Ma</t>
  </si>
  <si>
    <t>Andrew (1995); Clark (1990)</t>
  </si>
  <si>
    <t>1.2–1.1 Ma</t>
  </si>
  <si>
    <t>Buckingham</t>
  </si>
  <si>
    <t>Porphyry Mo-Cu (Ag-Au), grd (lo-F)</t>
  </si>
  <si>
    <r>
      <t>Porphyry Mo-Cu (Ag,Au,</t>
    </r>
    <r>
      <rPr>
        <i/>
        <sz val="10"/>
        <rFont val="Arial"/>
        <family val="0"/>
      </rPr>
      <t>W</t>
    </r>
    <r>
      <rPr>
        <sz val="10"/>
        <rFont val="Arial"/>
        <family val="0"/>
      </rPr>
      <t>) [GRD*]</t>
    </r>
  </si>
  <si>
    <t>86 Ma</t>
  </si>
  <si>
    <t>Porgera</t>
  </si>
  <si>
    <t>BHP Ann. Rept. (1995); Gilmour (1982); Einaudi (1982); James (1990); Long (1995); Maher (1996); Shaver and Jeanne (1996)</t>
  </si>
  <si>
    <t>McCoy/Cove</t>
  </si>
  <si>
    <t>Skarn Au-Ag</t>
  </si>
  <si>
    <t>Skarn Au-Ag and distal disseminated Ag-Au [C-A*]</t>
  </si>
  <si>
    <t>40–39 Ma</t>
  </si>
  <si>
    <t>Brooks + (1991); Echo Bay Ann. Repts. (1986-1996); Thorman and Christensen (1991)</t>
  </si>
  <si>
    <t>Mount Hope</t>
  </si>
  <si>
    <r>
      <t>Mesothermal manto-vein Cu (Au,Ag,Zn,</t>
    </r>
    <r>
      <rPr>
        <sz val="10"/>
        <rFont val="Arial"/>
        <family val="0"/>
      </rPr>
      <t>Pb</t>
    </r>
    <r>
      <rPr>
        <sz val="10"/>
        <rFont val="Arial"/>
        <family val="0"/>
      </rPr>
      <t>). porphyry Cu-related [C-A]</t>
    </r>
  </si>
  <si>
    <t>Paleocene</t>
  </si>
  <si>
    <t>Bartos (1989); Hammer and Peterson (1968); Manske and Paul (1998);  Niemuth (1994); Pareja (1995); Paul and Knight (1995); Titley and Anthony (1989)</t>
  </si>
  <si>
    <t>Manto Cu (Au-Ag-Zn)</t>
  </si>
  <si>
    <t>Yukon</t>
  </si>
  <si>
    <t>Casino</t>
  </si>
  <si>
    <t>Porphyry Cu-Au-Mo</t>
  </si>
  <si>
    <r>
      <t>Porphyry Cu-Au-Mo (</t>
    </r>
    <r>
      <rPr>
        <i/>
        <sz val="10"/>
        <rFont val="Arial"/>
        <family val="0"/>
      </rPr>
      <t>Ag</t>
    </r>
    <r>
      <rPr>
        <sz val="10"/>
        <rFont val="Arial"/>
        <family val="0"/>
      </rPr>
      <t>) [C-A*]</t>
    </r>
  </si>
  <si>
    <t>74–72 Ma</t>
  </si>
  <si>
    <t>P</t>
  </si>
  <si>
    <t>Bower + (1995); Sinclair (1995)</t>
  </si>
  <si>
    <t>Logtung</t>
  </si>
  <si>
    <t>Porphyry W-Mo</t>
  </si>
  <si>
    <r>
      <t>Porphyry Mo (</t>
    </r>
    <r>
      <rPr>
        <i/>
        <sz val="10"/>
        <rFont val="Arial"/>
        <family val="0"/>
      </rPr>
      <t>W</t>
    </r>
    <r>
      <rPr>
        <sz val="10"/>
        <rFont val="Arial"/>
        <family val="0"/>
      </rPr>
      <t>) [GRD*]</t>
    </r>
  </si>
  <si>
    <t>87 Ma</t>
  </si>
  <si>
    <t>Brown and Kahlert (1995); Sinclair (1995)</t>
  </si>
  <si>
    <t>Dublin Gulch</t>
  </si>
  <si>
    <t>Plutonic porphyry Au</t>
  </si>
  <si>
    <r>
      <t>Porphyry Au (</t>
    </r>
    <r>
      <rPr>
        <i/>
        <sz val="10"/>
        <rFont val="Arial"/>
        <family val="0"/>
      </rPr>
      <t>W, Bi, Sn, Ag</t>
    </r>
    <r>
      <rPr>
        <sz val="10"/>
        <rFont val="Arial"/>
        <family val="0"/>
      </rPr>
      <t>) [GRD*]</t>
    </r>
  </si>
  <si>
    <t>93 Ma</t>
  </si>
  <si>
    <t>Hitchens and Orssich (1995); Kirkham and Sinclair (1996); Smit + (1996)</t>
  </si>
  <si>
    <t>MXBN</t>
  </si>
  <si>
    <t>Mexico</t>
  </si>
  <si>
    <t>Baja California Norte</t>
  </si>
  <si>
    <t>El Arco</t>
  </si>
  <si>
    <r>
      <t>Porphyry Cu-Au (</t>
    </r>
    <r>
      <rPr>
        <i/>
        <sz val="10"/>
        <rFont val="Arial"/>
        <family val="0"/>
      </rPr>
      <t>Ag</t>
    </r>
    <r>
      <rPr>
        <sz val="10"/>
        <rFont val="Arial"/>
        <family val="0"/>
      </rPr>
      <t>) [C-A]</t>
    </r>
  </si>
  <si>
    <t>107 Ma</t>
  </si>
  <si>
    <t>Coolbaugh + (1995); Hollister (1978); Long (1995)</t>
  </si>
  <si>
    <t>MXMC</t>
  </si>
  <si>
    <t>Michoacan</t>
  </si>
  <si>
    <t>La Verde</t>
  </si>
  <si>
    <t>ca. 33 Ma</t>
  </si>
  <si>
    <t>Porphyry Cu (Mo,Ag,Au)  [C-A]</t>
  </si>
  <si>
    <t>Kazakh government source (unquotable, 1998); Metal Mining Agency of Japan (1997)</t>
  </si>
  <si>
    <t>Batistau</t>
  </si>
  <si>
    <t>292 Ma</t>
  </si>
  <si>
    <t>Kairakty (Verkhnee Qairaqty)</t>
  </si>
  <si>
    <t>Kotlyar + (1995); Shatov (1997)</t>
  </si>
  <si>
    <t>Kara-Oba</t>
  </si>
  <si>
    <r>
      <t>Greisen W-Mo (</t>
    </r>
    <r>
      <rPr>
        <i/>
        <sz val="10"/>
        <rFont val="Arial"/>
        <family val="0"/>
      </rPr>
      <t>Sn</t>
    </r>
    <r>
      <rPr>
        <sz val="10"/>
        <rFont val="Arial"/>
        <family val="0"/>
      </rPr>
      <t>,</t>
    </r>
    <r>
      <rPr>
        <i/>
        <sz val="10"/>
        <rFont val="Arial"/>
        <family val="0"/>
      </rPr>
      <t>Bi</t>
    </r>
    <r>
      <rPr>
        <sz val="10"/>
        <rFont val="Arial"/>
        <family val="0"/>
      </rPr>
      <t>) [HSR*]</t>
    </r>
  </si>
  <si>
    <t>Koktenkol</t>
  </si>
  <si>
    <t>Greisen Mo-W</t>
  </si>
  <si>
    <r>
      <t>Porphyry Mo (Cu,W,</t>
    </r>
    <r>
      <rPr>
        <i/>
        <sz val="10"/>
        <rFont val="Arial"/>
        <family val="0"/>
      </rPr>
      <t>Nb</t>
    </r>
    <r>
      <rPr>
        <sz val="10"/>
        <rFont val="Arial"/>
        <family val="0"/>
      </rPr>
      <t>) [HSR*]</t>
    </r>
  </si>
  <si>
    <t>37 – 34 Ma</t>
  </si>
  <si>
    <t>Carten + (1993); King (1965); Long (1992); Price + (1983, 1986); Sharp (1979)</t>
  </si>
  <si>
    <t>USUT</t>
  </si>
  <si>
    <t>Utah</t>
  </si>
  <si>
    <t>Bingham (West Mountain)</t>
  </si>
  <si>
    <t>Porphyry Cu-Au (Mo-Ag-Pb-Zn)</t>
  </si>
  <si>
    <t>Carten + (1993); Wallace + (1978); White + (1981)</t>
  </si>
  <si>
    <t>Mount Emmons- Redwell Basin</t>
  </si>
  <si>
    <t>Carten + (1993); Keith + (1986, 1993); Keith and Shanks (1988); Mutschler + (1981)</t>
  </si>
  <si>
    <t>Tintic district</t>
  </si>
  <si>
    <t>Polymetallic replacement Cu-Ag-Pb-Zn-Au (Mo)</t>
  </si>
  <si>
    <t>Cameron + (1986); Carten + (1993); Larson (1987); Larson + (1994, 1996); Long + (1998); McKnight (1974); Naeser + (1980); Wareham + (1998)</t>
  </si>
  <si>
    <t>Allard stock (La Plata Mountains)</t>
  </si>
  <si>
    <r>
      <t>Porphyry Cu(Ag,</t>
    </r>
    <r>
      <rPr>
        <i/>
        <sz val="10"/>
        <rFont val="Arial"/>
        <family val="0"/>
      </rPr>
      <t>Au</t>
    </r>
    <r>
      <rPr>
        <sz val="10"/>
        <rFont val="Arial"/>
        <family val="0"/>
      </rPr>
      <t>,</t>
    </r>
    <r>
      <rPr>
        <i/>
        <sz val="10"/>
        <rFont val="Arial"/>
        <family val="0"/>
      </rPr>
      <t>PGE</t>
    </r>
    <r>
      <rPr>
        <sz val="10"/>
        <rFont val="Arial"/>
        <family val="0"/>
      </rPr>
      <t>) [ALK*]</t>
    </r>
  </si>
  <si>
    <t>ca. 67 Ma</t>
  </si>
  <si>
    <t>Armstrong (1969); Cunningham + (1977, 1994), Eckel + (1949); Saunders and May (1986); Werle + (1984)</t>
  </si>
  <si>
    <t>USID</t>
  </si>
  <si>
    <t>Idaho</t>
  </si>
  <si>
    <t>Cumo</t>
  </si>
  <si>
    <t>Park City</t>
  </si>
  <si>
    <t>Replacement, vein polymetallic deposits; weak porphyry Cu-Au system. Ag-Pb-Zn-Au (Cu)  [C-A*]</t>
  </si>
  <si>
    <t>Porphyry Cu (Mo,Ag,Au) [C-A]</t>
  </si>
  <si>
    <t>10 Ma</t>
  </si>
  <si>
    <t>Pz</t>
  </si>
  <si>
    <t>Atkinson + (1996); Casaceli (1993); Gemuts + (1996); Little (1994); Sillitoe (1991)</t>
  </si>
  <si>
    <t>Campana Mahuida</t>
  </si>
  <si>
    <t>76 Ma</t>
  </si>
  <si>
    <t>Hollister (1978); Long (1995); Sillitoe (1977)</t>
  </si>
  <si>
    <t>Taca-Taca</t>
  </si>
  <si>
    <t>Mesothermal polymetallic replacement Zn-Pb-Cu-Ag (Au) in carbonate rocks adjacent to plug [C-A]</t>
  </si>
  <si>
    <t>14–15 Ma</t>
  </si>
  <si>
    <t>Polymetallic Vein - Bolivian Ag-Sn</t>
  </si>
  <si>
    <r>
      <t>Bolivian-type polymetallic vein Ag-Sn (</t>
    </r>
    <r>
      <rPr>
        <i/>
        <sz val="10"/>
        <rFont val="Arial"/>
        <family val="0"/>
      </rPr>
      <t>W,Pb,Zn</t>
    </r>
    <r>
      <rPr>
        <sz val="10"/>
        <rFont val="Arial"/>
        <family val="0"/>
      </rPr>
      <t>)  [PDC*]</t>
    </r>
  </si>
  <si>
    <t>14 Ma</t>
  </si>
  <si>
    <t>C.G. Cunningham, oral commun. (1995); Grant + (1979); Sillitoe + (1975)</t>
  </si>
  <si>
    <t>Huanuni</t>
  </si>
  <si>
    <t>Polymetallic Vein - Bolivian Sn</t>
  </si>
  <si>
    <r>
      <t>Bolivian-type polymetallic vein Sn-</t>
    </r>
    <r>
      <rPr>
        <i/>
        <sz val="10"/>
        <rFont val="Arial"/>
        <family val="0"/>
      </rPr>
      <t>Ag-Zn</t>
    </r>
    <r>
      <rPr>
        <sz val="10"/>
        <rFont val="Arial"/>
        <family val="0"/>
      </rPr>
      <t xml:space="preserve"> (</t>
    </r>
    <r>
      <rPr>
        <i/>
        <sz val="10"/>
        <rFont val="Arial"/>
        <family val="0"/>
      </rPr>
      <t>Pb,Sb,Bi</t>
    </r>
    <r>
      <rPr>
        <sz val="10"/>
        <rFont val="Arial"/>
        <family val="0"/>
      </rPr>
      <t>)  [PDC]</t>
    </r>
  </si>
  <si>
    <t>mid–Tertiary</t>
  </si>
  <si>
    <t>Porphyry Cu (Mo,Au,Ag)  [C-A/ALK*]</t>
  </si>
  <si>
    <t>41 Ma</t>
  </si>
  <si>
    <t>Fisher + (1977); Hausel (1993); Long (1995); Schassberger (1972)</t>
  </si>
  <si>
    <t>NAO</t>
  </si>
  <si>
    <t>Mount Pleasant</t>
  </si>
  <si>
    <t>Greisen W-Mo-Sn</t>
  </si>
  <si>
    <r>
      <t>Greisen W-Mo-Sn (</t>
    </r>
    <r>
      <rPr>
        <i/>
        <sz val="10"/>
        <rFont val="Arial"/>
        <family val="0"/>
      </rPr>
      <t>Bi</t>
    </r>
    <r>
      <rPr>
        <sz val="10"/>
        <rFont val="Arial"/>
        <family val="0"/>
      </rPr>
      <t>) [HSR*]</t>
    </r>
  </si>
  <si>
    <t>330 Ma</t>
  </si>
  <si>
    <t>Lasmanis (1995); Riedell + (1996)</t>
  </si>
  <si>
    <t>New Brunswick</t>
  </si>
  <si>
    <t>Wyoming</t>
  </si>
  <si>
    <t>Kerwin</t>
  </si>
  <si>
    <t>Heddleston</t>
  </si>
  <si>
    <t>Porphyry Cu (Ag-Au-Mo)</t>
  </si>
  <si>
    <t>Porphyry Cu (Ag,Au,Mo)  [C-A]</t>
  </si>
  <si>
    <t>46 Ma</t>
  </si>
  <si>
    <t>Long (1992); Long + (1998); Miller + (1973)</t>
  </si>
  <si>
    <t>New World</t>
  </si>
  <si>
    <t>Skarn Au-Cu (Ag)</t>
  </si>
  <si>
    <r>
      <t>Skarn Au-Cu (Ag,</t>
    </r>
    <r>
      <rPr>
        <sz val="10"/>
        <rFont val="Arial"/>
        <family val="0"/>
      </rPr>
      <t>Pb,Zn</t>
    </r>
    <r>
      <rPr>
        <sz val="10"/>
        <rFont val="Arial"/>
        <family val="0"/>
      </rPr>
      <t>)  [C-A*]</t>
    </r>
  </si>
  <si>
    <t>44–37 Ma</t>
  </si>
  <si>
    <t>Johnson and Meinert (1994); Kirk + (1993); Long + (1998)</t>
  </si>
  <si>
    <t>Emigrant district</t>
  </si>
  <si>
    <r>
      <t>Porphyry-bx pipe Cu-Au (Ag,</t>
    </r>
    <r>
      <rPr>
        <sz val="10"/>
        <rFont val="Arial"/>
        <family val="0"/>
      </rPr>
      <t>Zn,Pb</t>
    </r>
    <r>
      <rPr>
        <sz val="10"/>
        <rFont val="Arial"/>
        <family val="0"/>
      </rPr>
      <t>)  [C-A*]</t>
    </r>
  </si>
  <si>
    <t>49 Ma</t>
  </si>
  <si>
    <t>Johnson + (1993)</t>
  </si>
  <si>
    <t>Montana Tunnels</t>
  </si>
  <si>
    <t>Polymetallic vein Au-Zn-Pb (Ag)</t>
  </si>
  <si>
    <r>
      <t>Porphyry Cu (Mo,</t>
    </r>
    <r>
      <rPr>
        <sz val="10"/>
        <rFont val="Arial"/>
        <family val="0"/>
      </rPr>
      <t>Au,Ag</t>
    </r>
    <r>
      <rPr>
        <sz val="10"/>
        <rFont val="Arial"/>
        <family val="0"/>
      </rPr>
      <t>)  [C-A*]</t>
    </r>
  </si>
  <si>
    <t>59–58 Ma</t>
  </si>
  <si>
    <t>Keith and Swan (1996); Long (1995); Long + (1998); Peterson (1954); Peterson + (1951)</t>
  </si>
  <si>
    <t>Copper Basin</t>
  </si>
  <si>
    <r>
      <t>Porphyry Cu-Mo (</t>
    </r>
    <r>
      <rPr>
        <sz val="10"/>
        <rFont val="Arial"/>
        <family val="0"/>
      </rPr>
      <t>Zn,Ag,Au,Pb</t>
    </r>
    <r>
      <rPr>
        <sz val="10"/>
        <rFont val="Arial"/>
        <family val="0"/>
      </rPr>
      <t>)  [C-A*]</t>
    </r>
  </si>
  <si>
    <t>72 Ma</t>
  </si>
  <si>
    <t>Damon + (1997); Johnson and Lowell (1961); Keith and Swan (1995); Long (1995); Titley (1993)</t>
  </si>
  <si>
    <t>Helvetia dist. (Rosemont, Peach-Elgin)</t>
  </si>
  <si>
    <t>69–62 Ma</t>
  </si>
  <si>
    <r>
      <t>Porphyry-skarn Cu (Ag,Mo,</t>
    </r>
    <r>
      <rPr>
        <sz val="10"/>
        <rFont val="Arial"/>
        <family val="0"/>
      </rPr>
      <t>Zn,Pb,Au</t>
    </r>
    <r>
      <rPr>
        <sz val="10"/>
        <rFont val="Arial"/>
        <family val="0"/>
      </rPr>
      <t>) [C-A]</t>
    </r>
  </si>
  <si>
    <t>62–56 Ma</t>
  </si>
  <si>
    <t>Anzalone (1995); Keith and Swan (1995); Long + (1998); Niemuth (1994); Titley (1993); Titley and Anthony (1989)</t>
  </si>
  <si>
    <t>Lakeshore (Cyprus Tohono)</t>
  </si>
  <si>
    <t>Porphyry-skarn Cu  [C-A]</t>
  </si>
  <si>
    <t>66 Ma</t>
  </si>
  <si>
    <t>Einaudi (1982); Johnston (1972); Keith and Swan (1995); Long (1995)</t>
  </si>
  <si>
    <t>Foster and Childs (1993); Garverich (1991); Giles (1983); Goddard (1988); Hall (1976); Lindsey and Fisher (1985); Marvin + (1980); Zhang and Spry (1994)</t>
  </si>
  <si>
    <t>Moccasin Mountains</t>
  </si>
  <si>
    <t>Carter + (1995); Dirom + (1995); Long (1995); McMillan + (1995); Ogryzlo + (1995)</t>
  </si>
  <si>
    <t>Berg</t>
  </si>
  <si>
    <t>Porphyry Cu-Mo (Ag-Au)</t>
  </si>
  <si>
    <t>Porphyry Cu-Mo (Ag,Au)  [C-A*]</t>
  </si>
  <si>
    <t>52–47 Ma</t>
  </si>
  <si>
    <t>Heberlein (1995); McMillan (1991); McMillan + (1995)</t>
  </si>
  <si>
    <t>Einaudi (1982); Einaudi + (1981); Hernon and Jones (1968); Jones + (1967); Kerr + (1950); Laskey (1936); Lindgren + (1910); Long (1995); Long + (1998); McDowell (1971); Phelps Dodge Ann. Repts. (1992, 1993); Rose and Baltosser (1966); Schmitt (1939)</t>
  </si>
  <si>
    <t>Continental mine - Hanover Mtn.</t>
  </si>
  <si>
    <t>Skarn Cu-Fe (Au,Ag)  [C-A*]</t>
  </si>
  <si>
    <t>Einaudi (1982); Hillesland + (1995); Long (1995); Long + (1998)</t>
  </si>
  <si>
    <t>Questa</t>
  </si>
  <si>
    <t>25–24 Ma</t>
  </si>
  <si>
    <t>Marcopper-Boac (Marinduque)</t>
  </si>
  <si>
    <t>Porphyry Cu-Mo-Au</t>
  </si>
  <si>
    <r>
      <t>Porphyry Cu-Mo-Au (</t>
    </r>
    <r>
      <rPr>
        <i/>
        <sz val="10"/>
        <rFont val="Arial"/>
        <family val="0"/>
      </rPr>
      <t>Ag</t>
    </r>
    <r>
      <rPr>
        <sz val="10"/>
        <rFont val="Arial"/>
        <family val="0"/>
      </rPr>
      <t>)</t>
    </r>
  </si>
  <si>
    <t>21–20 Ma</t>
  </si>
  <si>
    <t>Duhamel + (1995); Kolessar (1982); Long (1995); North and McLemore (1988)</t>
  </si>
  <si>
    <t>Hillsboro (Copper Flat)</t>
  </si>
  <si>
    <t>Porphyry Cu-Au (Mo,Ag) [TRN*]</t>
  </si>
  <si>
    <t>74 Ma</t>
  </si>
  <si>
    <t>Dunn (1982); Long (1992, 1995); Long + (1998); North and McLemore (1988)</t>
  </si>
  <si>
    <t>Ortiz Mountains (Old Placers)</t>
  </si>
  <si>
    <t>Epithermal - Alkaline Au (Cu)</t>
  </si>
  <si>
    <r>
      <t>Breccia, skarn Au (Cu,</t>
    </r>
    <r>
      <rPr>
        <i/>
        <sz val="10"/>
        <rFont val="Arial"/>
        <family val="0"/>
      </rPr>
      <t>W</t>
    </r>
    <r>
      <rPr>
        <sz val="10"/>
        <rFont val="Arial"/>
        <family val="0"/>
      </rPr>
      <t>) [ALK/C-A*]</t>
    </r>
  </si>
  <si>
    <t>34, 30–26 Ma</t>
  </si>
  <si>
    <t>Alpers and Brimhall (1989); Clark (1993); Long (1995); Sillitoe (1991, 1995); M.A. Skewes, oral commun. (1999); Skewes and Stern (1996); Zentilli and Maksaev (1995)</t>
  </si>
  <si>
    <t>La Fortuna/El Negro</t>
  </si>
  <si>
    <t>Porphyry/epithermal  High-S Cu-Au [C-A]</t>
  </si>
  <si>
    <t>35–32 Ma</t>
  </si>
  <si>
    <t>Perello + (1996)</t>
  </si>
  <si>
    <t>Los Pelambres  (continuous w/ El Pachon AGTN-06)</t>
  </si>
  <si>
    <t>Colley + (1989); Espinoza R. + (1996); Ramirez - Rodriguez (1996); Sillitoe (1992); Vila + (1996)</t>
  </si>
  <si>
    <t>Mocha</t>
  </si>
  <si>
    <t>Porphyry Cu (Mo)  [C-A]</t>
  </si>
  <si>
    <t>Potrerillos (Andes)</t>
  </si>
  <si>
    <r>
      <t>Porphyry Cu-Au (</t>
    </r>
    <r>
      <rPr>
        <i/>
        <sz val="10"/>
        <rFont val="Arial"/>
        <family val="0"/>
      </rPr>
      <t>Mo,Ag</t>
    </r>
    <r>
      <rPr>
        <sz val="10"/>
        <rFont val="Arial"/>
        <family val="0"/>
      </rPr>
      <t>)  [C-A]</t>
    </r>
  </si>
  <si>
    <t>36 Ma</t>
  </si>
  <si>
    <t>Colley + (1989); Long (1995); Marsh + (1997); Sillitoe (1991)</t>
  </si>
  <si>
    <t>Quebrada Blanca</t>
  </si>
  <si>
    <t>35 Ma</t>
  </si>
  <si>
    <r>
      <t>Epithermal Low-S / porphyry Au (Ag,</t>
    </r>
    <r>
      <rPr>
        <i/>
        <sz val="10"/>
        <rFont val="Arial"/>
        <family val="0"/>
      </rPr>
      <t>Zn,Pb</t>
    </r>
    <r>
      <rPr>
        <sz val="10"/>
        <rFont val="Arial"/>
        <family val="0"/>
      </rPr>
      <t>)  [ALK*]</t>
    </r>
  </si>
  <si>
    <t>ca. 6 Ma</t>
  </si>
  <si>
    <t>Handley and Henry (1990); Richards (1990, 1995); Richards and Kerrich (1993); Suttill (1993)</t>
  </si>
  <si>
    <t>Andrew (1995); Arribas + (1995); Page and McDougall (1972); Rogerson and McKee (1990); Rush and Seegers (1990)</t>
  </si>
  <si>
    <t>Frieda River</t>
  </si>
  <si>
    <r>
      <t>Porphyry/epithermal High-S Cu-Au (</t>
    </r>
    <r>
      <rPr>
        <i/>
        <sz val="10"/>
        <rFont val="Arial"/>
        <family val="0"/>
      </rPr>
      <t>Ag</t>
    </r>
    <r>
      <rPr>
        <sz val="10"/>
        <rFont val="Arial"/>
        <family val="0"/>
      </rPr>
      <t>)  [C-A*]</t>
    </r>
  </si>
  <si>
    <t>17–13 Ma</t>
  </si>
  <si>
    <t>O (?)</t>
  </si>
  <si>
    <t>Andrew (1995); Bainbridge + (1998); Corbett and Leach (1993, 1998); Hall + (1990)</t>
  </si>
  <si>
    <t>Yandera</t>
  </si>
  <si>
    <t>Porphyry Mo; peripheral polymetallic (Zn,Ag,Pb,Cu,Au) [HSR*]</t>
  </si>
  <si>
    <t>ca. 38–36 Ma</t>
  </si>
  <si>
    <t>A.J. Erickson, Jr., oral commun. (1994); Riedell (1996); Westra and Riedell (1996)</t>
  </si>
  <si>
    <t>Yerington</t>
  </si>
  <si>
    <r>
      <t>Porphyry-skarn Cu-Fe (</t>
    </r>
    <r>
      <rPr>
        <sz val="10"/>
        <rFont val="Arial"/>
        <family val="0"/>
      </rPr>
      <t>Au,Ag</t>
    </r>
    <r>
      <rPr>
        <sz val="10"/>
        <rFont val="Arial"/>
        <family val="0"/>
      </rPr>
      <t>)  [C-A*]</t>
    </r>
  </si>
  <si>
    <t>169–168 Ma</t>
  </si>
  <si>
    <t>Albino (1995); Dilles (1987); Dilles and Einaudi (1992); Dilles and Proffett (1995); Einaudi (1982); Long (1995); Long + (1998); Ohlin + (1995); Randol (1993-1994)</t>
  </si>
  <si>
    <t>Hall (Cyprus Tonopah)</t>
  </si>
  <si>
    <t>Porphyry Mo-Cu, grd (lo-F)</t>
  </si>
  <si>
    <r>
      <t>Porphyry Mo-Cu (</t>
    </r>
    <r>
      <rPr>
        <i/>
        <sz val="10"/>
        <rFont val="Arial"/>
        <family val="0"/>
      </rPr>
      <t>Ag</t>
    </r>
    <r>
      <rPr>
        <sz val="10"/>
        <rFont val="Arial"/>
        <family val="0"/>
      </rPr>
      <t>) [GRD*]</t>
    </r>
  </si>
  <si>
    <t>77–60 Ma</t>
  </si>
  <si>
    <t>Carten + (1993); Shaver (1991)</t>
  </si>
  <si>
    <t>Superior East (Pinal Ranch) - Carlota</t>
  </si>
  <si>
    <r>
      <t>Porphyry Cu (Mo,</t>
    </r>
    <r>
      <rPr>
        <sz val="10"/>
        <rFont val="Arial"/>
        <family val="0"/>
      </rPr>
      <t>Ag</t>
    </r>
    <r>
      <rPr>
        <sz val="10"/>
        <rFont val="Arial"/>
        <family val="0"/>
      </rPr>
      <t>) [C-A]</t>
    </r>
  </si>
  <si>
    <t>Long + (1998); Sell (1995)</t>
  </si>
  <si>
    <t>Christmas/Chilito</t>
  </si>
  <si>
    <t>Porphyry Cu (Ag)</t>
  </si>
  <si>
    <t>Porphyry - skarn Cu (Ag) [C-A*]</t>
  </si>
  <si>
    <t>ca. 63 Ma</t>
  </si>
  <si>
    <t>Koski and Cook (1982); Long (1992, 1995); Long + (1998)</t>
  </si>
  <si>
    <t>Johnson Camp      (includes I-10)</t>
  </si>
  <si>
    <t>Porphyry Cu-Zn</t>
  </si>
  <si>
    <t>Porphyry-skarn Cu-Zn (Mo,Ag)  [C-A]</t>
  </si>
  <si>
    <t>ca. 54(?) Ma</t>
  </si>
  <si>
    <t>Red Mountain</t>
  </si>
  <si>
    <t>Long (1995); Long + (1998); Wilkins (1984)</t>
  </si>
  <si>
    <t>Copper Creek</t>
  </si>
  <si>
    <r>
      <t>Porphyry-Breccia pipe Cu (Mo,</t>
    </r>
    <r>
      <rPr>
        <sz val="10"/>
        <rFont val="Arial"/>
        <family val="0"/>
      </rPr>
      <t>Pb,Ag,Au</t>
    </r>
    <r>
      <rPr>
        <sz val="10"/>
        <rFont val="Arial"/>
        <family val="0"/>
      </rPr>
      <t>)  [C-A*]</t>
    </r>
  </si>
  <si>
    <t>ca. 59 Ma</t>
  </si>
  <si>
    <t>J.O. Guthrie, unpub. rept. (1993); McCandless and Ruiz (1993); Titley (1993)</t>
  </si>
  <si>
    <t>USCA</t>
  </si>
  <si>
    <t>California</t>
  </si>
  <si>
    <t>Lights Creek            (Plumas)</t>
  </si>
  <si>
    <t>USSD</t>
  </si>
  <si>
    <t>South Dakota</t>
  </si>
  <si>
    <t>Black Hills Tertiary (includes Gilt Edge, Golden Reward, Annie Creek (Foley Ridge), Richmond Hill, Green Mountain)</t>
  </si>
  <si>
    <r>
      <t>Vein, stockwork, replacement Au (Ag,</t>
    </r>
    <r>
      <rPr>
        <i/>
        <sz val="10"/>
        <rFont val="Arial"/>
        <family val="0"/>
      </rPr>
      <t>Pb</t>
    </r>
    <r>
      <rPr>
        <sz val="10"/>
        <rFont val="Arial"/>
        <family val="0"/>
      </rPr>
      <t>,</t>
    </r>
    <r>
      <rPr>
        <i/>
        <sz val="10"/>
        <rFont val="Arial"/>
        <family val="0"/>
      </rPr>
      <t>W</t>
    </r>
    <r>
      <rPr>
        <sz val="10"/>
        <rFont val="Arial"/>
        <family val="0"/>
      </rPr>
      <t>,</t>
    </r>
    <r>
      <rPr>
        <i/>
        <sz val="10"/>
        <rFont val="Arial"/>
        <family val="0"/>
      </rPr>
      <t>Cu</t>
    </r>
    <r>
      <rPr>
        <sz val="10"/>
        <rFont val="Arial"/>
        <family val="0"/>
      </rPr>
      <t xml:space="preserve">, </t>
    </r>
    <r>
      <rPr>
        <i/>
        <sz val="10"/>
        <rFont val="Arial"/>
        <family val="0"/>
      </rPr>
      <t>Zn</t>
    </r>
    <r>
      <rPr>
        <sz val="10"/>
        <rFont val="Arial"/>
        <family val="0"/>
      </rPr>
      <t>) [ALK/C-A*]</t>
    </r>
  </si>
  <si>
    <t>ca. 60–53 Ma</t>
  </si>
  <si>
    <t>Barton + (1995); Fitch (1993); Long (1995)</t>
  </si>
  <si>
    <t>MXSL</t>
  </si>
  <si>
    <t>Porphyry Cu (Au,Ag) [C-A]</t>
  </si>
  <si>
    <t>ca. 102 Ma</t>
  </si>
  <si>
    <t>Texas</t>
  </si>
  <si>
    <t>Cave Peak</t>
  </si>
  <si>
    <t>Porphyry Mo (Cu-W), Climax</t>
  </si>
  <si>
    <r>
      <t xml:space="preserve">Porphyry-skarn Cu-Au (Mo,Ag, </t>
    </r>
    <r>
      <rPr>
        <i/>
        <sz val="10"/>
        <rFont val="Arial"/>
        <family val="0"/>
      </rPr>
      <t>PGE, Se, Re</t>
    </r>
    <r>
      <rPr>
        <sz val="10"/>
        <rFont val="Arial"/>
        <family val="0"/>
      </rPr>
      <t>); replacement-vein Cu-Pb-Zn-Ag-Au; distal disseminated Au-Ag [TRN*]</t>
    </r>
  </si>
  <si>
    <t>40–37 Ma</t>
  </si>
  <si>
    <t>Babock + (1995); Einaudi (1982); Gunter and Austin (1997); Keith + (1996, 1997 ,1997); Long (1995); Long + (1998); McCandless and Ruiz (1993); Moore and McKee (1983); F.E. Mutschler, unpub. data (1996); Tooker (1990); Waite + (1998)</t>
  </si>
  <si>
    <t>Pine Grove</t>
  </si>
  <si>
    <r>
      <t>Porphyry Mo (</t>
    </r>
    <r>
      <rPr>
        <i/>
        <sz val="10"/>
        <rFont val="Arial"/>
        <family val="0"/>
      </rPr>
      <t>W</t>
    </r>
    <r>
      <rPr>
        <sz val="10"/>
        <rFont val="Arial"/>
        <family val="0"/>
      </rPr>
      <t>) [HSR*]</t>
    </r>
  </si>
  <si>
    <t>23–22 Ma</t>
  </si>
  <si>
    <t>Clark (1993); Little (1994); Long (1995); Sillitoe (1991); Zentilli and Maksaev (1995)</t>
  </si>
  <si>
    <t xml:space="preserve">Replacement-vein polymetallic deposits related to buried SW Tintic porphyryyry Cu which accounts for 544*106 tons ore w/ 1.542*106 tons Cu and 54.4*103 tons Mo in the figures given here. Cu-Ag-Pb-Zn-Au (Mo) [TRN*]  </t>
  </si>
  <si>
    <t>33–32 Ma</t>
  </si>
  <si>
    <t>Cannan + (1992); Hannah + (1991, 1992); Hildreth and Hannah (1996); Keith + (1991, 1996, 1997); Krahulec (1996); Long + (1998); Morris (1990); H.T. Morris, oral commun. (1997); Morris and Lovering (1979)</t>
  </si>
  <si>
    <t>Crypto (Fish Springs)</t>
  </si>
  <si>
    <t>Skarn Zn (Cu-Pb)</t>
  </si>
  <si>
    <r>
      <t>Skarn Zn (Cu,Pb,</t>
    </r>
    <r>
      <rPr>
        <sz val="10"/>
        <rFont val="Arial"/>
        <family val="0"/>
      </rPr>
      <t>Ag,Au</t>
    </r>
    <r>
      <rPr>
        <i/>
        <sz val="10"/>
        <rFont val="Arial"/>
        <family val="0"/>
      </rPr>
      <t>,Cd</t>
    </r>
    <r>
      <rPr>
        <sz val="10"/>
        <rFont val="Arial"/>
        <family val="0"/>
      </rPr>
      <t>)</t>
    </r>
  </si>
  <si>
    <t>39–38 Ma</t>
  </si>
  <si>
    <t>Lindsey + (1989); Long + (1998); Ohlin + (1993)</t>
  </si>
  <si>
    <t xml:space="preserve"> Einaudi (1977); Noble and McKee (1999); Petersen and Vidal (1996)</t>
  </si>
  <si>
    <t>Cerro Verde-Santa Rosa</t>
  </si>
  <si>
    <t>Clark (1993); Long (1995); Petersen and Vidal ( 1996)</t>
  </si>
  <si>
    <t>Cuajone</t>
  </si>
  <si>
    <t>Porphyry Cu (Mo,Ag)  [C-A]</t>
  </si>
  <si>
    <t>Sillitoe + (1975)</t>
  </si>
  <si>
    <t>Kori-Kollo (La Jolya)</t>
  </si>
  <si>
    <t>Polymetallic Vein - Bolivian Au (Ag)</t>
  </si>
  <si>
    <r>
      <t>Bolivian-type polymetallic vein Au (Ag,</t>
    </r>
    <r>
      <rPr>
        <i/>
        <sz val="10"/>
        <rFont val="Arial"/>
        <family val="0"/>
      </rPr>
      <t>Sn,Zn</t>
    </r>
    <r>
      <rPr>
        <sz val="10"/>
        <rFont val="Arial"/>
        <family val="0"/>
      </rPr>
      <t>) Epith (?) [PDC*]</t>
    </r>
  </si>
  <si>
    <t>ca. 15 Ma</t>
  </si>
  <si>
    <t>Columba and Cunningham (1993); Ericksen and Cunningham (1993); Fitzmayer and Petersen (1996); Long + (1992); Petersen and Fitzmayer (1998); Sillitoe (1995)</t>
  </si>
  <si>
    <t>Llallagua</t>
  </si>
  <si>
    <t>CNNB</t>
  </si>
  <si>
    <r>
      <t>Bolivian-type polymetallic vein Sn (</t>
    </r>
    <r>
      <rPr>
        <i/>
        <sz val="10"/>
        <rFont val="Arial"/>
        <family val="0"/>
      </rPr>
      <t>W,Bi</t>
    </r>
    <r>
      <rPr>
        <sz val="10"/>
        <rFont val="Arial"/>
        <family val="0"/>
      </rPr>
      <t>)  [PDC*]</t>
    </r>
  </si>
  <si>
    <t>Grant + (1979); Sillitoe + (1975,1976); Taylor (1979)</t>
  </si>
  <si>
    <t>San Jose (Oruro)</t>
  </si>
  <si>
    <r>
      <t>Bolivian-type polymetallic vein Sn-</t>
    </r>
    <r>
      <rPr>
        <i/>
        <sz val="10"/>
        <rFont val="Arial"/>
        <family val="0"/>
      </rPr>
      <t>Ag</t>
    </r>
    <r>
      <rPr>
        <sz val="10"/>
        <rFont val="Arial"/>
        <family val="0"/>
      </rPr>
      <t xml:space="preserve"> (</t>
    </r>
    <r>
      <rPr>
        <i/>
        <sz val="10"/>
        <rFont val="Arial"/>
        <family val="0"/>
      </rPr>
      <t>Pb,Sb</t>
    </r>
    <r>
      <rPr>
        <sz val="10"/>
        <rFont val="Arial"/>
        <family val="0"/>
      </rPr>
      <t>) [PDC*]</t>
    </r>
  </si>
  <si>
    <t>ca. 14 Ma</t>
  </si>
  <si>
    <t>Ericksen and Cunningham (1993); Grant + (1979); Sillitoe + (1975); Taylor (1979)</t>
  </si>
  <si>
    <t>Pulacayo</t>
  </si>
  <si>
    <t>Polymetallic Vein - Bolivian Sn-Ag</t>
  </si>
  <si>
    <t>Kooiman + (1986); Kotlyar + (1995); Samson (1990); Sinclair (1996)</t>
  </si>
  <si>
    <t>CNQU</t>
  </si>
  <si>
    <t>Quebec</t>
  </si>
  <si>
    <t>Gaspé mines</t>
  </si>
  <si>
    <r>
      <t>Porphyry-skarn Cu-Mo (</t>
    </r>
    <r>
      <rPr>
        <i/>
        <sz val="10"/>
        <rFont val="Arial"/>
        <family val="0"/>
      </rPr>
      <t>Bi</t>
    </r>
    <r>
      <rPr>
        <sz val="10"/>
        <rFont val="Arial"/>
        <family val="0"/>
      </rPr>
      <t>) [C-A]</t>
    </r>
  </si>
  <si>
    <t>357 Ma</t>
  </si>
  <si>
    <t>Hollister (1978); Hussey and Bernard (1998)</t>
  </si>
  <si>
    <t>Lac Troilus</t>
  </si>
  <si>
    <t>Unclassified Au-Cu (Ag)</t>
  </si>
  <si>
    <t>Porphyry Au-Cu (Ag)</t>
  </si>
  <si>
    <t>Archean</t>
  </si>
  <si>
    <t>Fraser  (1993); Kirkham and Sinclair (1996)</t>
  </si>
  <si>
    <t>GRLD</t>
  </si>
  <si>
    <t>Greenland</t>
  </si>
  <si>
    <t>Malmbjerg</t>
  </si>
  <si>
    <t>Porphyry Mo (W), Climax</t>
  </si>
  <si>
    <t>Porphyry Mo (W) [HSR?]</t>
  </si>
  <si>
    <t>32–28 Ma</t>
  </si>
  <si>
    <t>OC</t>
  </si>
  <si>
    <t>FIJI</t>
  </si>
  <si>
    <t>Diatreme-hosted polymetallic Au-Zn-Pb (Ag) [C-A]</t>
  </si>
  <si>
    <t>50–45 Ma</t>
  </si>
  <si>
    <t>Pegasus Ann. Repts. (1987-1997); Sillitoe + (1985)</t>
  </si>
  <si>
    <t>Cannivan Gulch</t>
  </si>
  <si>
    <r>
      <t>Porphyry Mo (</t>
    </r>
    <r>
      <rPr>
        <i/>
        <sz val="10"/>
        <rFont val="Arial"/>
        <family val="0"/>
      </rPr>
      <t>Cu</t>
    </r>
    <r>
      <rPr>
        <sz val="10"/>
        <rFont val="Arial"/>
        <family val="0"/>
      </rPr>
      <t>) [GRD*]</t>
    </r>
  </si>
  <si>
    <t>63 Ma</t>
  </si>
  <si>
    <t>Carten + (1993); Long (1992); Schmidt + (1979)</t>
  </si>
  <si>
    <t>Judith Mountains</t>
  </si>
  <si>
    <r>
      <t>Epithermal vein, breccia Au (</t>
    </r>
    <r>
      <rPr>
        <sz val="10"/>
        <rFont val="Arial"/>
        <family val="0"/>
      </rPr>
      <t>Ag,Cu</t>
    </r>
    <r>
      <rPr>
        <sz val="10"/>
        <rFont val="Arial"/>
        <family val="0"/>
      </rPr>
      <t>); possible buried carbonatite-gabbro porphyry Cu system  [ALK/C-A*]</t>
    </r>
  </si>
  <si>
    <t>Andrew (1995); Eaton and Setterfield (1993); Emperor Gold , written commun. (1995); Setterfield + (1992)</t>
  </si>
  <si>
    <t>Namosi</t>
  </si>
  <si>
    <r>
      <t>Porphyry Cu-Au (</t>
    </r>
    <r>
      <rPr>
        <i/>
        <sz val="10"/>
        <rFont val="Arial"/>
        <family val="0"/>
      </rPr>
      <t>Ag</t>
    </r>
    <r>
      <rPr>
        <sz val="10"/>
        <rFont val="Arial"/>
        <family val="0"/>
      </rPr>
      <t>) [ALK]</t>
    </r>
  </si>
  <si>
    <t>6–5.5 Ma</t>
  </si>
  <si>
    <t>Andrew (1995); Placer Dome Ann. Rept. (1994); SEG Newsletter, no. 33 (1998)</t>
  </si>
  <si>
    <t>INDS</t>
  </si>
  <si>
    <t>Indonesia</t>
  </si>
  <si>
    <t>Grasberg-Ertsberg</t>
  </si>
  <si>
    <t>Porphyry-skarn Cu-Au (Ag) [TRN*]</t>
  </si>
  <si>
    <t>4–3 Ma</t>
  </si>
  <si>
    <t>Cloos (1997); MacDonald and Arnold (1994); McDowell + (1996); Meinert + (1997); Mertig + (1994); Van Leeuwen (1994); Widodo + (1998)</t>
  </si>
  <si>
    <t>Batu Hijau (Sumbawa)</t>
  </si>
  <si>
    <t>Porphyry Cu-Au (Ag) [C-A]</t>
  </si>
  <si>
    <t>5 Ma</t>
  </si>
  <si>
    <r>
      <t>Epithermal vein, breccia, replacement,Au (</t>
    </r>
    <r>
      <rPr>
        <sz val="10"/>
        <rFont val="Arial"/>
        <family val="0"/>
      </rPr>
      <t>Ag</t>
    </r>
    <r>
      <rPr>
        <sz val="10"/>
        <rFont val="Arial"/>
        <family val="0"/>
      </rPr>
      <t>)[ALK/C-A*]</t>
    </r>
  </si>
  <si>
    <t>66–64 Ma</t>
  </si>
  <si>
    <t>Andrew (1995); Meldrum + (1994); Mitchell + (1998)</t>
  </si>
  <si>
    <t>FSE / Lepanto  (Luzon)</t>
  </si>
  <si>
    <r>
      <t>Epithermal High-S / porphyry Cu-Au (</t>
    </r>
    <r>
      <rPr>
        <sz val="10"/>
        <rFont val="Arial"/>
        <family val="0"/>
      </rPr>
      <t>Ag</t>
    </r>
    <r>
      <rPr>
        <sz val="10"/>
        <rFont val="Arial"/>
        <family val="0"/>
      </rPr>
      <t>)  [C-A*]</t>
    </r>
  </si>
  <si>
    <t>1.5–1.2 Ma</t>
  </si>
  <si>
    <t>Andrew (1995); Arribas + (1995); Corbett and Leach (1993, 1998); Disini + (1998); Hedenquist + (1998)</t>
  </si>
  <si>
    <t>Baguio district  (Luzon)</t>
  </si>
  <si>
    <t>Epithermal Low-S+ High-S Au veins overprint earlier porphyry Cu-Au</t>
  </si>
  <si>
    <t>Cooke and Bloom (1990); Cooke + (1996); Corbett and Leach (1993, 1998); Fernandez and Damasco (1979); Sillitoe (1993)</t>
  </si>
  <si>
    <t>unk</t>
  </si>
  <si>
    <t>Atlas  (Cebu)</t>
  </si>
  <si>
    <t>61 Ma</t>
  </si>
  <si>
    <t>Clark (1993); Porter (1998); Sillitoe and Gappe (1984)</t>
  </si>
  <si>
    <t>ECDR</t>
  </si>
  <si>
    <t>Ecuador</t>
  </si>
  <si>
    <t>Chaucha</t>
  </si>
  <si>
    <r>
      <t>Porphyry? Au (</t>
    </r>
    <r>
      <rPr>
        <sz val="10"/>
        <rFont val="Arial"/>
        <family val="0"/>
      </rPr>
      <t>Cu</t>
    </r>
    <r>
      <rPr>
        <i/>
        <sz val="10"/>
        <rFont val="Arial"/>
        <family val="0"/>
      </rPr>
      <t>, Mo,Bi,W</t>
    </r>
    <r>
      <rPr>
        <sz val="10"/>
        <rFont val="Arial"/>
        <family val="0"/>
      </rPr>
      <t>)</t>
    </r>
  </si>
  <si>
    <t>ca. 2,700-2611 Ma</t>
  </si>
  <si>
    <t>Acacia Gold Ann. Repts. (1996-1998); Normandy Mining Fact Sheet (Sept. 1999); Allibone + (1998); Roth + (1991)</t>
  </si>
  <si>
    <t>SAC</t>
  </si>
  <si>
    <t>AGTN</t>
  </si>
  <si>
    <t>Argentina</t>
  </si>
  <si>
    <t>Agua Rica (Mi Vida)</t>
  </si>
  <si>
    <t>Porphyry Cu-Mo-Au (Ag)</t>
  </si>
  <si>
    <t>Porphyry Cu-Mo-Au (Ag) [TRN]</t>
  </si>
  <si>
    <t>6.3-4.9 Ma</t>
  </si>
  <si>
    <t>Koukharsky and Mirre (1976); Rojas + (1998); Sasso and Clark (1998)</t>
  </si>
  <si>
    <t>Bajo de La Alumbrera</t>
  </si>
  <si>
    <r>
      <t>Porphyry Cu-Au-Mo (</t>
    </r>
    <r>
      <rPr>
        <i/>
        <sz val="10"/>
        <rFont val="Arial"/>
        <family val="0"/>
      </rPr>
      <t>Ag</t>
    </r>
    <r>
      <rPr>
        <sz val="10"/>
        <rFont val="Arial"/>
        <family val="0"/>
      </rPr>
      <t>) [TRN*]</t>
    </r>
  </si>
  <si>
    <t>8–7 Ma</t>
  </si>
  <si>
    <t>Carten + (1993); Casaceli (1993); Gemuts + (1996); Guilbert (1995); Sasso and Clark (1998); Sillitoe (1981,1991); Stultz (1985)</t>
  </si>
  <si>
    <t>Bajo El Durazno</t>
  </si>
  <si>
    <r>
      <t>Porphyry Au-Cu (</t>
    </r>
    <r>
      <rPr>
        <i/>
        <sz val="10"/>
        <rFont val="Arial"/>
        <family val="0"/>
      </rPr>
      <t>Ag</t>
    </r>
    <r>
      <rPr>
        <sz val="10"/>
        <rFont val="Arial"/>
        <family val="0"/>
      </rPr>
      <t>) [TRN]</t>
    </r>
  </si>
  <si>
    <t>Gemuts + (1996); Long (1995); Sillitoe (1973, 1977)</t>
  </si>
  <si>
    <t>Manto Verde</t>
  </si>
  <si>
    <t>Manto Cu (Au)</t>
  </si>
  <si>
    <t>Clark + (1990); Kontak + (1995); Petersen and Vidal (1996)</t>
  </si>
  <si>
    <t>Tintaya</t>
  </si>
  <si>
    <t>Plutonic Porphyry Au</t>
  </si>
  <si>
    <t>Oligocene</t>
  </si>
  <si>
    <t>Long (1995); Sillitoe (1991)</t>
  </si>
  <si>
    <t>Refugio (La Verde, Pancho)</t>
  </si>
  <si>
    <t>Subvolcanic porphyry Au (Cu)</t>
  </si>
  <si>
    <t>Porphyry Au (Cu)  [C-A*]</t>
  </si>
  <si>
    <t>Latin Amer. Min. Rec. (Dec., 1995); Placer Dome press release (1999); SEG Newsletter, no. 25 (1996); Sillitoe (1991, 1995); Tosdal (1995); Villa and Sillitoe (1991)</t>
  </si>
  <si>
    <t>Ok Tedi</t>
  </si>
  <si>
    <r>
      <t>Porphyry-skarn Cu-Au (</t>
    </r>
    <r>
      <rPr>
        <i/>
        <sz val="10"/>
        <rFont val="Arial"/>
        <family val="0"/>
      </rPr>
      <t>Ag</t>
    </r>
    <r>
      <rPr>
        <sz val="10"/>
        <rFont val="Arial"/>
        <family val="0"/>
      </rPr>
      <t>) [ALK*]</t>
    </r>
  </si>
  <si>
    <t>G.E. McKelvey, written commun. (1998)</t>
  </si>
  <si>
    <t>Ujina</t>
  </si>
  <si>
    <r>
      <t>Porphyry Cu (</t>
    </r>
    <r>
      <rPr>
        <i/>
        <sz val="10"/>
        <rFont val="Arial"/>
        <family val="0"/>
      </rPr>
      <t>Au,Ag</t>
    </r>
    <r>
      <rPr>
        <sz val="10"/>
        <rFont val="Arial"/>
        <family val="0"/>
      </rPr>
      <t>)  [C-A]</t>
    </r>
  </si>
  <si>
    <t>34 (?) Ma</t>
  </si>
  <si>
    <t>Long (1995); Sillitoe (1995)</t>
  </si>
  <si>
    <t>Zaldivar-Pinta Verde</t>
  </si>
  <si>
    <t>35–31 Ma</t>
  </si>
  <si>
    <t>Aldebaran (Cerro Casale)</t>
  </si>
  <si>
    <t>Porphyry-stockwork Au-Cu</t>
  </si>
  <si>
    <t>13.5 Ma</t>
  </si>
  <si>
    <r>
      <t>Porphyry Cu-Mo-Au (</t>
    </r>
    <r>
      <rPr>
        <i/>
        <sz val="10"/>
        <rFont val="Arial"/>
        <family val="0"/>
      </rPr>
      <t>Ag</t>
    </r>
    <r>
      <rPr>
        <sz val="10"/>
        <rFont val="Arial"/>
        <family val="0"/>
      </rPr>
      <t>)  [C-A*]</t>
    </r>
  </si>
  <si>
    <t>15–13 Ma</t>
  </si>
  <si>
    <t>Wafi River</t>
  </si>
  <si>
    <t>Epithermal High-S / porphyry Cu-Au</t>
  </si>
  <si>
    <t>9 Ma</t>
  </si>
  <si>
    <t>Freebrey (1998); Tau-Loi and Andrew (1998)</t>
  </si>
  <si>
    <t>OCA</t>
  </si>
  <si>
    <t>AUNS</t>
  </si>
  <si>
    <t>Australia</t>
  </si>
  <si>
    <t>New South Wales</t>
  </si>
  <si>
    <t>Goonumbla (North Parkes)</t>
  </si>
  <si>
    <t>Pine Nut (Gardnerville)</t>
  </si>
  <si>
    <r>
      <t>Porphyry Mo-Cu (</t>
    </r>
    <r>
      <rPr>
        <i/>
        <sz val="10"/>
        <rFont val="Arial"/>
        <family val="0"/>
      </rPr>
      <t>W</t>
    </r>
    <r>
      <rPr>
        <sz val="10"/>
        <rFont val="Arial"/>
        <family val="0"/>
      </rPr>
      <t>) [GRD]</t>
    </r>
  </si>
  <si>
    <t>Goldfield</t>
  </si>
  <si>
    <t>Epithermal Hi-S Au</t>
  </si>
  <si>
    <r>
      <t>Epithermal High-S Au (</t>
    </r>
    <r>
      <rPr>
        <sz val="10"/>
        <rFont val="Arial"/>
        <family val="0"/>
      </rPr>
      <t>Cu,Ag</t>
    </r>
    <r>
      <rPr>
        <sz val="10"/>
        <rFont val="Arial"/>
        <family val="0"/>
      </rPr>
      <t>)  [C-A*]</t>
    </r>
  </si>
  <si>
    <t>21 Ma</t>
  </si>
  <si>
    <t>C(?)</t>
  </si>
  <si>
    <t>Ashley (1979, 1990); Long + (1998); Ransome (1909); Vikre (1989)</t>
  </si>
  <si>
    <t>Porphyry Cu-Au (Ag) [ALK*]</t>
  </si>
  <si>
    <t>441 Ma</t>
  </si>
  <si>
    <t>O/C</t>
  </si>
  <si>
    <t>Heithersay + (1990); Heithersay and Walshe (1995); Muller + (1994)</t>
  </si>
  <si>
    <t>Cadia Hill/Cadia East</t>
  </si>
  <si>
    <t>Porphyry-skarn Au-Cu [ALK]</t>
  </si>
  <si>
    <t>ca. 440 Ma</t>
  </si>
  <si>
    <t>Freebrey (1998); Newcrest Mining Staff (1998)</t>
  </si>
  <si>
    <t>AUNT</t>
  </si>
  <si>
    <t>Northern Territory</t>
  </si>
  <si>
    <t>Redbank district</t>
  </si>
  <si>
    <t>Iron oxide Cu</t>
  </si>
  <si>
    <t>Iron oxide Cu breccia pipes</t>
  </si>
  <si>
    <t>ca. 1,600–1,500 Ma</t>
  </si>
  <si>
    <t>Knutson + (1979)</t>
  </si>
  <si>
    <t>AUQL</t>
  </si>
  <si>
    <t>Queensland</t>
  </si>
  <si>
    <t>Ernest Henry</t>
  </si>
  <si>
    <t>Iron oxide Cu-Au</t>
  </si>
  <si>
    <r>
      <t xml:space="preserve">Iron oxide Cu (Au, </t>
    </r>
    <r>
      <rPr>
        <i/>
        <sz val="10"/>
        <color indexed="8"/>
        <rFont val="Arial"/>
        <family val="0"/>
      </rPr>
      <t>Co</t>
    </r>
    <r>
      <rPr>
        <sz val="10"/>
        <color indexed="8"/>
        <rFont val="Arial"/>
        <family val="0"/>
      </rPr>
      <t xml:space="preserve">) </t>
    </r>
  </si>
  <si>
    <t>1,478 Ma</t>
  </si>
  <si>
    <t>Davidson and Large (1998); Etheridge (1996); Ryan (1998)</t>
  </si>
  <si>
    <t>AUSA</t>
  </si>
  <si>
    <t>South Australia</t>
  </si>
  <si>
    <t>Olympic Dam</t>
  </si>
  <si>
    <t>Iron oxide Cu-U-Au</t>
  </si>
  <si>
    <t>DeWitt + (1986); Hariri + (1995); F.E. Mutschler, unpub. data, (1995); Norton (1989); Paterson + (1989)</t>
  </si>
  <si>
    <t>USTX</t>
  </si>
  <si>
    <t>King Island</t>
  </si>
  <si>
    <t>Skarn W (Mo)</t>
  </si>
  <si>
    <t>Skarn W (Mo)  [GRD]</t>
  </si>
  <si>
    <t>Early Carboniferous</t>
  </si>
  <si>
    <t>Blevin and Chappell (1992); Brown (1990)</t>
  </si>
  <si>
    <t>AUWA</t>
  </si>
  <si>
    <t>Western Australia</t>
  </si>
  <si>
    <t>Boddington</t>
  </si>
  <si>
    <r>
      <t>Bolivian-type polymet. vein Sn (Cu,</t>
    </r>
    <r>
      <rPr>
        <i/>
        <sz val="10"/>
        <rFont val="Arial"/>
        <family val="0"/>
      </rPr>
      <t>Ag,Pb,Zn</t>
    </r>
    <r>
      <rPr>
        <sz val="10"/>
        <rFont val="Arial"/>
        <family val="0"/>
      </rPr>
      <t>)  [PDC]</t>
    </r>
  </si>
  <si>
    <t>26–23 Ma</t>
  </si>
  <si>
    <t>Epithermal Hi-S Au (Ag)</t>
  </si>
  <si>
    <t>Epithermal High-S Au (Ag)  [C-A]</t>
  </si>
  <si>
    <t>14.5 Ma</t>
  </si>
  <si>
    <t>W.C. Bagby, written commun. (1998)</t>
  </si>
  <si>
    <t>Antamina</t>
  </si>
  <si>
    <t>Skarn Cu-Zn (Mo-Ag)</t>
  </si>
  <si>
    <t>Carten + (1993); Clark (1993); Long (1995); Ossandon and Zentilli (1997); Sillitoe (1991), Sillitoe + (1996), Zentilli + (1994); Zentilli + (1997); Marcos Zentilli, written commun. (1998)</t>
  </si>
  <si>
    <t>Collahuasi-Rosario</t>
  </si>
  <si>
    <r>
      <t>Porphyry Cu (</t>
    </r>
    <r>
      <rPr>
        <i/>
        <sz val="10"/>
        <rFont val="Arial"/>
        <family val="0"/>
      </rPr>
      <t>Mo,Ag,Au</t>
    </r>
    <r>
      <rPr>
        <sz val="10"/>
        <rFont val="Arial"/>
        <family val="0"/>
      </rPr>
      <t>)  Mesothermal Cu-Ag veins  [C-A]</t>
    </r>
  </si>
  <si>
    <t>33 Ma</t>
  </si>
  <si>
    <t>Clark + (1998); Dick + (1994); Long (1995)</t>
  </si>
  <si>
    <t>El Abra</t>
  </si>
  <si>
    <t>37 Ma</t>
  </si>
  <si>
    <t>Camus (1975); Clark (1993); Freydier + (1997); Howell and Malloy (1960); R.V. Kirkham, written commun. (1999); Kirkham and Sinclair (1996); Long (1995); Skewes + (1999)</t>
  </si>
  <si>
    <t>La Candelaria</t>
  </si>
  <si>
    <t>Manto Cu-Au (Ag)</t>
  </si>
  <si>
    <t>Metamorphosed mesothermal manto Cu-Au (Ag)</t>
  </si>
  <si>
    <t>Little (1995); Marschik and Fontbote (1996); Marschik and Leveille (1998); Ryan + (1995); Sillitoe (1995); Ulrich and Clark (1998)</t>
  </si>
  <si>
    <t>La Escondida</t>
  </si>
  <si>
    <r>
      <t>Porphyry Cu (Au,Mo,</t>
    </r>
    <r>
      <rPr>
        <i/>
        <sz val="10"/>
        <rFont val="Arial"/>
        <family val="0"/>
      </rPr>
      <t>Ag</t>
    </r>
    <r>
      <rPr>
        <sz val="10"/>
        <rFont val="Arial"/>
        <family val="0"/>
      </rPr>
      <t>)  [C-A]</t>
    </r>
  </si>
  <si>
    <t>34–32 Ma</t>
  </si>
  <si>
    <t>Clark (1993); Metal Mining Agency of Japan (1998)</t>
  </si>
  <si>
    <t>Santo Tomas II  (Luzon)</t>
  </si>
  <si>
    <t>1 Ma</t>
  </si>
  <si>
    <t>Clark (1993); Sillitoe (1997); Sillitoe and Gappe (1984)</t>
  </si>
  <si>
    <t>Sipalay  (Negros)</t>
  </si>
  <si>
    <t>Cretaceous–Paleocene</t>
  </si>
  <si>
    <t>Kirkham and Sinclair (1996); Porter (1998)</t>
  </si>
  <si>
    <t>Dizon (Luzon)</t>
  </si>
  <si>
    <r>
      <t>Porphyry Cu-Au (Ag,</t>
    </r>
    <r>
      <rPr>
        <i/>
        <sz val="10"/>
        <rFont val="Arial"/>
        <family val="0"/>
      </rPr>
      <t>Mo</t>
    </r>
    <r>
      <rPr>
        <sz val="10"/>
        <rFont val="Arial"/>
        <family val="0"/>
      </rPr>
      <t>)</t>
    </r>
  </si>
  <si>
    <t>2.7 Ma</t>
  </si>
  <si>
    <t>Kirkham and Sinclair (1996); Sillitoe (1989)</t>
  </si>
  <si>
    <t>Kingking (Mindanao)</t>
  </si>
  <si>
    <t>Plio–Pleistocene</t>
  </si>
  <si>
    <t>Latin Amer. Min. Rec. (Dec., 1995); Long (1995); Petersen and Vidal (1996); Schwartz (1982)</t>
  </si>
  <si>
    <t>Michiquillay</t>
  </si>
  <si>
    <t>Bartos (1989); Dilles + (1999); Dilles, J.H., (written comm.), Long (1992); Martin + (1999); Meyer + (1968); Miller (1978);Snee +  (1999); Tooker (1990)</t>
  </si>
  <si>
    <t>&lt;76.5 ≥64 Ma; 62.5-61 Ma</t>
  </si>
  <si>
    <t>Bogdanev (1982); Herrington + (1998), Ivan Ralenekov (written comm.)</t>
  </si>
  <si>
    <r>
      <t>Porphyry Cu-Mo (</t>
    </r>
    <r>
      <rPr>
        <i/>
        <sz val="10"/>
        <rFont val="Arial"/>
        <family val="0"/>
      </rPr>
      <t>Au,Ag</t>
    </r>
    <r>
      <rPr>
        <sz val="10"/>
        <rFont val="Arial"/>
        <family val="0"/>
      </rPr>
      <t>)  [C-A]</t>
    </r>
  </si>
  <si>
    <t>11 Ma</t>
  </si>
  <si>
    <t>Nambija district</t>
  </si>
  <si>
    <t>Skarn Au</t>
  </si>
  <si>
    <r>
      <t>Skarn, vein, breccia Au (</t>
    </r>
    <r>
      <rPr>
        <i/>
        <sz val="10"/>
        <rFont val="Arial"/>
        <family val="0"/>
      </rPr>
      <t>Ag,Cu</t>
    </r>
    <r>
      <rPr>
        <sz val="10"/>
        <rFont val="Arial"/>
        <family val="0"/>
      </rPr>
      <t>) [C-A]</t>
    </r>
  </si>
  <si>
    <t>190–150 Ma</t>
  </si>
  <si>
    <t>Gemuts + (1992); Hammarstrom (1993); McKelvey (1991)</t>
  </si>
  <si>
    <t>Portovelo-Zaruma district</t>
  </si>
  <si>
    <t>Polymetallic vein Au-Ag</t>
  </si>
  <si>
    <r>
      <t>Polymetallic vein Au-Ag (</t>
    </r>
    <r>
      <rPr>
        <i/>
        <sz val="10"/>
        <rFont val="Arial"/>
        <family val="0"/>
      </rPr>
      <t>Cu,Pb,Zn</t>
    </r>
    <r>
      <rPr>
        <sz val="10"/>
        <rFont val="Arial"/>
        <family val="0"/>
      </rPr>
      <t>)  [C-A]</t>
    </r>
  </si>
  <si>
    <r>
      <t>Bolivian-type polymetallic vein Ag-Sn (</t>
    </r>
    <r>
      <rPr>
        <i/>
        <sz val="10"/>
        <rFont val="Arial"/>
        <family val="0"/>
      </rPr>
      <t>Pb, Zn, Bi, Cu</t>
    </r>
    <r>
      <rPr>
        <sz val="10"/>
        <rFont val="Arial"/>
        <family val="0"/>
      </rPr>
      <t>)  [PDC]</t>
    </r>
  </si>
  <si>
    <t>Pinto - Vasquez (1993)</t>
  </si>
  <si>
    <r>
      <t>Porphyry-skarn Cu (</t>
    </r>
    <r>
      <rPr>
        <i/>
        <sz val="10"/>
        <rFont val="Arial"/>
        <family val="0"/>
      </rPr>
      <t>Ag</t>
    </r>
    <r>
      <rPr>
        <sz val="10"/>
        <rFont val="Arial"/>
        <family val="0"/>
      </rPr>
      <t>)  [C-A]</t>
    </r>
  </si>
  <si>
    <t>Fiji</t>
  </si>
  <si>
    <t>Emperor mine</t>
  </si>
  <si>
    <t>CILE</t>
  </si>
  <si>
    <t>Chile</t>
  </si>
  <si>
    <t>Andacollo</t>
  </si>
  <si>
    <r>
      <t>Porphyry Cu-Au(?); Mesothermal manto Au (Cu,</t>
    </r>
    <r>
      <rPr>
        <i/>
        <sz val="10"/>
        <rFont val="Arial"/>
        <family val="0"/>
      </rPr>
      <t>Ag,Zn,Hg</t>
    </r>
    <r>
      <rPr>
        <sz val="10"/>
        <rFont val="Arial"/>
        <family val="0"/>
      </rPr>
      <t>) [ALK*]</t>
    </r>
  </si>
  <si>
    <t>ca. 104 Ma</t>
  </si>
  <si>
    <t>Freydier + (1997); Lincoln and Tellez P. (1996); Reyes (1991); Sillitoe (1991)</t>
  </si>
  <si>
    <t>El Soldado</t>
  </si>
  <si>
    <t>Manto Cu</t>
  </si>
  <si>
    <r>
      <t>Mesothermal manto Cu (</t>
    </r>
    <r>
      <rPr>
        <i/>
        <sz val="10"/>
        <rFont val="Arial"/>
        <family val="0"/>
      </rPr>
      <t>Ag</t>
    </r>
    <r>
      <rPr>
        <sz val="10"/>
        <rFont val="Arial"/>
        <family val="0"/>
      </rPr>
      <t>) [ALK?]</t>
    </r>
  </si>
  <si>
    <t>ca. 132 Ma</t>
  </si>
  <si>
    <t>El Soldado Geologic Staff (1996)</t>
  </si>
  <si>
    <t>ca. 58 Ma</t>
  </si>
  <si>
    <r>
      <t>Epithermal Low-S Au (</t>
    </r>
    <r>
      <rPr>
        <i/>
        <sz val="10"/>
        <rFont val="Arial"/>
        <family val="0"/>
      </rPr>
      <t>Ag</t>
    </r>
    <r>
      <rPr>
        <sz val="10"/>
        <rFont val="Arial"/>
        <family val="0"/>
      </rPr>
      <t>)  porphyry related [ALK*]</t>
    </r>
  </si>
  <si>
    <t>3.7 Ma</t>
  </si>
  <si>
    <t>286 Ma</t>
  </si>
  <si>
    <t>Macfarlan + (1996, 1999)</t>
  </si>
  <si>
    <t>Pierina</t>
  </si>
  <si>
    <t>Long (1995); SEG Newsletter #37, p.19 (1999); Sillitoe (1991)</t>
  </si>
  <si>
    <t>Chimborazo</t>
  </si>
  <si>
    <t>44–39 Ma</t>
  </si>
  <si>
    <t>Long (1995); Petersen + (1996)</t>
  </si>
  <si>
    <t>Chuquicamata (includes Chuqui Norte (Radomira Tomic), Exotica, Mansa Mina)</t>
  </si>
  <si>
    <r>
      <t>Porphyry Cu (Mo,Au,</t>
    </r>
    <r>
      <rPr>
        <i/>
        <sz val="10"/>
        <rFont val="Arial"/>
        <family val="0"/>
      </rPr>
      <t>Ag,Se, As,U</t>
    </r>
    <r>
      <rPr>
        <sz val="10"/>
        <rFont val="Arial"/>
        <family val="0"/>
      </rPr>
      <t>)  [C-A*]</t>
    </r>
  </si>
  <si>
    <t>33–31 Ma</t>
  </si>
  <si>
    <t>Kelian</t>
  </si>
  <si>
    <t>Unclassified Au</t>
  </si>
  <si>
    <r>
      <t>Epithermal Low-S Au (</t>
    </r>
    <r>
      <rPr>
        <i/>
        <sz val="10"/>
        <rFont val="Arial"/>
        <family val="0"/>
      </rPr>
      <t>Ag</t>
    </r>
    <r>
      <rPr>
        <sz val="10"/>
        <rFont val="Arial"/>
        <family val="0"/>
      </rPr>
      <t>). Diatreme-hosted</t>
    </r>
  </si>
  <si>
    <t>Corbett and Leach (1998); Sillitoe (1994); Van Leeuwen (1994); Van Leeuwen + (1990)</t>
  </si>
  <si>
    <t>MLYS</t>
  </si>
  <si>
    <t>Malaysia</t>
  </si>
  <si>
    <t>Mamut  (Bornio)</t>
  </si>
  <si>
    <t>9.5 Ma</t>
  </si>
  <si>
    <t>Clark (1993)</t>
  </si>
  <si>
    <t>PLPN</t>
  </si>
  <si>
    <t>Philippines</t>
  </si>
  <si>
    <t>Davidson and Mpodozis (1991); Little (1994);  G.E. McKelvey, written commun. (1998); SEG Newsletter, no. 25 (1996); Sillitoe (1991)</t>
  </si>
  <si>
    <t>Punta del Cobre</t>
  </si>
  <si>
    <t>Mesothermal manto Cu-Au (Ag)</t>
  </si>
  <si>
    <t>115 Ma</t>
  </si>
  <si>
    <t>Marschik and Fontbote (1996); Maschik and Leveille (1998)</t>
  </si>
  <si>
    <t>Mantos Blancos</t>
  </si>
  <si>
    <t>Noble and McKee (1999); Petersen and Vidal (1996); SEG Newsletter, no. 22 (1995)</t>
  </si>
  <si>
    <t>Cerro de Pasco</t>
  </si>
  <si>
    <t>Manto Cu (Ag)</t>
  </si>
  <si>
    <t>Mesothermal manto Cu (Ag)</t>
  </si>
  <si>
    <t>ca. 150 Ma</t>
  </si>
  <si>
    <t>Ramirez - Rodriguez (1996); Espinoza R. + (1996)</t>
  </si>
  <si>
    <t>El Tesoro / El Telégrafo</t>
  </si>
  <si>
    <t>Porphyry Cu [C-A]; Exotic Cu</t>
  </si>
  <si>
    <t>ca. 35 Ma</t>
  </si>
  <si>
    <t>Munchmeyer (1996); SEG Newsletter, no. 25 (1996); Sillitoe (1995)</t>
  </si>
  <si>
    <t>Lomas Bayas</t>
  </si>
  <si>
    <t>Chavez (1998)</t>
  </si>
  <si>
    <t>CLBA</t>
  </si>
  <si>
    <t>Colombia</t>
  </si>
  <si>
    <t>Acandi</t>
  </si>
  <si>
    <t>48 Ma</t>
  </si>
  <si>
    <t>Long (1995); Sillitoe + (1982)</t>
  </si>
  <si>
    <t>Mocoa</t>
  </si>
  <si>
    <t>166 Ma</t>
  </si>
  <si>
    <t>Long (1995); Sillitoe + (1982, 1984)</t>
  </si>
  <si>
    <t>Pegadorcito-Pantanos</t>
  </si>
  <si>
    <t>43 Ma</t>
  </si>
  <si>
    <t>W.C. Bagby, written commun. (1999); Gemuts + (1992); Van Thournout + (1996)</t>
  </si>
  <si>
    <t>Gaby</t>
  </si>
  <si>
    <t>Am. Mines Handbook (1994); Petersen and Vidal (1996); U.S.B.M. Min. Yrbk. (1991)</t>
  </si>
  <si>
    <t>Toquepala</t>
  </si>
  <si>
    <t>Clark (1993); Long (1995); Petersen and Vidal ( 1996); Richard and Courtright (1958); Zweng and Clark (1995)</t>
  </si>
  <si>
    <t>Toro Mocho</t>
  </si>
  <si>
    <r>
      <t>Porphyry-skarn Cu (</t>
    </r>
    <r>
      <rPr>
        <i/>
        <sz val="10"/>
        <rFont val="Arial"/>
        <family val="0"/>
      </rPr>
      <t>Mo,Ag,Au</t>
    </r>
    <r>
      <rPr>
        <sz val="10"/>
        <rFont val="Arial"/>
        <family val="0"/>
      </rPr>
      <t>)  [C-A]</t>
    </r>
  </si>
  <si>
    <t>Long (1995)</t>
  </si>
  <si>
    <t>Yanacocha dist.</t>
  </si>
  <si>
    <r>
      <t>Epithermal High-S Au (</t>
    </r>
    <r>
      <rPr>
        <i/>
        <sz val="10"/>
        <rFont val="Arial"/>
        <family val="0"/>
      </rPr>
      <t>Ag</t>
    </r>
    <r>
      <rPr>
        <sz val="10"/>
        <rFont val="Arial"/>
        <family val="0"/>
      </rPr>
      <t>)  [C-A]</t>
    </r>
  </si>
  <si>
    <t>Newmont Ann. Rept. (1993, 1994); Turner and Harvey (1998); S.J. Turner , NWMA talk (1997)</t>
  </si>
  <si>
    <t>Parcoy district</t>
  </si>
  <si>
    <t>Polymetallic vein Au</t>
  </si>
  <si>
    <t>Granite-hosted Au-base metal veins [GRD?]</t>
  </si>
  <si>
    <t>8 Ma</t>
  </si>
  <si>
    <t>Long (1995); Sillitoe (1977)</t>
  </si>
  <si>
    <t>Nevados del Famatina</t>
  </si>
  <si>
    <t>Porphyry Cu-Mo-Au (Ag) [C-A]</t>
  </si>
  <si>
    <t>3.8 Ma</t>
  </si>
  <si>
    <t>Losada - Calderon and McPhail (1996)</t>
  </si>
  <si>
    <t>Paramillos Sur</t>
  </si>
  <si>
    <t>16 Ma</t>
  </si>
  <si>
    <t>El Pachon (continuous w/ Los Pelambres CILE-13)</t>
  </si>
  <si>
    <r>
      <t>Epithermal Low-S Au (</t>
    </r>
    <r>
      <rPr>
        <i/>
        <sz val="10"/>
        <rFont val="Arial"/>
        <family val="0"/>
      </rPr>
      <t>Ag</t>
    </r>
    <r>
      <rPr>
        <sz val="10"/>
        <rFont val="Arial"/>
        <family val="0"/>
      </rPr>
      <t>) above porphyry Cu (?)</t>
    </r>
  </si>
  <si>
    <t>Minas Conga</t>
  </si>
  <si>
    <t>Sillitoe (1998)</t>
  </si>
  <si>
    <t>SAO</t>
  </si>
  <si>
    <t>BRZL</t>
  </si>
  <si>
    <t>Brazil</t>
  </si>
  <si>
    <t>Pitinga</t>
  </si>
  <si>
    <t>Greisen Sn</t>
  </si>
  <si>
    <r>
      <t>Greisen Sn (</t>
    </r>
    <r>
      <rPr>
        <i/>
        <sz val="10"/>
        <rFont val="Arial"/>
        <family val="0"/>
      </rPr>
      <t>Zr</t>
    </r>
    <r>
      <rPr>
        <sz val="10"/>
        <rFont val="Arial"/>
        <family val="0"/>
      </rPr>
      <t>,</t>
    </r>
    <r>
      <rPr>
        <i/>
        <sz val="10"/>
        <rFont val="Arial"/>
        <family val="0"/>
      </rPr>
      <t>Nb</t>
    </r>
    <r>
      <rPr>
        <sz val="10"/>
        <rFont val="Arial"/>
        <family val="0"/>
      </rPr>
      <t>,</t>
    </r>
    <r>
      <rPr>
        <i/>
        <sz val="10"/>
        <rFont val="Arial"/>
        <family val="0"/>
      </rPr>
      <t>REE</t>
    </r>
    <r>
      <rPr>
        <sz val="10"/>
        <rFont val="Arial"/>
        <family val="0"/>
      </rPr>
      <t>). Anorogenic granite-hosted [HSR]</t>
    </r>
  </si>
  <si>
    <t>1,689 Ma</t>
  </si>
  <si>
    <t>Thorman and Drew (1988)</t>
  </si>
  <si>
    <t>Skarn Cu</t>
  </si>
  <si>
    <t>Cretaceous (?)</t>
  </si>
  <si>
    <t>W.C. Bagby, written commun. (1999); Gemuts + (1992); Latin Amer. Min. Rec. (April, 1995); S.J. Kay, Ecuadorian Minerals Corp, written commun. (1998)</t>
  </si>
  <si>
    <t>PERU</t>
  </si>
  <si>
    <t>Peru</t>
  </si>
  <si>
    <t>Canariaco</t>
  </si>
  <si>
    <t>Long (1995); Petersen and Vidal ( 1996)</t>
  </si>
  <si>
    <t>Cerro Corona</t>
  </si>
  <si>
    <r>
      <t>Porphyry Au-Cu (</t>
    </r>
    <r>
      <rPr>
        <i/>
        <sz val="10"/>
        <rFont val="Arial"/>
        <family val="0"/>
      </rPr>
      <t>Mo</t>
    </r>
    <r>
      <rPr>
        <sz val="10"/>
        <rFont val="Arial"/>
        <family val="0"/>
      </rPr>
      <t>) [C-A]</t>
    </r>
  </si>
  <si>
    <t>ca. 13 Ma</t>
  </si>
  <si>
    <r>
      <t>Skarn Cu-Zn (Mo,Ag,</t>
    </r>
    <r>
      <rPr>
        <i/>
        <sz val="10"/>
        <rFont val="Arial"/>
        <family val="0"/>
      </rPr>
      <t>Bi</t>
    </r>
    <r>
      <rPr>
        <sz val="10"/>
        <rFont val="Arial"/>
        <family val="0"/>
      </rPr>
      <t>) surrounding weak porphyry Cu-Mo  [C-A]</t>
    </r>
  </si>
  <si>
    <t>9.8 Ma</t>
  </si>
  <si>
    <t>Noble and McKee (1999); I.D. Pirie and S. Redwood, NWMA talk  (1997)</t>
  </si>
  <si>
    <t>Bema Gold and Placer Dome press releases (1999); Latin Amer. Min. Rec. (1995); Villa and Sillitoe (1991)</t>
  </si>
  <si>
    <t>El Indio/Tambo</t>
  </si>
  <si>
    <t>Epithermal Hi-S Au-Cu (Ag)</t>
  </si>
  <si>
    <t>Epithermal High-S  Au-Cu (Ag) [C-A]</t>
  </si>
  <si>
    <t>11–9 Ma</t>
  </si>
  <si>
    <t>Gemuts + (1996); Jannas + (1990, 1999); LAC Ann. Rept. (1993); Little (1994); Sillitoe (1991)</t>
  </si>
  <si>
    <t>La Coipa</t>
  </si>
  <si>
    <t>Epithermal Hi-S Ag-Au</t>
  </si>
  <si>
    <t>Epithermal High-S  Ag-Au [C-A]</t>
  </si>
  <si>
    <t>24–20 Ma</t>
  </si>
  <si>
    <t>Oviedo + (1991); Placer Dome press release (1999); Sillitoe (1991); Tosdal (1995); TVX Ann. Rept. (1992-1994); Vila and Sillitoe (1991)</t>
  </si>
  <si>
    <t>52 Ma</t>
  </si>
  <si>
    <t>Carten + (1993); Clark (1993); Long (1995); Petersen and Vidal (1996); Sillitoe (1998)</t>
  </si>
  <si>
    <t>La Granja</t>
  </si>
  <si>
    <r>
      <t>Porphyry Cu (Mo,</t>
    </r>
    <r>
      <rPr>
        <i/>
        <sz val="10"/>
        <rFont val="Arial"/>
        <family val="0"/>
      </rPr>
      <t>Au</t>
    </r>
    <r>
      <rPr>
        <sz val="10"/>
        <rFont val="Arial"/>
        <family val="0"/>
      </rPr>
      <t>)  [C-A]</t>
    </r>
  </si>
  <si>
    <t>ca. 10 Ma</t>
  </si>
  <si>
    <t>Lobo-Marte</t>
  </si>
  <si>
    <t>Subvolcanic porphyry Au-Cu (Mo)</t>
  </si>
  <si>
    <r>
      <t>Porphyry Au-Cu (Mo,</t>
    </r>
    <r>
      <rPr>
        <sz val="10"/>
        <rFont val="Arial"/>
        <family val="0"/>
      </rPr>
      <t>Ag</t>
    </r>
    <r>
      <rPr>
        <sz val="10"/>
        <rFont val="Arial"/>
        <family val="0"/>
      </rPr>
      <t>) [C-A*]</t>
    </r>
  </si>
  <si>
    <t>13 Ma</t>
  </si>
  <si>
    <t>Sillitoe + (1991); Vila and Sillitoe (1991); Vila + (1991)</t>
  </si>
  <si>
    <r>
      <t>Epithermal High-S  Au (</t>
    </r>
    <r>
      <rPr>
        <i/>
        <sz val="10"/>
        <rFont val="Arial"/>
        <family val="0"/>
      </rPr>
      <t>Ag</t>
    </r>
    <r>
      <rPr>
        <sz val="10"/>
        <rFont val="Arial"/>
        <family val="0"/>
      </rPr>
      <t>) [C-A]</t>
    </r>
  </si>
  <si>
    <t>ca. 11 Ma</t>
  </si>
  <si>
    <r>
      <t>Iron oxide Cu-Au-U-Ag(</t>
    </r>
    <r>
      <rPr>
        <i/>
        <sz val="10"/>
        <color indexed="8"/>
        <rFont val="Arial"/>
        <family val="0"/>
      </rPr>
      <t>REE</t>
    </r>
    <r>
      <rPr>
        <sz val="10"/>
        <color indexed="8"/>
        <rFont val="Arial"/>
        <family val="0"/>
      </rPr>
      <t>). U3O8 = 1,200,000 mt</t>
    </r>
  </si>
  <si>
    <t>1,590 Ma</t>
  </si>
  <si>
    <t>Davidson and Large (1998); Hitzman + (1992); Oreskes and Einaudi (1990)</t>
  </si>
  <si>
    <t>AUTS</t>
  </si>
  <si>
    <t>Tasmania</t>
  </si>
  <si>
    <t>Carten + (1993); Clark (1993); Hollister and Sirras (1974); Long (1995)</t>
  </si>
  <si>
    <t>Quellaveco</t>
  </si>
  <si>
    <t>Porphyry Cu-Mo (Ag)  [C-A]</t>
  </si>
  <si>
    <t>ca. 54 Ma</t>
  </si>
  <si>
    <t>Carten + (1993); Chavez (1999); Clark (1993); Long (1995); Petersen and Vidal (1996)</t>
  </si>
  <si>
    <t>San Rafael</t>
  </si>
  <si>
    <t>Polymetallic Vein - Bolivian Sn (Cu)</t>
  </si>
  <si>
    <t>Rio Blanco-           Los Bronces-Andina</t>
  </si>
  <si>
    <t>Porphyry Cu (Mo)  [C-A*]</t>
  </si>
  <si>
    <t>7.4–5.4 Ma</t>
  </si>
  <si>
    <t>Clark (1993); Long (1995); Ortiz (1995); Serrano + (1996); Vargas R. + (1999); Warnass + (1985)</t>
  </si>
  <si>
    <t>Sierra Gorda / Spence</t>
  </si>
  <si>
    <t>El Salvador (includes Damiana)</t>
  </si>
  <si>
    <t>Porphyry Cu-Ag (Au,Mo)  [C-A*]</t>
  </si>
  <si>
    <t>42–41 Ma</t>
  </si>
  <si>
    <t>Clark (1993); Colley + (1989); Cornejo + (1997); Gustafson and Hunt (1975); Gustafson and Quiroga (1995); Long (1995); Munchmeyer (1996); Watanabe + (1999)</t>
  </si>
  <si>
    <t>El Teniente (Braden)</t>
  </si>
  <si>
    <r>
      <t>Porphyry Cu (Mo,</t>
    </r>
    <r>
      <rPr>
        <sz val="10"/>
        <rFont val="Arial"/>
        <family val="0"/>
      </rPr>
      <t>Ag,Au</t>
    </r>
    <r>
      <rPr>
        <sz val="10"/>
        <rFont val="Arial"/>
        <family val="0"/>
      </rPr>
      <t>)  [C-A*]</t>
    </r>
  </si>
  <si>
    <t>7.1-4.6 Ma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</si>
</sst>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_(* #,##0.000_);_(* \(#,##0.000\);_(* &quot;-&quot;??_);_(@_)"/>
    <numFmt numFmtId="167" formatCode="_(* #,##0.0_);_(* \(#,##0.0\);_(* &quot;-&quot;??_);_(@_)"/>
    <numFmt numFmtId="168" formatCode="_(* #,##0_);_(* \(#,##0\);_(* &quot;-&quot;??_);_(@_)"/>
    <numFmt numFmtId="169" formatCode="0.000"/>
    <numFmt numFmtId="170" formatCode="0.000E+00"/>
    <numFmt numFmtId="171" formatCode="00000"/>
    <numFmt numFmtId="172" formatCode="000"/>
    <numFmt numFmtId="173" formatCode="&quot;$&quot;#,##0.00"/>
    <numFmt numFmtId="174" formatCode="&quot;$&quot;#,##0"/>
    <numFmt numFmtId="175" formatCode="0.0000"/>
    <numFmt numFmtId="176" formatCode="0.0"/>
    <numFmt numFmtId="177" formatCode="0.00000"/>
    <numFmt numFmtId="178" formatCode="0.000000"/>
  </numFmts>
  <fonts count="29">
    <font>
      <sz val="10"/>
      <name val="Arial"/>
      <family val="0"/>
    </font>
    <font>
      <b/>
      <sz val="10"/>
      <name val="Arial"/>
      <family val="0"/>
    </font>
    <font>
      <i/>
      <sz val="10"/>
      <name val="Arial"/>
      <family val="0"/>
    </font>
    <font>
      <b/>
      <i/>
      <sz val="10"/>
      <name val="Arial"/>
      <family val="0"/>
    </font>
    <font>
      <sz val="10"/>
      <color indexed="16"/>
      <name val="Arial"/>
      <family val="0"/>
    </font>
    <font>
      <sz val="10"/>
      <color indexed="60"/>
      <name val="Arial"/>
      <family val="0"/>
    </font>
    <font>
      <sz val="10"/>
      <color indexed="10"/>
      <name val="Arial"/>
      <family val="0"/>
    </font>
    <font>
      <sz val="10"/>
      <color indexed="8"/>
      <name val="Arial"/>
      <family val="0"/>
    </font>
    <font>
      <sz val="10"/>
      <color indexed="63"/>
      <name val="Arial"/>
      <family val="0"/>
    </font>
    <font>
      <b/>
      <sz val="10"/>
      <color indexed="8"/>
      <name val="Arial"/>
      <family val="0"/>
    </font>
    <font>
      <sz val="12"/>
      <color indexed="16"/>
      <name val="Arial Black"/>
      <family val="0"/>
    </font>
    <font>
      <sz val="12"/>
      <color indexed="17"/>
      <name val="Arial Black"/>
      <family val="0"/>
    </font>
    <font>
      <sz val="12"/>
      <color indexed="20"/>
      <name val="Arial Black"/>
      <family val="0"/>
    </font>
    <font>
      <sz val="12"/>
      <color indexed="10"/>
      <name val="Arial Black"/>
      <family val="0"/>
    </font>
    <font>
      <sz val="12"/>
      <color indexed="60"/>
      <name val="Arial Black"/>
      <family val="0"/>
    </font>
    <font>
      <sz val="12"/>
      <color indexed="14"/>
      <name val="Arial Black"/>
      <family val="0"/>
    </font>
    <font>
      <sz val="12"/>
      <color indexed="50"/>
      <name val="Arial Black"/>
      <family val="0"/>
    </font>
    <font>
      <sz val="9"/>
      <color indexed="63"/>
      <name val="Arial"/>
      <family val="0"/>
    </font>
    <font>
      <sz val="11"/>
      <color indexed="14"/>
      <name val="Arial Black"/>
      <family val="0"/>
    </font>
    <font>
      <sz val="11"/>
      <color indexed="16"/>
      <name val="Arial Black"/>
      <family val="0"/>
    </font>
    <font>
      <sz val="11"/>
      <color indexed="20"/>
      <name val="Arial Black"/>
      <family val="0"/>
    </font>
    <font>
      <sz val="11"/>
      <color indexed="60"/>
      <name val="Arial Black"/>
      <family val="0"/>
    </font>
    <font>
      <sz val="11"/>
      <color indexed="50"/>
      <name val="Arial Black"/>
      <family val="0"/>
    </font>
    <font>
      <sz val="11"/>
      <color indexed="10"/>
      <name val="Arial Black"/>
      <family val="0"/>
    </font>
    <font>
      <i/>
      <sz val="10"/>
      <color indexed="8"/>
      <name val="Arial"/>
      <family val="0"/>
    </font>
    <font>
      <b/>
      <i/>
      <sz val="24"/>
      <color indexed="57"/>
      <name val="Arial"/>
      <family val="0"/>
    </font>
    <font>
      <sz val="10"/>
      <color indexed="57"/>
      <name val="Arial"/>
      <family val="0"/>
    </font>
    <font>
      <b/>
      <sz val="14"/>
      <color indexed="57"/>
      <name val="Arial"/>
      <family val="0"/>
    </font>
    <font>
      <b/>
      <sz val="9"/>
      <color indexed="57"/>
      <name val="Arial"/>
      <family val="0"/>
    </font>
  </fonts>
  <fills count="5">
    <fill>
      <patternFill/>
    </fill>
    <fill>
      <patternFill patternType="gray125"/>
    </fill>
    <fill>
      <patternFill patternType="mediumGray">
        <fgColor indexed="9"/>
        <bgColor indexed="45"/>
      </patternFill>
    </fill>
    <fill>
      <patternFill patternType="mediumGray">
        <fgColor indexed="9"/>
        <bgColor indexed="43"/>
      </patternFill>
    </fill>
    <fill>
      <patternFill patternType="mediumGray">
        <fgColor indexed="9"/>
        <bgColor indexed="42"/>
      </patternFill>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Alignment="1">
      <alignment wrapText="1"/>
    </xf>
    <xf numFmtId="165"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3" fontId="0" fillId="0" borderId="0" xfId="15" applyNumberFormat="1" applyFont="1" applyFill="1" applyBorder="1" applyAlignment="1">
      <alignment horizontal="center" vertical="center" wrapText="1"/>
    </xf>
    <xf numFmtId="168" fontId="0" fillId="0" borderId="0" xfId="15" applyNumberFormat="1" applyFont="1" applyFill="1" applyBorder="1" applyAlignment="1">
      <alignment horizontal="center" vertical="center" wrapText="1"/>
    </xf>
    <xf numFmtId="168" fontId="0" fillId="0" borderId="0" xfId="15" applyNumberFormat="1" applyFont="1" applyFill="1" applyBorder="1" applyAlignment="1">
      <alignment horizontal="right" wrapText="1"/>
    </xf>
    <xf numFmtId="44" fontId="0" fillId="0" borderId="0" xfId="15"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wrapText="1"/>
    </xf>
    <xf numFmtId="168" fontId="6" fillId="0" borderId="0" xfId="15" applyNumberFormat="1" applyFont="1" applyFill="1" applyBorder="1" applyAlignment="1">
      <alignment horizontal="right" vertical="center"/>
    </xf>
    <xf numFmtId="168" fontId="0" fillId="0" borderId="0" xfId="15" applyNumberFormat="1" applyFont="1" applyFill="1" applyBorder="1" applyAlignment="1">
      <alignment horizontal="right" vertical="center"/>
    </xf>
    <xf numFmtId="44"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65" fontId="0" fillId="0" borderId="0" xfId="0" applyNumberFormat="1" applyFont="1" applyFill="1" applyBorder="1" applyAlignment="1">
      <alignment vertical="center" wrapText="1"/>
    </xf>
    <xf numFmtId="172" fontId="0" fillId="0" borderId="0" xfId="0" applyNumberFormat="1" applyFont="1" applyFill="1" applyBorder="1" applyAlignment="1">
      <alignment vertical="center" wrapText="1"/>
    </xf>
    <xf numFmtId="3" fontId="0" fillId="0" borderId="0" xfId="15"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165" fontId="7" fillId="0" borderId="0" xfId="0" applyNumberFormat="1" applyFont="1" applyFill="1" applyBorder="1" applyAlignment="1">
      <alignment vertical="center" wrapText="1"/>
    </xf>
    <xf numFmtId="172" fontId="7" fillId="0" borderId="0" xfId="0" applyNumberFormat="1" applyFont="1" applyFill="1" applyBorder="1" applyAlignment="1">
      <alignment vertical="center" wrapText="1"/>
    </xf>
    <xf numFmtId="0" fontId="7" fillId="0" borderId="0" xfId="0" applyFont="1" applyFill="1" applyBorder="1" applyAlignment="1">
      <alignment horizontal="right" vertical="center"/>
    </xf>
    <xf numFmtId="3" fontId="7" fillId="0" borderId="0" xfId="15" applyNumberFormat="1" applyFont="1" applyFill="1" applyBorder="1" applyAlignment="1">
      <alignment horizontal="right" vertical="center"/>
    </xf>
    <xf numFmtId="168" fontId="7" fillId="0" borderId="0" xfId="15"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44" fontId="7" fillId="0" borderId="0" xfId="15" applyNumberFormat="1" applyFont="1" applyFill="1" applyBorder="1" applyAlignment="1">
      <alignment horizontal="right" vertical="center"/>
    </xf>
    <xf numFmtId="172" fontId="0" fillId="0" borderId="0" xfId="15" applyNumberFormat="1" applyFont="1" applyFill="1" applyBorder="1" applyAlignment="1">
      <alignment vertical="center" wrapText="1"/>
    </xf>
    <xf numFmtId="165" fontId="0" fillId="0" borderId="0" xfId="15" applyNumberFormat="1" applyFont="1" applyFill="1" applyBorder="1" applyAlignment="1">
      <alignment vertical="center" wrapText="1"/>
    </xf>
    <xf numFmtId="168" fontId="0" fillId="0" borderId="0" xfId="0" applyNumberFormat="1" applyFont="1" applyFill="1" applyBorder="1" applyAlignment="1">
      <alignment horizontal="right" vertical="center"/>
    </xf>
    <xf numFmtId="0" fontId="0" fillId="0" borderId="0" xfId="0" applyFont="1" applyBorder="1" applyAlignment="1">
      <alignment wrapText="1"/>
    </xf>
    <xf numFmtId="0" fontId="0" fillId="0" borderId="0" xfId="0" applyFont="1" applyFill="1" applyBorder="1" applyAlignment="1">
      <alignment horizontal="center" wrapText="1"/>
    </xf>
    <xf numFmtId="175" fontId="9" fillId="0" borderId="0" xfId="0" applyNumberFormat="1" applyFont="1" applyFill="1" applyBorder="1" applyAlignment="1">
      <alignment horizontal="right" vertical="center" wrapText="1"/>
    </xf>
    <xf numFmtId="10" fontId="7" fillId="0" borderId="0" xfId="0" applyNumberFormat="1" applyFont="1" applyFill="1" applyBorder="1" applyAlignment="1" quotePrefix="1">
      <alignment horizontal="right" vertical="center" wrapText="1"/>
    </xf>
    <xf numFmtId="10" fontId="7" fillId="0" borderId="0" xfId="0" applyNumberFormat="1" applyFont="1" applyFill="1" applyBorder="1" applyAlignment="1">
      <alignment horizontal="right" vertical="center" wrapText="1"/>
    </xf>
    <xf numFmtId="10" fontId="9" fillId="0" borderId="0" xfId="0" applyNumberFormat="1" applyFont="1" applyFill="1" applyBorder="1" applyAlignment="1">
      <alignment horizontal="right" vertical="center" wrapText="1"/>
    </xf>
    <xf numFmtId="10" fontId="7" fillId="0" borderId="0" xfId="0" applyNumberFormat="1" applyFont="1" applyFill="1" applyBorder="1" applyAlignment="1">
      <alignment horizontal="right" wrapText="1"/>
    </xf>
    <xf numFmtId="2" fontId="7" fillId="0" borderId="0" xfId="0" applyNumberFormat="1" applyFont="1" applyFill="1" applyBorder="1" applyAlignment="1" quotePrefix="1">
      <alignment horizontal="right" vertical="center" wrapText="1"/>
    </xf>
    <xf numFmtId="2" fontId="7" fillId="0" borderId="0" xfId="0" applyNumberFormat="1" applyFont="1" applyFill="1" applyBorder="1" applyAlignment="1">
      <alignment horizontal="right" vertical="center" wrapText="1"/>
    </xf>
    <xf numFmtId="2" fontId="9" fillId="0" borderId="0" xfId="0" applyNumberFormat="1" applyFont="1" applyFill="1" applyBorder="1" applyAlignment="1">
      <alignment horizontal="right" vertical="center" wrapText="1"/>
    </xf>
    <xf numFmtId="2" fontId="7" fillId="0" borderId="0" xfId="0" applyNumberFormat="1" applyFont="1" applyFill="1" applyBorder="1" applyAlignment="1">
      <alignment horizontal="right" wrapText="1"/>
    </xf>
    <xf numFmtId="176" fontId="7" fillId="0" borderId="0"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69" fontId="7" fillId="0" borderId="0" xfId="0" applyNumberFormat="1" applyFont="1" applyFill="1" applyBorder="1" applyAlignment="1">
      <alignment horizontal="right" vertical="center" wrapText="1"/>
    </xf>
    <xf numFmtId="169" fontId="9" fillId="0" borderId="0" xfId="0" applyNumberFormat="1" applyFont="1" applyFill="1" applyBorder="1" applyAlignment="1">
      <alignment horizontal="right" vertical="center" wrapText="1"/>
    </xf>
    <xf numFmtId="177" fontId="9" fillId="0" borderId="0" xfId="0" applyNumberFormat="1" applyFont="1" applyFill="1" applyBorder="1" applyAlignment="1">
      <alignment horizontal="right" vertical="center" wrapText="1"/>
    </xf>
    <xf numFmtId="177" fontId="7" fillId="0" borderId="0" xfId="0" applyNumberFormat="1" applyFont="1" applyFill="1" applyBorder="1" applyAlignment="1">
      <alignment horizontal="right" vertical="center" wrapText="1"/>
    </xf>
    <xf numFmtId="1" fontId="7" fillId="0" borderId="0" xfId="0" applyNumberFormat="1" applyFont="1" applyFill="1" applyBorder="1" applyAlignment="1">
      <alignment horizontal="right" vertical="center" wrapText="1"/>
    </xf>
    <xf numFmtId="0" fontId="15"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0" xfId="0" applyFont="1" applyFill="1" applyBorder="1" applyAlignment="1">
      <alignment horizontal="center" vertical="center"/>
    </xf>
    <xf numFmtId="165"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165"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165" fontId="7"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0" xfId="0" applyFont="1" applyFill="1" applyAlignment="1">
      <alignment horizontal="center" vertical="center" wrapText="1"/>
    </xf>
    <xf numFmtId="3" fontId="0" fillId="0" borderId="0" xfId="15" applyNumberFormat="1" applyFont="1" applyFill="1" applyBorder="1" applyAlignment="1">
      <alignment horizontal="right" vertical="center" wrapText="1"/>
    </xf>
    <xf numFmtId="168" fontId="6" fillId="0" borderId="0" xfId="15" applyNumberFormat="1" applyFont="1" applyFill="1" applyBorder="1" applyAlignment="1">
      <alignment horizontal="right" vertical="center" wrapText="1"/>
    </xf>
    <xf numFmtId="168" fontId="0" fillId="0" borderId="0" xfId="15" applyNumberFormat="1" applyFont="1" applyFill="1" applyBorder="1" applyAlignment="1">
      <alignment horizontal="right" vertical="center" wrapText="1"/>
    </xf>
    <xf numFmtId="168" fontId="7" fillId="0" borderId="0" xfId="15" applyNumberFormat="1" applyFont="1" applyFill="1" applyBorder="1" applyAlignment="1">
      <alignment horizontal="right" vertical="center" wrapText="1"/>
    </xf>
    <xf numFmtId="44" fontId="0" fillId="0" borderId="0" xfId="15"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0" fontId="7" fillId="0" borderId="0" xfId="0" applyNumberFormat="1" applyFont="1" applyFill="1" applyBorder="1" applyAlignment="1" quotePrefix="1">
      <alignment horizontal="right" vertical="center" wrapText="1"/>
    </xf>
    <xf numFmtId="0" fontId="7" fillId="0" borderId="0" xfId="0" applyNumberFormat="1" applyFont="1" applyFill="1" applyBorder="1" applyAlignment="1">
      <alignment horizontal="right" vertical="center" wrapText="1"/>
    </xf>
    <xf numFmtId="175" fontId="7" fillId="0" borderId="0" xfId="0" applyNumberFormat="1" applyFont="1" applyFill="1" applyBorder="1" applyAlignment="1">
      <alignment horizontal="right" vertical="center" wrapText="1"/>
    </xf>
    <xf numFmtId="178" fontId="9" fillId="0" borderId="0" xfId="0" applyNumberFormat="1" applyFont="1" applyFill="1" applyBorder="1" applyAlignment="1">
      <alignment horizontal="right" vertical="center" wrapText="1"/>
    </xf>
    <xf numFmtId="1" fontId="9" fillId="0" borderId="0" xfId="0" applyNumberFormat="1" applyFont="1" applyFill="1" applyBorder="1" applyAlignment="1">
      <alignment horizontal="right" vertical="center" wrapText="1"/>
    </xf>
    <xf numFmtId="0" fontId="18" fillId="3" borderId="0" xfId="0" applyFont="1" applyFill="1" applyBorder="1" applyAlignment="1">
      <alignment horizontal="center" vertical="center"/>
    </xf>
    <xf numFmtId="0" fontId="17" fillId="3" borderId="0" xfId="0" applyFont="1" applyFill="1" applyBorder="1" applyAlignment="1">
      <alignment horizontal="center" vertical="center"/>
    </xf>
    <xf numFmtId="165" fontId="17" fillId="3" borderId="0" xfId="0" applyNumberFormat="1" applyFont="1" applyFill="1" applyBorder="1" applyAlignment="1">
      <alignment horizontal="center" vertical="center"/>
    </xf>
    <xf numFmtId="0" fontId="17" fillId="3" borderId="0" xfId="0" applyFont="1" applyFill="1" applyBorder="1" applyAlignment="1">
      <alignment horizontal="center" vertical="center" wrapText="1"/>
    </xf>
    <xf numFmtId="0" fontId="21"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19"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8" fillId="3" borderId="0" xfId="0" applyFont="1" applyFill="1" applyBorder="1" applyAlignment="1">
      <alignment horizontal="center" vertical="center"/>
    </xf>
    <xf numFmtId="165" fontId="8" fillId="3" borderId="0" xfId="0" applyNumberFormat="1" applyFont="1" applyFill="1" applyBorder="1" applyAlignment="1">
      <alignment horizontal="center" vertical="center"/>
    </xf>
    <xf numFmtId="0" fontId="0"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3" fontId="0" fillId="0" borderId="0" xfId="15" applyNumberFormat="1" applyFont="1" applyFill="1" applyBorder="1" applyAlignment="1">
      <alignment horizontal="left" vertical="center"/>
    </xf>
    <xf numFmtId="0" fontId="7" fillId="0" borderId="0" xfId="0" applyFont="1" applyFill="1" applyBorder="1" applyAlignment="1">
      <alignment horizontal="left" vertical="center"/>
    </xf>
    <xf numFmtId="3" fontId="7" fillId="0" borderId="0" xfId="15" applyNumberFormat="1" applyFont="1" applyFill="1" applyBorder="1" applyAlignment="1">
      <alignment horizontal="left" vertical="center"/>
    </xf>
    <xf numFmtId="3" fontId="0" fillId="0" borderId="0" xfId="15" applyNumberFormat="1" applyFont="1" applyFill="1" applyBorder="1" applyAlignment="1">
      <alignment horizontal="left" vertical="center" wrapText="1"/>
    </xf>
    <xf numFmtId="3"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vertical="center" wrapText="1"/>
    </xf>
    <xf numFmtId="0" fontId="0" fillId="0" borderId="0" xfId="0" applyFont="1" applyFill="1" applyBorder="1" applyAlignment="1">
      <alignment wrapText="1"/>
    </xf>
    <xf numFmtId="168" fontId="0" fillId="0" borderId="0" xfId="15" applyNumberFormat="1" applyFont="1" applyFill="1" applyBorder="1" applyAlignment="1">
      <alignment horizontal="left" vertical="center" wrapText="1"/>
    </xf>
    <xf numFmtId="3" fontId="6" fillId="0" borderId="0" xfId="15" applyNumberFormat="1" applyFont="1" applyFill="1" applyBorder="1" applyAlignment="1">
      <alignment horizontal="right" vertical="center"/>
    </xf>
    <xf numFmtId="11" fontId="0" fillId="0" borderId="0" xfId="0" applyNumberFormat="1" applyFont="1" applyFill="1" applyBorder="1" applyAlignment="1">
      <alignment horizontal="left" vertical="center" wrapText="1"/>
    </xf>
    <xf numFmtId="10" fontId="9" fillId="0" borderId="1" xfId="0" applyNumberFormat="1" applyFont="1" applyFill="1" applyBorder="1" applyAlignment="1">
      <alignment horizontal="right" vertical="center" wrapText="1"/>
    </xf>
    <xf numFmtId="10" fontId="7" fillId="0" borderId="1" xfId="0" applyNumberFormat="1" applyFont="1" applyFill="1" applyBorder="1" applyAlignment="1">
      <alignment horizontal="right" vertical="center" wrapText="1"/>
    </xf>
    <xf numFmtId="10" fontId="7" fillId="0" borderId="1" xfId="0" applyNumberFormat="1" applyFont="1" applyFill="1" applyBorder="1" applyAlignment="1" quotePrefix="1">
      <alignment horizontal="right" vertical="center" wrapText="1"/>
    </xf>
    <xf numFmtId="2" fontId="7" fillId="0" borderId="1" xfId="0" applyNumberFormat="1" applyFont="1" applyFill="1" applyBorder="1" applyAlignment="1" quotePrefix="1">
      <alignment horizontal="right" vertical="center" wrapText="1"/>
    </xf>
    <xf numFmtId="0" fontId="0" fillId="0" borderId="1" xfId="0" applyFont="1" applyFill="1" applyBorder="1" applyAlignment="1">
      <alignment horizontal="right" vertical="center"/>
    </xf>
    <xf numFmtId="0" fontId="7" fillId="0" borderId="1" xfId="0" applyFont="1" applyFill="1" applyBorder="1" applyAlignment="1">
      <alignment horizontal="right" vertical="center"/>
    </xf>
    <xf numFmtId="0" fontId="0" fillId="0" borderId="1" xfId="0" applyFont="1" applyFill="1" applyBorder="1" applyAlignment="1">
      <alignment horizontal="right" wrapText="1"/>
    </xf>
    <xf numFmtId="0" fontId="7"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165" fontId="0" fillId="4" borderId="0" xfId="0" applyNumberFormat="1" applyFont="1" applyFill="1" applyBorder="1" applyAlignment="1">
      <alignment horizontal="center" vertical="center" wrapText="1"/>
    </xf>
    <xf numFmtId="172" fontId="0" fillId="4" borderId="0" xfId="0" applyNumberFormat="1" applyFont="1" applyFill="1" applyBorder="1" applyAlignment="1">
      <alignment horizontal="center" vertical="center" wrapText="1"/>
    </xf>
    <xf numFmtId="44" fontId="0" fillId="4" borderId="0" xfId="15" applyNumberFormat="1" applyFont="1" applyFill="1" applyBorder="1" applyAlignment="1">
      <alignment horizontal="center" vertical="center" wrapText="1"/>
    </xf>
    <xf numFmtId="3" fontId="0" fillId="4" borderId="0" xfId="15" applyNumberFormat="1" applyFont="1" applyFill="1" applyBorder="1" applyAlignment="1">
      <alignment horizontal="center" vertical="center" wrapText="1"/>
    </xf>
    <xf numFmtId="3" fontId="0" fillId="4" borderId="0" xfId="15" applyNumberFormat="1" applyFont="1" applyFill="1" applyBorder="1" applyAlignment="1">
      <alignment horizontal="left" vertical="center" wrapText="1"/>
    </xf>
    <xf numFmtId="168" fontId="0" fillId="4" borderId="0" xfId="15" applyNumberFormat="1" applyFont="1" applyFill="1" applyBorder="1" applyAlignment="1">
      <alignment horizontal="center" vertical="center" wrapText="1"/>
    </xf>
    <xf numFmtId="3" fontId="0" fillId="4" borderId="0" xfId="0" applyNumberFormat="1" applyFont="1" applyFill="1" applyBorder="1" applyAlignment="1">
      <alignment horizontal="center" vertical="center" wrapText="1"/>
    </xf>
    <xf numFmtId="10" fontId="7" fillId="4" borderId="0" xfId="0" applyNumberFormat="1" applyFont="1" applyFill="1" applyBorder="1" applyAlignment="1">
      <alignment horizontal="center" vertical="center" wrapText="1"/>
    </xf>
    <xf numFmtId="2" fontId="7" fillId="4" borderId="0" xfId="0" applyNumberFormat="1" applyFont="1" applyFill="1" applyBorder="1" applyAlignment="1">
      <alignment horizontal="center" vertical="center" wrapText="1"/>
    </xf>
    <xf numFmtId="0" fontId="0" fillId="0" borderId="0" xfId="0" applyFont="1" applyFill="1" applyBorder="1" applyAlignment="1">
      <alignment horizontal="right" vertical="center"/>
    </xf>
    <xf numFmtId="0" fontId="25" fillId="0" borderId="0" xfId="0" applyFont="1" applyAlignment="1">
      <alignment wrapText="1"/>
    </xf>
    <xf numFmtId="0" fontId="26" fillId="0" borderId="0" xfId="0" applyFont="1" applyAlignment="1">
      <alignment/>
    </xf>
    <xf numFmtId="0" fontId="27" fillId="0" borderId="0" xfId="0" applyFont="1" applyAlignment="1">
      <alignment/>
    </xf>
    <xf numFmtId="22" fontId="28"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E78D"/>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D11"/>
  <sheetViews>
    <sheetView tabSelected="1" workbookViewId="0" topLeftCell="A1">
      <selection activeCell="B17" sqref="B17"/>
    </sheetView>
  </sheetViews>
  <sheetFormatPr defaultColWidth="11.421875" defaultRowHeight="12.75"/>
  <cols>
    <col min="1" max="1" width="4.8515625" style="0" customWidth="1"/>
    <col min="2" max="2" width="60.8515625" style="0" customWidth="1"/>
    <col min="4" max="4" width="11.421875" style="0" bestFit="1" customWidth="1"/>
  </cols>
  <sheetData>
    <row r="3" spans="2:4" ht="55.5">
      <c r="B3" s="130" t="s">
        <v>139</v>
      </c>
      <c r="C3" s="131"/>
      <c r="D3" s="131"/>
    </row>
    <row r="4" spans="2:4" ht="12">
      <c r="B4" s="131"/>
      <c r="C4" s="131"/>
      <c r="D4" s="131"/>
    </row>
    <row r="5" spans="2:4" ht="12">
      <c r="B5" s="131" t="s">
        <v>46</v>
      </c>
      <c r="C5" s="131"/>
      <c r="D5" s="131"/>
    </row>
    <row r="6" spans="2:4" ht="16.5">
      <c r="B6" s="131" t="s">
        <v>47</v>
      </c>
      <c r="C6" s="132" t="s">
        <v>138</v>
      </c>
      <c r="D6" s="133">
        <f ca="1">NOW()</f>
        <v>36530.37380787037</v>
      </c>
    </row>
    <row r="7" spans="2:4" ht="12">
      <c r="B7" s="131" t="s">
        <v>48</v>
      </c>
      <c r="C7" s="131"/>
      <c r="D7" s="131"/>
    </row>
    <row r="10" ht="49.5" customHeight="1">
      <c r="B10" s="1" t="s">
        <v>51</v>
      </c>
    </row>
    <row r="11" ht="12">
      <c r="B11" s="1"/>
    </row>
    <row r="17" ht="12"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Q325"/>
  <sheetViews>
    <sheetView workbookViewId="0" topLeftCell="A1">
      <pane xSplit="6" ySplit="1" topLeftCell="H32" activePane="bottomRight" state="frozen"/>
      <selection pane="topLeft" activeCell="A1" sqref="A1"/>
      <selection pane="topRight" activeCell="E1" sqref="E1"/>
      <selection pane="bottomLeft" activeCell="A2" sqref="A2"/>
      <selection pane="bottomRight" activeCell="L50" sqref="L50"/>
    </sheetView>
  </sheetViews>
  <sheetFormatPr defaultColWidth="11.421875" defaultRowHeight="12.75"/>
  <cols>
    <col min="1" max="1" width="10.8515625" style="69" customWidth="1"/>
    <col min="2" max="2" width="7.140625" style="57" hidden="1" customWidth="1"/>
    <col min="3" max="3" width="17.421875" style="57" customWidth="1"/>
    <col min="4" max="4" width="16.421875" style="57" customWidth="1"/>
    <col min="5" max="5" width="3.7109375" style="58" customWidth="1"/>
    <col min="6" max="6" width="14.8515625" style="59" customWidth="1"/>
    <col min="7" max="7" width="5.00390625" style="2" customWidth="1"/>
    <col min="8" max="8" width="3.8515625" style="2" customWidth="1"/>
    <col min="9" max="9" width="5.8515625" style="3" customWidth="1"/>
    <col min="10" max="10" width="5.8515625" style="2" customWidth="1"/>
    <col min="11" max="11" width="27.7109375" style="37" customWidth="1"/>
    <col min="12" max="12" width="31.28125" style="4" customWidth="1"/>
    <col min="13" max="13" width="20.7109375" style="6" customWidth="1"/>
    <col min="14" max="14" width="4.8515625" style="7" customWidth="1"/>
    <col min="15" max="15" width="48.8515625" style="8" customWidth="1"/>
    <col min="16" max="16" width="3.7109375" style="9" customWidth="1"/>
    <col min="17" max="17" width="13.7109375" style="10" customWidth="1"/>
    <col min="18" max="18" width="3.7109375" style="104" customWidth="1"/>
    <col min="19" max="19" width="12.140625" style="11" customWidth="1"/>
    <col min="20" max="20" width="4.7109375" style="11" customWidth="1"/>
    <col min="21" max="21" width="10.140625" style="11" customWidth="1"/>
    <col min="22" max="22" width="4.7109375" style="11" customWidth="1"/>
    <col min="23" max="23" width="10.140625" style="11" customWidth="1"/>
    <col min="24" max="24" width="4.7109375" style="11" customWidth="1"/>
    <col min="25" max="25" width="12.140625" style="11" customWidth="1"/>
    <col min="26" max="26" width="4.7109375" style="11" customWidth="1"/>
    <col min="27" max="27" width="10.140625" style="12" customWidth="1"/>
    <col min="28" max="28" width="4.7109375" style="12" customWidth="1"/>
    <col min="29" max="29" width="10.140625" style="12" customWidth="1"/>
    <col min="30" max="30" width="3.140625" style="13" customWidth="1"/>
    <col min="31" max="31" width="9.140625" style="14" customWidth="1"/>
    <col min="32" max="32" width="2.140625" style="9" customWidth="1"/>
    <col min="33" max="33" width="7.7109375" style="14" customWidth="1"/>
    <col min="34" max="34" width="9.140625" style="14" customWidth="1"/>
    <col min="35" max="36" width="9.140625" style="43" customWidth="1"/>
    <col min="37" max="38" width="9.140625" style="47" customWidth="1"/>
    <col min="39" max="43" width="9.140625" style="43" customWidth="1"/>
    <col min="44" max="16384" width="9.140625" style="7" customWidth="1"/>
  </cols>
  <sheetData>
    <row r="1" spans="1:43" s="6" customFormat="1" ht="43.5">
      <c r="A1" s="118" t="s">
        <v>236</v>
      </c>
      <c r="B1" s="119" t="s">
        <v>237</v>
      </c>
      <c r="C1" s="119" t="s">
        <v>238</v>
      </c>
      <c r="D1" s="119" t="s">
        <v>239</v>
      </c>
      <c r="E1" s="120" t="s">
        <v>240</v>
      </c>
      <c r="F1" s="119" t="s">
        <v>241</v>
      </c>
      <c r="G1" s="120" t="s">
        <v>242</v>
      </c>
      <c r="H1" s="120" t="s">
        <v>243</v>
      </c>
      <c r="I1" s="121" t="s">
        <v>244</v>
      </c>
      <c r="J1" s="121" t="s">
        <v>245</v>
      </c>
      <c r="K1" s="120" t="s">
        <v>246</v>
      </c>
      <c r="L1" s="119" t="s">
        <v>247</v>
      </c>
      <c r="M1" s="119" t="s">
        <v>248</v>
      </c>
      <c r="N1" s="119" t="s">
        <v>249</v>
      </c>
      <c r="O1" s="122" t="s">
        <v>250</v>
      </c>
      <c r="P1" s="122"/>
      <c r="Q1" s="123" t="s">
        <v>251</v>
      </c>
      <c r="R1" s="124"/>
      <c r="S1" s="125" t="s">
        <v>252</v>
      </c>
      <c r="T1" s="125"/>
      <c r="U1" s="125" t="s">
        <v>253</v>
      </c>
      <c r="V1" s="125"/>
      <c r="W1" s="125" t="s">
        <v>254</v>
      </c>
      <c r="X1" s="125"/>
      <c r="Y1" s="125" t="s">
        <v>255</v>
      </c>
      <c r="Z1" s="125"/>
      <c r="AA1" s="125" t="s">
        <v>256</v>
      </c>
      <c r="AB1" s="125"/>
      <c r="AC1" s="125" t="s">
        <v>257</v>
      </c>
      <c r="AD1" s="122"/>
      <c r="AE1" s="126" t="s">
        <v>258</v>
      </c>
      <c r="AF1" s="119"/>
      <c r="AG1" s="126" t="s">
        <v>259</v>
      </c>
      <c r="AH1" s="126" t="s">
        <v>260</v>
      </c>
      <c r="AI1" s="127" t="s">
        <v>261</v>
      </c>
      <c r="AJ1" s="127" t="s">
        <v>183</v>
      </c>
      <c r="AK1" s="128" t="s">
        <v>184</v>
      </c>
      <c r="AL1" s="128" t="s">
        <v>117</v>
      </c>
      <c r="AM1" s="127" t="s">
        <v>118</v>
      </c>
      <c r="AN1" s="127" t="s">
        <v>119</v>
      </c>
      <c r="AO1" s="127" t="s">
        <v>120</v>
      </c>
      <c r="AP1" s="127" t="s">
        <v>121</v>
      </c>
      <c r="AQ1" s="127" t="s">
        <v>122</v>
      </c>
    </row>
    <row r="2" spans="1:43" s="15" customFormat="1" ht="18">
      <c r="A2" s="60" t="s">
        <v>123</v>
      </c>
      <c r="B2" s="56" t="s">
        <v>124</v>
      </c>
      <c r="C2" s="56" t="s">
        <v>125</v>
      </c>
      <c r="D2" s="56"/>
      <c r="E2" s="61">
        <v>1</v>
      </c>
      <c r="F2" s="62" t="s">
        <v>126</v>
      </c>
      <c r="G2" s="23">
        <v>-28</v>
      </c>
      <c r="H2" s="23">
        <v>-43</v>
      </c>
      <c r="I2" s="24">
        <v>17</v>
      </c>
      <c r="J2" s="23">
        <v>53</v>
      </c>
      <c r="K2" s="6" t="s">
        <v>127</v>
      </c>
      <c r="L2" s="98" t="s">
        <v>128</v>
      </c>
      <c r="M2" s="22" t="s">
        <v>129</v>
      </c>
      <c r="N2" s="5" t="s">
        <v>130</v>
      </c>
      <c r="O2" s="15" t="s">
        <v>131</v>
      </c>
      <c r="P2" s="115"/>
      <c r="Q2" s="25">
        <v>300000000</v>
      </c>
      <c r="R2" s="101"/>
      <c r="S2" s="18">
        <v>1050000</v>
      </c>
      <c r="T2" s="19"/>
      <c r="U2" s="31" t="s">
        <v>410</v>
      </c>
      <c r="V2" s="19"/>
      <c r="W2" s="19"/>
      <c r="X2" s="19"/>
      <c r="Y2" s="19"/>
      <c r="Z2" s="19"/>
      <c r="AA2" s="19"/>
      <c r="AB2" s="19"/>
      <c r="AC2" s="19"/>
      <c r="AD2" s="20"/>
      <c r="AE2" s="21"/>
      <c r="AF2" s="22"/>
      <c r="AG2" s="21"/>
      <c r="AH2" s="21"/>
      <c r="AI2" s="111">
        <f aca="true" t="shared" si="0" ref="AI2:AI7">N(S2)/N(Q2)</f>
        <v>0.0035</v>
      </c>
      <c r="AJ2" s="40" t="s">
        <v>133</v>
      </c>
      <c r="AK2" s="78" t="s">
        <v>133</v>
      </c>
      <c r="AL2" s="78" t="s">
        <v>133</v>
      </c>
      <c r="AM2" s="40" t="s">
        <v>133</v>
      </c>
      <c r="AN2" s="40" t="s">
        <v>133</v>
      </c>
      <c r="AO2" s="40" t="s">
        <v>133</v>
      </c>
      <c r="AP2" s="40" t="s">
        <v>133</v>
      </c>
      <c r="AQ2" s="40" t="s">
        <v>133</v>
      </c>
    </row>
    <row r="3" spans="1:43" s="15" customFormat="1" ht="33">
      <c r="A3" s="60" t="s">
        <v>123</v>
      </c>
      <c r="B3" s="56" t="s">
        <v>134</v>
      </c>
      <c r="C3" s="56" t="s">
        <v>135</v>
      </c>
      <c r="D3" s="56"/>
      <c r="E3" s="61">
        <v>1</v>
      </c>
      <c r="F3" s="62" t="s">
        <v>136</v>
      </c>
      <c r="G3" s="23">
        <v>-23</v>
      </c>
      <c r="H3" s="23">
        <v>-59</v>
      </c>
      <c r="I3" s="24">
        <v>30</v>
      </c>
      <c r="J3" s="23">
        <v>57</v>
      </c>
      <c r="K3" s="6" t="s">
        <v>137</v>
      </c>
      <c r="L3" s="98" t="s">
        <v>395</v>
      </c>
      <c r="M3" s="22" t="s">
        <v>396</v>
      </c>
      <c r="N3" s="5" t="s">
        <v>130</v>
      </c>
      <c r="O3" s="15" t="s">
        <v>397</v>
      </c>
      <c r="P3" s="115" t="s">
        <v>398</v>
      </c>
      <c r="Q3" s="25">
        <v>2000000000</v>
      </c>
      <c r="R3" s="101"/>
      <c r="S3" s="18">
        <v>11800000</v>
      </c>
      <c r="T3" s="19"/>
      <c r="U3" s="19"/>
      <c r="V3" s="19"/>
      <c r="W3" s="19">
        <v>40000</v>
      </c>
      <c r="X3" s="19"/>
      <c r="Y3" s="19">
        <v>1000000</v>
      </c>
      <c r="Z3" s="19"/>
      <c r="AA3" s="19"/>
      <c r="AB3" s="19"/>
      <c r="AC3" s="19"/>
      <c r="AD3" s="20"/>
      <c r="AE3" s="21"/>
      <c r="AF3" s="22"/>
      <c r="AG3" s="21"/>
      <c r="AH3" s="21">
        <v>8000</v>
      </c>
      <c r="AI3" s="111">
        <f t="shared" si="0"/>
        <v>0.0059</v>
      </c>
      <c r="AJ3" s="40" t="s">
        <v>133</v>
      </c>
      <c r="AK3" s="39">
        <f>1000*N(W3)/Q3</f>
        <v>0.02</v>
      </c>
      <c r="AL3" s="51">
        <f>1000*N(Y3)/Q3</f>
        <v>0.5</v>
      </c>
      <c r="AM3" s="40" t="s">
        <v>133</v>
      </c>
      <c r="AN3" s="40" t="s">
        <v>133</v>
      </c>
      <c r="AO3" s="40" t="s">
        <v>133</v>
      </c>
      <c r="AP3" s="40" t="s">
        <v>133</v>
      </c>
      <c r="AQ3" s="42">
        <f>1000*N(AH3)/Q3</f>
        <v>0.004</v>
      </c>
    </row>
    <row r="4" spans="1:43" s="16" customFormat="1" ht="21.75">
      <c r="A4" s="63" t="s">
        <v>399</v>
      </c>
      <c r="B4" s="56" t="s">
        <v>400</v>
      </c>
      <c r="C4" s="56" t="s">
        <v>401</v>
      </c>
      <c r="D4" s="56"/>
      <c r="E4" s="61">
        <v>1</v>
      </c>
      <c r="F4" s="62" t="s">
        <v>402</v>
      </c>
      <c r="G4" s="27">
        <v>22</v>
      </c>
      <c r="H4" s="27">
        <v>7</v>
      </c>
      <c r="I4" s="28">
        <v>95</v>
      </c>
      <c r="J4" s="27">
        <v>5</v>
      </c>
      <c r="K4" s="6" t="s">
        <v>127</v>
      </c>
      <c r="L4" s="98" t="s">
        <v>127</v>
      </c>
      <c r="M4" s="22" t="s">
        <v>403</v>
      </c>
      <c r="N4" s="5"/>
      <c r="O4" s="15" t="s">
        <v>404</v>
      </c>
      <c r="P4" s="116"/>
      <c r="Q4" s="30">
        <v>1000000000</v>
      </c>
      <c r="R4" s="102"/>
      <c r="S4" s="18">
        <v>4100000</v>
      </c>
      <c r="T4" s="31"/>
      <c r="U4" s="31"/>
      <c r="V4" s="31"/>
      <c r="W4" s="31"/>
      <c r="X4" s="31"/>
      <c r="Y4" s="31"/>
      <c r="Z4" s="31"/>
      <c r="AA4" s="31"/>
      <c r="AB4" s="31"/>
      <c r="AC4" s="31"/>
      <c r="AD4" s="31"/>
      <c r="AE4" s="32"/>
      <c r="AF4" s="29"/>
      <c r="AG4" s="32"/>
      <c r="AH4" s="32"/>
      <c r="AI4" s="111">
        <f t="shared" si="0"/>
        <v>0.0041</v>
      </c>
      <c r="AJ4" s="40" t="s">
        <v>133</v>
      </c>
      <c r="AK4" s="78" t="s">
        <v>133</v>
      </c>
      <c r="AL4" s="78" t="s">
        <v>133</v>
      </c>
      <c r="AM4" s="40" t="s">
        <v>133</v>
      </c>
      <c r="AN4" s="40" t="s">
        <v>133</v>
      </c>
      <c r="AO4" s="40" t="s">
        <v>133</v>
      </c>
      <c r="AP4" s="40" t="s">
        <v>133</v>
      </c>
      <c r="AQ4" s="40" t="s">
        <v>133</v>
      </c>
    </row>
    <row r="5" spans="1:43" s="15" customFormat="1" ht="21.75">
      <c r="A5" s="63" t="s">
        <v>399</v>
      </c>
      <c r="B5" s="56" t="s">
        <v>405</v>
      </c>
      <c r="C5" s="56" t="s">
        <v>600</v>
      </c>
      <c r="D5" s="56"/>
      <c r="E5" s="61">
        <v>1</v>
      </c>
      <c r="F5" s="62" t="s">
        <v>601</v>
      </c>
      <c r="G5" s="23">
        <v>29</v>
      </c>
      <c r="H5" s="23">
        <v>1</v>
      </c>
      <c r="I5" s="24">
        <v>117</v>
      </c>
      <c r="J5" s="23">
        <v>35</v>
      </c>
      <c r="K5" s="6" t="s">
        <v>602</v>
      </c>
      <c r="L5" s="98" t="s">
        <v>603</v>
      </c>
      <c r="M5" s="22" t="s">
        <v>604</v>
      </c>
      <c r="N5" s="5"/>
      <c r="O5" s="15" t="s">
        <v>605</v>
      </c>
      <c r="P5" s="115"/>
      <c r="Q5" s="25">
        <v>1500000000</v>
      </c>
      <c r="R5" s="101"/>
      <c r="S5" s="18">
        <v>6450000</v>
      </c>
      <c r="T5" s="19"/>
      <c r="U5" s="18">
        <v>255000</v>
      </c>
      <c r="V5" s="19"/>
      <c r="W5" s="18">
        <v>240000</v>
      </c>
      <c r="X5" s="19"/>
      <c r="Y5" s="19">
        <v>2850000</v>
      </c>
      <c r="Z5" s="19"/>
      <c r="AA5" s="19"/>
      <c r="AB5" s="19"/>
      <c r="AC5" s="19"/>
      <c r="AD5" s="20"/>
      <c r="AE5" s="21"/>
      <c r="AF5" s="22"/>
      <c r="AG5" s="21"/>
      <c r="AH5" s="21"/>
      <c r="AI5" s="111">
        <f t="shared" si="0"/>
        <v>0.0043</v>
      </c>
      <c r="AJ5" s="42">
        <f>N(U5)/Q5</f>
        <v>0.00017</v>
      </c>
      <c r="AK5" s="51">
        <f>1000*N(W5)/Q5</f>
        <v>0.16</v>
      </c>
      <c r="AL5" s="46">
        <f>1000*N(Y5)/Q5</f>
        <v>1.9</v>
      </c>
      <c r="AM5" s="40" t="s">
        <v>133</v>
      </c>
      <c r="AN5" s="40" t="s">
        <v>133</v>
      </c>
      <c r="AO5" s="40" t="s">
        <v>133</v>
      </c>
      <c r="AP5" s="40" t="s">
        <v>133</v>
      </c>
      <c r="AQ5" s="40" t="s">
        <v>133</v>
      </c>
    </row>
    <row r="6" spans="1:43" s="15" customFormat="1" ht="18">
      <c r="A6" s="63" t="s">
        <v>399</v>
      </c>
      <c r="B6" s="56" t="s">
        <v>405</v>
      </c>
      <c r="C6" s="56" t="s">
        <v>600</v>
      </c>
      <c r="D6" s="56"/>
      <c r="E6" s="61">
        <v>2</v>
      </c>
      <c r="F6" s="62" t="s">
        <v>606</v>
      </c>
      <c r="G6" s="23">
        <v>34</v>
      </c>
      <c r="H6" s="23">
        <v>20</v>
      </c>
      <c r="I6" s="24">
        <v>109</v>
      </c>
      <c r="J6" s="23">
        <v>57</v>
      </c>
      <c r="K6" s="97" t="s">
        <v>607</v>
      </c>
      <c r="L6" s="98" t="s">
        <v>608</v>
      </c>
      <c r="M6" s="22" t="s">
        <v>609</v>
      </c>
      <c r="N6" s="5"/>
      <c r="O6" s="15" t="s">
        <v>610</v>
      </c>
      <c r="P6" s="115"/>
      <c r="Q6" s="25">
        <v>907000000</v>
      </c>
      <c r="R6" s="101"/>
      <c r="S6" s="19">
        <v>272100</v>
      </c>
      <c r="T6" s="19"/>
      <c r="U6" s="18">
        <v>907000</v>
      </c>
      <c r="V6" s="19"/>
      <c r="W6" s="19"/>
      <c r="X6" s="19"/>
      <c r="Y6" s="19"/>
      <c r="Z6" s="19"/>
      <c r="AA6" s="19"/>
      <c r="AB6" s="19"/>
      <c r="AC6" s="19"/>
      <c r="AD6" s="20"/>
      <c r="AE6" s="21"/>
      <c r="AF6" s="22"/>
      <c r="AG6" s="21"/>
      <c r="AH6" s="21"/>
      <c r="AI6" s="112">
        <f t="shared" si="0"/>
        <v>0.0003</v>
      </c>
      <c r="AJ6" s="41">
        <f>N(U6)/Q6</f>
        <v>0.001</v>
      </c>
      <c r="AK6" s="78" t="s">
        <v>133</v>
      </c>
      <c r="AL6" s="78" t="s">
        <v>133</v>
      </c>
      <c r="AM6" s="40" t="s">
        <v>133</v>
      </c>
      <c r="AN6" s="40" t="s">
        <v>133</v>
      </c>
      <c r="AO6" s="40" t="s">
        <v>133</v>
      </c>
      <c r="AP6" s="40" t="s">
        <v>133</v>
      </c>
      <c r="AQ6" s="40" t="s">
        <v>133</v>
      </c>
    </row>
    <row r="7" spans="1:43" s="15" customFormat="1" ht="21.75">
      <c r="A7" s="63" t="s">
        <v>399</v>
      </c>
      <c r="B7" s="56" t="s">
        <v>405</v>
      </c>
      <c r="C7" s="56" t="s">
        <v>600</v>
      </c>
      <c r="D7" s="56"/>
      <c r="E7" s="61">
        <v>3</v>
      </c>
      <c r="F7" s="62" t="s">
        <v>611</v>
      </c>
      <c r="G7" s="23">
        <v>35</v>
      </c>
      <c r="H7" s="23">
        <v>30</v>
      </c>
      <c r="I7" s="24">
        <v>111</v>
      </c>
      <c r="J7" s="23">
        <v>42</v>
      </c>
      <c r="K7" s="6" t="s">
        <v>406</v>
      </c>
      <c r="L7" s="98" t="s">
        <v>407</v>
      </c>
      <c r="M7" s="22" t="s">
        <v>408</v>
      </c>
      <c r="N7" s="5"/>
      <c r="O7" s="15" t="s">
        <v>409</v>
      </c>
      <c r="P7" s="115"/>
      <c r="Q7" s="25">
        <v>440000000</v>
      </c>
      <c r="R7" s="101"/>
      <c r="S7" s="18">
        <v>3036000</v>
      </c>
      <c r="T7" s="19"/>
      <c r="U7" s="19">
        <v>14080</v>
      </c>
      <c r="V7" s="19"/>
      <c r="W7" s="19" t="s">
        <v>410</v>
      </c>
      <c r="X7" s="19"/>
      <c r="Y7" s="19">
        <v>96800</v>
      </c>
      <c r="Z7" s="19"/>
      <c r="AA7" s="19"/>
      <c r="AB7" s="19"/>
      <c r="AC7" s="19"/>
      <c r="AD7" s="20"/>
      <c r="AE7" s="21"/>
      <c r="AF7" s="22"/>
      <c r="AG7" s="21"/>
      <c r="AH7" s="21"/>
      <c r="AI7" s="111">
        <f t="shared" si="0"/>
        <v>0.0069</v>
      </c>
      <c r="AJ7" s="42">
        <f>N(U7)/Q7</f>
        <v>3.2E-05</v>
      </c>
      <c r="AK7" s="78" t="s">
        <v>133</v>
      </c>
      <c r="AL7" s="51">
        <f>1000*N(Y7)/Q7</f>
        <v>0.22</v>
      </c>
      <c r="AM7" s="40" t="s">
        <v>133</v>
      </c>
      <c r="AN7" s="40" t="s">
        <v>133</v>
      </c>
      <c r="AO7" s="40" t="s">
        <v>133</v>
      </c>
      <c r="AP7" s="40" t="s">
        <v>133</v>
      </c>
      <c r="AQ7" s="40" t="s">
        <v>133</v>
      </c>
    </row>
    <row r="8" spans="1:43" s="16" customFormat="1" ht="18">
      <c r="A8" s="63" t="s">
        <v>399</v>
      </c>
      <c r="B8" s="56" t="s">
        <v>405</v>
      </c>
      <c r="C8" s="56" t="s">
        <v>600</v>
      </c>
      <c r="D8" s="56"/>
      <c r="E8" s="61">
        <v>4</v>
      </c>
      <c r="F8" s="62" t="s">
        <v>411</v>
      </c>
      <c r="G8" s="27">
        <v>23</v>
      </c>
      <c r="H8" s="27">
        <v>39</v>
      </c>
      <c r="I8" s="28">
        <v>116</v>
      </c>
      <c r="J8" s="27">
        <v>52</v>
      </c>
      <c r="K8" s="6" t="s">
        <v>412</v>
      </c>
      <c r="L8" s="98" t="s">
        <v>413</v>
      </c>
      <c r="M8" s="22" t="s">
        <v>414</v>
      </c>
      <c r="N8" s="5"/>
      <c r="O8" s="15" t="s">
        <v>494</v>
      </c>
      <c r="P8" s="116"/>
      <c r="Q8" s="30">
        <v>40000000</v>
      </c>
      <c r="R8" s="102"/>
      <c r="S8" s="30"/>
      <c r="T8" s="29"/>
      <c r="U8" s="31"/>
      <c r="V8" s="29"/>
      <c r="W8" s="31"/>
      <c r="X8" s="29"/>
      <c r="Y8" s="31"/>
      <c r="Z8" s="29"/>
      <c r="AA8" s="31"/>
      <c r="AB8" s="29"/>
      <c r="AC8" s="31"/>
      <c r="AD8" s="29"/>
      <c r="AE8" s="31"/>
      <c r="AF8" s="29"/>
      <c r="AG8" s="26">
        <v>320000</v>
      </c>
      <c r="AH8" s="32"/>
      <c r="AI8" s="113" t="s">
        <v>133</v>
      </c>
      <c r="AJ8" s="40" t="s">
        <v>133</v>
      </c>
      <c r="AK8" s="78" t="s">
        <v>133</v>
      </c>
      <c r="AL8" s="78" t="s">
        <v>133</v>
      </c>
      <c r="AM8" s="40" t="s">
        <v>133</v>
      </c>
      <c r="AN8" s="40" t="s">
        <v>133</v>
      </c>
      <c r="AO8" s="40" t="s">
        <v>133</v>
      </c>
      <c r="AP8" s="41">
        <f>N(AG8)/Q8</f>
        <v>0.008</v>
      </c>
      <c r="AQ8" s="40" t="s">
        <v>133</v>
      </c>
    </row>
    <row r="9" spans="1:43" s="16" customFormat="1" ht="18">
      <c r="A9" s="63" t="s">
        <v>399</v>
      </c>
      <c r="B9" s="56" t="s">
        <v>405</v>
      </c>
      <c r="C9" s="56" t="s">
        <v>600</v>
      </c>
      <c r="D9" s="56"/>
      <c r="E9" s="61">
        <v>5</v>
      </c>
      <c r="F9" s="62" t="s">
        <v>495</v>
      </c>
      <c r="G9" s="27">
        <v>26</v>
      </c>
      <c r="H9" s="27">
        <v>16</v>
      </c>
      <c r="I9" s="28">
        <v>116</v>
      </c>
      <c r="J9" s="27">
        <v>56</v>
      </c>
      <c r="K9" s="6" t="s">
        <v>412</v>
      </c>
      <c r="L9" s="98" t="s">
        <v>496</v>
      </c>
      <c r="M9" s="22" t="s">
        <v>497</v>
      </c>
      <c r="N9" s="5"/>
      <c r="O9" s="15" t="s">
        <v>292</v>
      </c>
      <c r="P9" s="116"/>
      <c r="Q9" s="30">
        <v>78000000</v>
      </c>
      <c r="R9" s="102"/>
      <c r="S9" s="30"/>
      <c r="T9" s="29"/>
      <c r="U9" s="31" t="s">
        <v>410</v>
      </c>
      <c r="V9" s="29"/>
      <c r="W9" s="31"/>
      <c r="X9" s="29"/>
      <c r="Y9" s="31"/>
      <c r="Z9" s="29"/>
      <c r="AA9" s="31"/>
      <c r="AB9" s="29"/>
      <c r="AC9" s="31"/>
      <c r="AD9" s="29"/>
      <c r="AE9" s="31"/>
      <c r="AF9" s="29"/>
      <c r="AG9" s="26">
        <v>140400</v>
      </c>
      <c r="AH9" s="32"/>
      <c r="AI9" s="113" t="s">
        <v>133</v>
      </c>
      <c r="AJ9" s="40" t="s">
        <v>133</v>
      </c>
      <c r="AK9" s="78" t="s">
        <v>133</v>
      </c>
      <c r="AL9" s="78" t="s">
        <v>133</v>
      </c>
      <c r="AM9" s="40" t="s">
        <v>133</v>
      </c>
      <c r="AN9" s="40" t="s">
        <v>133</v>
      </c>
      <c r="AO9" s="40" t="s">
        <v>133</v>
      </c>
      <c r="AP9" s="41">
        <f>N(AG9)/Q9</f>
        <v>0.0018</v>
      </c>
      <c r="AQ9" s="40" t="s">
        <v>133</v>
      </c>
    </row>
    <row r="10" spans="1:43" s="16" customFormat="1" ht="21.75">
      <c r="A10" s="63" t="s">
        <v>399</v>
      </c>
      <c r="B10" s="56" t="s">
        <v>405</v>
      </c>
      <c r="C10" s="56" t="s">
        <v>600</v>
      </c>
      <c r="D10" s="56"/>
      <c r="E10" s="61">
        <v>6</v>
      </c>
      <c r="F10" s="62" t="s">
        <v>293</v>
      </c>
      <c r="G10" s="27">
        <v>25</v>
      </c>
      <c r="H10" s="27">
        <v>43</v>
      </c>
      <c r="I10" s="28">
        <v>113</v>
      </c>
      <c r="J10" s="27">
        <v>10</v>
      </c>
      <c r="K10" s="6" t="s">
        <v>294</v>
      </c>
      <c r="L10" s="98" t="s">
        <v>295</v>
      </c>
      <c r="M10" s="22" t="s">
        <v>296</v>
      </c>
      <c r="N10" s="5"/>
      <c r="O10" s="15" t="s">
        <v>297</v>
      </c>
      <c r="P10" s="116" t="s">
        <v>398</v>
      </c>
      <c r="Q10" s="30">
        <v>270000000</v>
      </c>
      <c r="R10" s="102"/>
      <c r="S10" s="30"/>
      <c r="T10" s="29"/>
      <c r="U10" s="31">
        <v>108000</v>
      </c>
      <c r="V10" s="29"/>
      <c r="W10" s="31"/>
      <c r="X10" s="29"/>
      <c r="Y10" s="31"/>
      <c r="Z10" s="29"/>
      <c r="AA10" s="31"/>
      <c r="AB10" s="29"/>
      <c r="AC10" s="31"/>
      <c r="AD10" s="29"/>
      <c r="AE10" s="26">
        <v>324000</v>
      </c>
      <c r="AF10" s="29"/>
      <c r="AG10" s="26">
        <v>598750</v>
      </c>
      <c r="AH10" s="32"/>
      <c r="AI10" s="113" t="s">
        <v>133</v>
      </c>
      <c r="AJ10" s="41">
        <f>N(U10)/Q10</f>
        <v>0.0004</v>
      </c>
      <c r="AK10" s="78" t="s">
        <v>133</v>
      </c>
      <c r="AL10" s="78" t="s">
        <v>133</v>
      </c>
      <c r="AM10" s="40" t="s">
        <v>133</v>
      </c>
      <c r="AN10" s="40" t="s">
        <v>133</v>
      </c>
      <c r="AO10" s="41">
        <f>N(AE10)/Q10</f>
        <v>0.0012</v>
      </c>
      <c r="AP10" s="41">
        <f>N(AG10)/Q10</f>
        <v>0.0022175925925925926</v>
      </c>
      <c r="AQ10" s="40" t="s">
        <v>133</v>
      </c>
    </row>
    <row r="11" spans="1:43" s="16" customFormat="1" ht="18">
      <c r="A11" s="63" t="s">
        <v>399</v>
      </c>
      <c r="B11" s="56" t="s">
        <v>405</v>
      </c>
      <c r="C11" s="56" t="s">
        <v>600</v>
      </c>
      <c r="D11" s="56"/>
      <c r="E11" s="61">
        <v>7</v>
      </c>
      <c r="F11" s="62" t="s">
        <v>298</v>
      </c>
      <c r="G11" s="27">
        <v>29</v>
      </c>
      <c r="H11" s="27">
        <v>41</v>
      </c>
      <c r="I11" s="28">
        <v>115</v>
      </c>
      <c r="J11" s="27">
        <v>45</v>
      </c>
      <c r="K11" s="6" t="s">
        <v>299</v>
      </c>
      <c r="L11" s="98" t="s">
        <v>299</v>
      </c>
      <c r="M11" s="22" t="s">
        <v>414</v>
      </c>
      <c r="N11" s="5"/>
      <c r="O11" s="15" t="s">
        <v>300</v>
      </c>
      <c r="P11" s="116"/>
      <c r="Q11" s="30">
        <v>227000000</v>
      </c>
      <c r="R11" s="102"/>
      <c r="S11" s="18">
        <v>1725200</v>
      </c>
      <c r="T11" s="29"/>
      <c r="U11" s="31"/>
      <c r="V11" s="29"/>
      <c r="W11" s="31">
        <v>56750</v>
      </c>
      <c r="X11" s="29"/>
      <c r="Y11" s="31">
        <v>2247300</v>
      </c>
      <c r="Z11" s="29"/>
      <c r="AA11" s="31"/>
      <c r="AB11" s="29"/>
      <c r="AC11" s="31"/>
      <c r="AD11" s="29"/>
      <c r="AE11" s="31"/>
      <c r="AF11" s="29"/>
      <c r="AG11" s="31"/>
      <c r="AH11" s="32"/>
      <c r="AI11" s="111">
        <f aca="true" t="shared" si="1" ref="AI11:AI21">N(S11)/N(Q11)</f>
        <v>0.0076</v>
      </c>
      <c r="AJ11" s="40" t="s">
        <v>133</v>
      </c>
      <c r="AK11" s="51">
        <f>1000*N(W11)/Q11</f>
        <v>0.25</v>
      </c>
      <c r="AL11" s="46">
        <f>1000*N(Y11)/Q11</f>
        <v>9.9</v>
      </c>
      <c r="AM11" s="40" t="s">
        <v>133</v>
      </c>
      <c r="AN11" s="40" t="s">
        <v>133</v>
      </c>
      <c r="AO11" s="40" t="s">
        <v>133</v>
      </c>
      <c r="AP11" s="40" t="s">
        <v>133</v>
      </c>
      <c r="AQ11" s="40" t="s">
        <v>133</v>
      </c>
    </row>
    <row r="12" spans="1:43" s="16" customFormat="1" ht="18">
      <c r="A12" s="63" t="s">
        <v>399</v>
      </c>
      <c r="B12" s="56" t="s">
        <v>405</v>
      </c>
      <c r="C12" s="56" t="s">
        <v>600</v>
      </c>
      <c r="D12" s="56"/>
      <c r="E12" s="61">
        <v>8</v>
      </c>
      <c r="F12" s="62" t="s">
        <v>301</v>
      </c>
      <c r="G12" s="27">
        <v>50</v>
      </c>
      <c r="H12" s="27">
        <v>11</v>
      </c>
      <c r="I12" s="28">
        <v>125</v>
      </c>
      <c r="J12" s="27">
        <v>41</v>
      </c>
      <c r="K12" s="6" t="s">
        <v>299</v>
      </c>
      <c r="L12" s="98" t="s">
        <v>302</v>
      </c>
      <c r="M12" s="22" t="s">
        <v>303</v>
      </c>
      <c r="N12" s="5"/>
      <c r="O12" s="15" t="s">
        <v>300</v>
      </c>
      <c r="P12" s="116"/>
      <c r="Q12" s="30">
        <v>507840000</v>
      </c>
      <c r="R12" s="102"/>
      <c r="S12" s="18">
        <v>2386850</v>
      </c>
      <c r="T12" s="29"/>
      <c r="U12" s="31"/>
      <c r="V12" s="29"/>
      <c r="W12" s="31">
        <v>71098</v>
      </c>
      <c r="X12" s="29"/>
      <c r="Y12" s="31">
        <v>1015680</v>
      </c>
      <c r="Z12" s="29"/>
      <c r="AA12" s="31"/>
      <c r="AB12" s="29"/>
      <c r="AC12" s="31"/>
      <c r="AD12" s="29"/>
      <c r="AE12" s="31"/>
      <c r="AF12" s="29"/>
      <c r="AG12" s="31"/>
      <c r="AH12" s="32"/>
      <c r="AI12" s="112">
        <f t="shared" si="1"/>
        <v>0.004700003938248267</v>
      </c>
      <c r="AJ12" s="40" t="s">
        <v>133</v>
      </c>
      <c r="AK12" s="45">
        <f>1000*N(W12)/Q12</f>
        <v>0.14000078764965343</v>
      </c>
      <c r="AL12" s="45">
        <f>1000*N(Y12)/Q12</f>
        <v>2</v>
      </c>
      <c r="AM12" s="40" t="s">
        <v>133</v>
      </c>
      <c r="AN12" s="40" t="s">
        <v>133</v>
      </c>
      <c r="AO12" s="40" t="s">
        <v>133</v>
      </c>
      <c r="AP12" s="40" t="s">
        <v>133</v>
      </c>
      <c r="AQ12" s="40" t="s">
        <v>133</v>
      </c>
    </row>
    <row r="13" spans="1:43" s="16" customFormat="1" ht="18">
      <c r="A13" s="63" t="s">
        <v>399</v>
      </c>
      <c r="B13" s="56" t="s">
        <v>405</v>
      </c>
      <c r="C13" s="56" t="s">
        <v>600</v>
      </c>
      <c r="D13" s="56"/>
      <c r="E13" s="61">
        <v>9</v>
      </c>
      <c r="F13" s="62" t="s">
        <v>304</v>
      </c>
      <c r="G13" s="27">
        <v>31</v>
      </c>
      <c r="H13" s="27">
        <v>10</v>
      </c>
      <c r="I13" s="28">
        <v>98</v>
      </c>
      <c r="J13" s="27">
        <v>9</v>
      </c>
      <c r="K13" s="6" t="s">
        <v>406</v>
      </c>
      <c r="L13" s="98" t="s">
        <v>406</v>
      </c>
      <c r="M13" s="22" t="s">
        <v>305</v>
      </c>
      <c r="N13" s="5"/>
      <c r="O13" s="15" t="s">
        <v>300</v>
      </c>
      <c r="P13" s="116"/>
      <c r="Q13" s="30">
        <v>228000000</v>
      </c>
      <c r="R13" s="102"/>
      <c r="S13" s="18">
        <v>1026000</v>
      </c>
      <c r="T13" s="29"/>
      <c r="U13" s="31">
        <v>31920</v>
      </c>
      <c r="V13" s="29"/>
      <c r="W13" s="31"/>
      <c r="X13" s="29"/>
      <c r="Y13" s="31"/>
      <c r="Z13" s="29"/>
      <c r="AA13" s="31"/>
      <c r="AB13" s="29"/>
      <c r="AC13" s="31"/>
      <c r="AD13" s="29"/>
      <c r="AE13" s="31"/>
      <c r="AF13" s="29"/>
      <c r="AG13" s="31"/>
      <c r="AH13" s="32"/>
      <c r="AI13" s="111">
        <f t="shared" si="1"/>
        <v>0.0045</v>
      </c>
      <c r="AJ13" s="42">
        <f>N(U13)/Q13</f>
        <v>0.00014</v>
      </c>
      <c r="AK13" s="78" t="s">
        <v>133</v>
      </c>
      <c r="AL13" s="78" t="s">
        <v>133</v>
      </c>
      <c r="AM13" s="40" t="s">
        <v>133</v>
      </c>
      <c r="AN13" s="40" t="s">
        <v>133</v>
      </c>
      <c r="AO13" s="40" t="s">
        <v>133</v>
      </c>
      <c r="AP13" s="40" t="s">
        <v>133</v>
      </c>
      <c r="AQ13" s="40" t="s">
        <v>133</v>
      </c>
    </row>
    <row r="14" spans="1:43" s="16" customFormat="1" ht="18">
      <c r="A14" s="63" t="s">
        <v>399</v>
      </c>
      <c r="B14" s="56" t="s">
        <v>405</v>
      </c>
      <c r="C14" s="56" t="s">
        <v>600</v>
      </c>
      <c r="D14" s="56"/>
      <c r="E14" s="61">
        <v>10</v>
      </c>
      <c r="F14" s="62" t="s">
        <v>200</v>
      </c>
      <c r="G14" s="27">
        <v>49</v>
      </c>
      <c r="H14" s="27">
        <v>55</v>
      </c>
      <c r="I14" s="28">
        <v>117</v>
      </c>
      <c r="J14" s="27">
        <v>24</v>
      </c>
      <c r="K14" s="6" t="s">
        <v>201</v>
      </c>
      <c r="L14" s="98" t="s">
        <v>201</v>
      </c>
      <c r="M14" s="22" t="s">
        <v>202</v>
      </c>
      <c r="N14" s="5"/>
      <c r="O14" s="15" t="s">
        <v>203</v>
      </c>
      <c r="P14" s="116"/>
      <c r="Q14" s="30">
        <v>495000000</v>
      </c>
      <c r="R14" s="102"/>
      <c r="S14" s="18">
        <v>2227500</v>
      </c>
      <c r="T14" s="29"/>
      <c r="U14" s="18">
        <v>420750</v>
      </c>
      <c r="V14" s="29"/>
      <c r="W14" s="31"/>
      <c r="X14" s="29"/>
      <c r="Y14" s="31"/>
      <c r="Z14" s="29"/>
      <c r="AA14" s="31"/>
      <c r="AB14" s="29"/>
      <c r="AC14" s="31"/>
      <c r="AD14" s="29"/>
      <c r="AE14" s="31"/>
      <c r="AF14" s="29"/>
      <c r="AG14" s="31"/>
      <c r="AH14" s="32"/>
      <c r="AI14" s="111">
        <f t="shared" si="1"/>
        <v>0.0045</v>
      </c>
      <c r="AJ14" s="42">
        <f>N(U14)/Q14</f>
        <v>0.00085</v>
      </c>
      <c r="AK14" s="78" t="s">
        <v>133</v>
      </c>
      <c r="AL14" s="78" t="s">
        <v>133</v>
      </c>
      <c r="AM14" s="40" t="s">
        <v>133</v>
      </c>
      <c r="AN14" s="40" t="s">
        <v>133</v>
      </c>
      <c r="AO14" s="40" t="s">
        <v>133</v>
      </c>
      <c r="AP14" s="40" t="s">
        <v>133</v>
      </c>
      <c r="AQ14" s="40" t="s">
        <v>133</v>
      </c>
    </row>
    <row r="15" spans="1:43" s="16" customFormat="1" ht="18">
      <c r="A15" s="63" t="s">
        <v>399</v>
      </c>
      <c r="B15" s="56" t="s">
        <v>405</v>
      </c>
      <c r="C15" s="56" t="s">
        <v>600</v>
      </c>
      <c r="D15" s="56"/>
      <c r="E15" s="61">
        <v>11</v>
      </c>
      <c r="F15" s="62" t="s">
        <v>204</v>
      </c>
      <c r="G15" s="27">
        <v>31</v>
      </c>
      <c r="H15" s="27">
        <v>38</v>
      </c>
      <c r="I15" s="28">
        <v>97</v>
      </c>
      <c r="J15" s="27">
        <v>55</v>
      </c>
      <c r="K15" s="6" t="s">
        <v>406</v>
      </c>
      <c r="L15" s="98" t="s">
        <v>406</v>
      </c>
      <c r="M15" s="22" t="s">
        <v>305</v>
      </c>
      <c r="N15" s="5"/>
      <c r="O15" s="15" t="s">
        <v>7</v>
      </c>
      <c r="P15" s="116"/>
      <c r="Q15" s="30">
        <v>850000000</v>
      </c>
      <c r="R15" s="102"/>
      <c r="S15" s="18">
        <v>7140000</v>
      </c>
      <c r="T15" s="29" t="s">
        <v>398</v>
      </c>
      <c r="U15" s="31">
        <v>151360</v>
      </c>
      <c r="V15" s="29"/>
      <c r="W15" s="31"/>
      <c r="X15" s="29"/>
      <c r="Y15" s="31"/>
      <c r="Z15" s="29"/>
      <c r="AA15" s="31"/>
      <c r="AB15" s="29"/>
      <c r="AC15" s="31"/>
      <c r="AD15" s="29"/>
      <c r="AE15" s="31"/>
      <c r="AF15" s="29"/>
      <c r="AG15" s="31"/>
      <c r="AH15" s="32"/>
      <c r="AI15" s="111">
        <f t="shared" si="1"/>
        <v>0.0084</v>
      </c>
      <c r="AJ15" s="42">
        <f>N(U15)/Q15</f>
        <v>0.00017807058823529411</v>
      </c>
      <c r="AK15" s="78" t="s">
        <v>133</v>
      </c>
      <c r="AL15" s="78" t="s">
        <v>133</v>
      </c>
      <c r="AM15" s="40" t="s">
        <v>133</v>
      </c>
      <c r="AN15" s="40" t="s">
        <v>133</v>
      </c>
      <c r="AO15" s="40" t="s">
        <v>133</v>
      </c>
      <c r="AP15" s="40" t="s">
        <v>133</v>
      </c>
      <c r="AQ15" s="40" t="s">
        <v>133</v>
      </c>
    </row>
    <row r="16" spans="1:43" s="16" customFormat="1" ht="21.75">
      <c r="A16" s="63" t="s">
        <v>399</v>
      </c>
      <c r="B16" s="56" t="s">
        <v>405</v>
      </c>
      <c r="C16" s="56" t="s">
        <v>600</v>
      </c>
      <c r="D16" s="56"/>
      <c r="E16" s="61">
        <v>12</v>
      </c>
      <c r="F16" s="62" t="s">
        <v>8</v>
      </c>
      <c r="G16" s="27">
        <v>25</v>
      </c>
      <c r="H16" s="27">
        <v>6</v>
      </c>
      <c r="I16" s="28">
        <v>116</v>
      </c>
      <c r="J16" s="27">
        <v>30</v>
      </c>
      <c r="K16" s="6" t="s">
        <v>9</v>
      </c>
      <c r="L16" s="98" t="s">
        <v>10</v>
      </c>
      <c r="M16" s="22" t="s">
        <v>11</v>
      </c>
      <c r="N16" s="5"/>
      <c r="O16" s="15" t="s">
        <v>12</v>
      </c>
      <c r="P16" s="116"/>
      <c r="Q16" s="30">
        <v>100000000</v>
      </c>
      <c r="R16" s="102"/>
      <c r="S16" s="18">
        <v>1090000</v>
      </c>
      <c r="T16" s="29"/>
      <c r="U16" s="31"/>
      <c r="V16" s="29"/>
      <c r="W16" s="31">
        <v>14200</v>
      </c>
      <c r="X16" s="29"/>
      <c r="Y16" s="31">
        <v>619000</v>
      </c>
      <c r="Z16" s="29"/>
      <c r="AA16" s="31"/>
      <c r="AB16" s="29"/>
      <c r="AC16" s="31"/>
      <c r="AD16" s="29"/>
      <c r="AE16" s="31"/>
      <c r="AF16" s="29"/>
      <c r="AG16" s="31"/>
      <c r="AH16" s="32"/>
      <c r="AI16" s="111">
        <f t="shared" si="1"/>
        <v>0.0109</v>
      </c>
      <c r="AJ16" s="40" t="s">
        <v>133</v>
      </c>
      <c r="AK16" s="51">
        <f>1000*N(W16)/Q16</f>
        <v>0.142</v>
      </c>
      <c r="AL16" s="46">
        <f>1000*N(Y16)/Q16</f>
        <v>6.19</v>
      </c>
      <c r="AM16" s="40" t="s">
        <v>133</v>
      </c>
      <c r="AN16" s="40" t="s">
        <v>133</v>
      </c>
      <c r="AO16" s="40" t="s">
        <v>133</v>
      </c>
      <c r="AP16" s="40" t="s">
        <v>133</v>
      </c>
      <c r="AQ16" s="40" t="s">
        <v>133</v>
      </c>
    </row>
    <row r="17" spans="1:43" s="15" customFormat="1" ht="21.75">
      <c r="A17" s="63" t="s">
        <v>399</v>
      </c>
      <c r="B17" s="56" t="s">
        <v>13</v>
      </c>
      <c r="C17" s="56" t="s">
        <v>14</v>
      </c>
      <c r="D17" s="56"/>
      <c r="E17" s="61">
        <v>1</v>
      </c>
      <c r="F17" s="62" t="s">
        <v>15</v>
      </c>
      <c r="G17" s="23">
        <v>22</v>
      </c>
      <c r="H17" s="23">
        <v>1</v>
      </c>
      <c r="I17" s="24">
        <v>80</v>
      </c>
      <c r="J17" s="23">
        <v>43</v>
      </c>
      <c r="K17" s="6" t="s">
        <v>16</v>
      </c>
      <c r="L17" s="98" t="s">
        <v>17</v>
      </c>
      <c r="M17" s="22" t="s">
        <v>18</v>
      </c>
      <c r="N17" s="5" t="s">
        <v>130</v>
      </c>
      <c r="O17" s="15" t="s">
        <v>19</v>
      </c>
      <c r="P17" s="115"/>
      <c r="Q17" s="25">
        <v>796500000</v>
      </c>
      <c r="R17" s="101"/>
      <c r="S17" s="18">
        <v>6616200</v>
      </c>
      <c r="T17" s="19"/>
      <c r="U17" s="19">
        <v>31560</v>
      </c>
      <c r="V17" s="19"/>
      <c r="W17" s="18">
        <v>157800</v>
      </c>
      <c r="X17" s="19"/>
      <c r="Y17" s="19">
        <v>4734000</v>
      </c>
      <c r="Z17" s="19"/>
      <c r="AA17" s="19"/>
      <c r="AB17" s="19"/>
      <c r="AC17" s="19"/>
      <c r="AD17" s="20"/>
      <c r="AE17" s="21"/>
      <c r="AF17" s="22"/>
      <c r="AG17" s="21"/>
      <c r="AH17" s="21"/>
      <c r="AI17" s="111">
        <f t="shared" si="1"/>
        <v>0.008306591337099812</v>
      </c>
      <c r="AJ17" s="42">
        <f>N(U17)/Q17</f>
        <v>3.9623352165725045E-05</v>
      </c>
      <c r="AK17" s="51">
        <f>1000*N(W17)/Q17</f>
        <v>0.19811676082862523</v>
      </c>
      <c r="AL17" s="46">
        <f>1000*N(Y17)/Q17</f>
        <v>5.943502824858757</v>
      </c>
      <c r="AM17" s="40" t="s">
        <v>133</v>
      </c>
      <c r="AN17" s="40" t="s">
        <v>133</v>
      </c>
      <c r="AO17" s="40" t="s">
        <v>133</v>
      </c>
      <c r="AP17" s="40" t="s">
        <v>133</v>
      </c>
      <c r="AQ17" s="40" t="s">
        <v>133</v>
      </c>
    </row>
    <row r="18" spans="1:43" s="15" customFormat="1" ht="21.75">
      <c r="A18" s="63" t="s">
        <v>399</v>
      </c>
      <c r="B18" s="56" t="s">
        <v>20</v>
      </c>
      <c r="C18" s="56" t="s">
        <v>21</v>
      </c>
      <c r="D18" s="56"/>
      <c r="E18" s="61">
        <v>1</v>
      </c>
      <c r="F18" s="62" t="s">
        <v>22</v>
      </c>
      <c r="G18" s="23">
        <v>29</v>
      </c>
      <c r="H18" s="23">
        <v>57</v>
      </c>
      <c r="I18" s="24">
        <v>55</v>
      </c>
      <c r="J18" s="23">
        <v>54</v>
      </c>
      <c r="K18" s="6" t="s">
        <v>23</v>
      </c>
      <c r="L18" s="98" t="s">
        <v>24</v>
      </c>
      <c r="M18" s="22" t="s">
        <v>25</v>
      </c>
      <c r="N18" s="5"/>
      <c r="O18" s="15" t="s">
        <v>26</v>
      </c>
      <c r="P18" s="115" t="s">
        <v>27</v>
      </c>
      <c r="Q18" s="25">
        <v>1200000000</v>
      </c>
      <c r="R18" s="101"/>
      <c r="S18" s="18">
        <v>14400000</v>
      </c>
      <c r="T18" s="19"/>
      <c r="U18" s="18">
        <v>360000</v>
      </c>
      <c r="V18" s="19"/>
      <c r="W18" s="18">
        <v>324000</v>
      </c>
      <c r="X18" s="19"/>
      <c r="Y18" s="19" t="s">
        <v>410</v>
      </c>
      <c r="Z18" s="19"/>
      <c r="AA18" s="19"/>
      <c r="AB18" s="19"/>
      <c r="AC18" s="19"/>
      <c r="AD18" s="20"/>
      <c r="AE18" s="21"/>
      <c r="AF18" s="22"/>
      <c r="AG18" s="21"/>
      <c r="AH18" s="21"/>
      <c r="AI18" s="111">
        <f t="shared" si="1"/>
        <v>0.012</v>
      </c>
      <c r="AJ18" s="42">
        <f>N(U18)/Q18</f>
        <v>0.0003</v>
      </c>
      <c r="AK18" s="51">
        <f>1000*N(W18)/Q18</f>
        <v>0.27</v>
      </c>
      <c r="AL18" s="78" t="s">
        <v>133</v>
      </c>
      <c r="AM18" s="40" t="s">
        <v>133</v>
      </c>
      <c r="AN18" s="40" t="s">
        <v>133</v>
      </c>
      <c r="AO18" s="40" t="s">
        <v>133</v>
      </c>
      <c r="AP18" s="40" t="s">
        <v>133</v>
      </c>
      <c r="AQ18" s="40" t="s">
        <v>133</v>
      </c>
    </row>
    <row r="19" spans="1:43" s="15" customFormat="1" ht="18">
      <c r="A19" s="63" t="s">
        <v>399</v>
      </c>
      <c r="B19" s="56" t="s">
        <v>20</v>
      </c>
      <c r="C19" s="56" t="s">
        <v>21</v>
      </c>
      <c r="D19" s="56"/>
      <c r="E19" s="61">
        <v>2</v>
      </c>
      <c r="F19" s="62" t="s">
        <v>28</v>
      </c>
      <c r="G19" s="23">
        <v>38</v>
      </c>
      <c r="H19" s="23">
        <v>42</v>
      </c>
      <c r="I19" s="24">
        <v>42</v>
      </c>
      <c r="J19" s="23">
        <v>30</v>
      </c>
      <c r="K19" s="6" t="s">
        <v>406</v>
      </c>
      <c r="L19" s="98" t="s">
        <v>406</v>
      </c>
      <c r="M19" s="22" t="s">
        <v>29</v>
      </c>
      <c r="N19" s="5"/>
      <c r="O19" s="15" t="s">
        <v>106</v>
      </c>
      <c r="P19" s="115" t="s">
        <v>398</v>
      </c>
      <c r="Q19" s="25">
        <v>500000000</v>
      </c>
      <c r="R19" s="101" t="s">
        <v>398</v>
      </c>
      <c r="S19" s="18">
        <v>3800000</v>
      </c>
      <c r="T19" s="19"/>
      <c r="U19" s="19">
        <v>50000</v>
      </c>
      <c r="V19" s="19"/>
      <c r="W19" s="19"/>
      <c r="X19" s="19"/>
      <c r="Y19" s="19"/>
      <c r="Z19" s="19"/>
      <c r="AA19" s="19"/>
      <c r="AB19" s="19"/>
      <c r="AC19" s="19"/>
      <c r="AD19" s="20"/>
      <c r="AE19" s="21"/>
      <c r="AF19" s="22"/>
      <c r="AG19" s="21"/>
      <c r="AH19" s="21"/>
      <c r="AI19" s="111">
        <f t="shared" si="1"/>
        <v>0.0076</v>
      </c>
      <c r="AJ19" s="42">
        <f>N(U19)/Q19</f>
        <v>0.0001</v>
      </c>
      <c r="AK19" s="78" t="s">
        <v>133</v>
      </c>
      <c r="AL19" s="78" t="s">
        <v>133</v>
      </c>
      <c r="AM19" s="40" t="s">
        <v>133</v>
      </c>
      <c r="AN19" s="40" t="s">
        <v>133</v>
      </c>
      <c r="AO19" s="40" t="s">
        <v>133</v>
      </c>
      <c r="AP19" s="40" t="s">
        <v>133</v>
      </c>
      <c r="AQ19" s="40" t="s">
        <v>133</v>
      </c>
    </row>
    <row r="20" spans="1:43" s="15" customFormat="1" ht="33">
      <c r="A20" s="63" t="s">
        <v>399</v>
      </c>
      <c r="B20" s="56" t="s">
        <v>107</v>
      </c>
      <c r="C20" s="56" t="s">
        <v>364</v>
      </c>
      <c r="D20" s="56"/>
      <c r="E20" s="61">
        <v>1</v>
      </c>
      <c r="F20" s="62" t="s">
        <v>365</v>
      </c>
      <c r="G20" s="23">
        <v>49</v>
      </c>
      <c r="H20" s="23">
        <v>1</v>
      </c>
      <c r="I20" s="24">
        <v>104</v>
      </c>
      <c r="J20" s="23">
        <v>5</v>
      </c>
      <c r="K20" s="6" t="s">
        <v>127</v>
      </c>
      <c r="L20" s="98" t="s">
        <v>366</v>
      </c>
      <c r="M20" s="22" t="s">
        <v>367</v>
      </c>
      <c r="N20" s="5" t="s">
        <v>130</v>
      </c>
      <c r="O20" s="15" t="s">
        <v>368</v>
      </c>
      <c r="P20" s="115" t="s">
        <v>27</v>
      </c>
      <c r="Q20" s="25">
        <v>1200000000</v>
      </c>
      <c r="R20" s="101" t="s">
        <v>27</v>
      </c>
      <c r="S20" s="18">
        <v>5500000</v>
      </c>
      <c r="T20" s="19"/>
      <c r="U20" s="19" t="s">
        <v>410</v>
      </c>
      <c r="V20" s="19"/>
      <c r="W20" s="19"/>
      <c r="X20" s="19"/>
      <c r="Y20" s="19"/>
      <c r="Z20" s="19"/>
      <c r="AA20" s="19"/>
      <c r="AB20" s="19"/>
      <c r="AC20" s="19"/>
      <c r="AD20" s="20"/>
      <c r="AE20" s="21"/>
      <c r="AF20" s="22"/>
      <c r="AG20" s="21"/>
      <c r="AH20" s="21"/>
      <c r="AI20" s="111">
        <f t="shared" si="1"/>
        <v>0.004583333333333333</v>
      </c>
      <c r="AJ20" s="40" t="s">
        <v>133</v>
      </c>
      <c r="AK20" s="78" t="s">
        <v>133</v>
      </c>
      <c r="AL20" s="78" t="s">
        <v>133</v>
      </c>
      <c r="AM20" s="40" t="s">
        <v>133</v>
      </c>
      <c r="AN20" s="40" t="s">
        <v>133</v>
      </c>
      <c r="AO20" s="40" t="s">
        <v>133</v>
      </c>
      <c r="AP20" s="40" t="s">
        <v>133</v>
      </c>
      <c r="AQ20" s="40" t="s">
        <v>133</v>
      </c>
    </row>
    <row r="21" spans="1:43" s="15" customFormat="1" ht="21.75">
      <c r="A21" s="63" t="s">
        <v>399</v>
      </c>
      <c r="B21" s="56" t="s">
        <v>107</v>
      </c>
      <c r="C21" s="56" t="s">
        <v>364</v>
      </c>
      <c r="D21" s="56"/>
      <c r="E21" s="61">
        <v>2</v>
      </c>
      <c r="F21" s="62" t="s">
        <v>369</v>
      </c>
      <c r="G21" s="23">
        <v>43</v>
      </c>
      <c r="H21" s="23">
        <v>52</v>
      </c>
      <c r="I21" s="24">
        <v>108</v>
      </c>
      <c r="J21" s="23">
        <v>21</v>
      </c>
      <c r="K21" s="6" t="s">
        <v>406</v>
      </c>
      <c r="L21" s="98" t="s">
        <v>370</v>
      </c>
      <c r="M21" s="22" t="s">
        <v>371</v>
      </c>
      <c r="N21" s="5" t="s">
        <v>130</v>
      </c>
      <c r="O21" s="15" t="s">
        <v>372</v>
      </c>
      <c r="P21" s="115"/>
      <c r="Q21" s="25">
        <v>240000000</v>
      </c>
      <c r="R21" s="101"/>
      <c r="S21" s="18">
        <v>1272000</v>
      </c>
      <c r="T21" s="19"/>
      <c r="U21" s="19">
        <v>43200</v>
      </c>
      <c r="V21" s="19"/>
      <c r="W21" s="19" t="s">
        <v>410</v>
      </c>
      <c r="X21" s="19"/>
      <c r="Y21" s="19" t="s">
        <v>410</v>
      </c>
      <c r="Z21" s="19"/>
      <c r="AA21" s="19"/>
      <c r="AB21" s="19"/>
      <c r="AC21" s="19"/>
      <c r="AD21" s="20"/>
      <c r="AE21" s="21"/>
      <c r="AF21" s="22"/>
      <c r="AG21" s="21"/>
      <c r="AH21" s="21"/>
      <c r="AI21" s="111">
        <f t="shared" si="1"/>
        <v>0.0053</v>
      </c>
      <c r="AJ21" s="42">
        <f>N(U21)/Q21</f>
        <v>0.00018</v>
      </c>
      <c r="AK21" s="78" t="s">
        <v>133</v>
      </c>
      <c r="AL21" s="78" t="s">
        <v>133</v>
      </c>
      <c r="AM21" s="40" t="s">
        <v>133</v>
      </c>
      <c r="AN21" s="40" t="s">
        <v>133</v>
      </c>
      <c r="AO21" s="40" t="s">
        <v>133</v>
      </c>
      <c r="AP21" s="40" t="s">
        <v>133</v>
      </c>
      <c r="AQ21" s="40" t="s">
        <v>133</v>
      </c>
    </row>
    <row r="22" spans="1:43" s="16" customFormat="1" ht="18">
      <c r="A22" s="63" t="s">
        <v>399</v>
      </c>
      <c r="B22" s="56" t="s">
        <v>107</v>
      </c>
      <c r="C22" s="56" t="s">
        <v>364</v>
      </c>
      <c r="D22" s="56"/>
      <c r="E22" s="61">
        <v>3</v>
      </c>
      <c r="F22" s="62" t="s">
        <v>373</v>
      </c>
      <c r="G22" s="27">
        <v>45</v>
      </c>
      <c r="H22" s="27">
        <v>55</v>
      </c>
      <c r="I22" s="28">
        <v>114</v>
      </c>
      <c r="J22" s="27">
        <v>56</v>
      </c>
      <c r="K22" s="6" t="s">
        <v>374</v>
      </c>
      <c r="L22" s="98" t="s">
        <v>374</v>
      </c>
      <c r="M22" s="22" t="s">
        <v>375</v>
      </c>
      <c r="N22" s="5" t="s">
        <v>130</v>
      </c>
      <c r="O22" s="15" t="s">
        <v>376</v>
      </c>
      <c r="P22" s="116"/>
      <c r="Q22" s="30">
        <v>90000000</v>
      </c>
      <c r="R22" s="103"/>
      <c r="S22" s="29"/>
      <c r="T22" s="29"/>
      <c r="U22" s="31">
        <v>180000</v>
      </c>
      <c r="V22" s="31"/>
      <c r="W22" s="31"/>
      <c r="X22" s="31"/>
      <c r="Y22" s="31"/>
      <c r="Z22" s="31"/>
      <c r="AA22" s="29"/>
      <c r="AB22" s="31"/>
      <c r="AC22" s="31"/>
      <c r="AD22" s="33"/>
      <c r="AE22" s="32"/>
      <c r="AF22" s="29"/>
      <c r="AG22" s="26">
        <v>270000</v>
      </c>
      <c r="AH22" s="32"/>
      <c r="AI22" s="113" t="s">
        <v>133</v>
      </c>
      <c r="AJ22" s="41">
        <f>N(U22)/Q22</f>
        <v>0.002</v>
      </c>
      <c r="AK22" s="78" t="s">
        <v>133</v>
      </c>
      <c r="AL22" s="78" t="s">
        <v>133</v>
      </c>
      <c r="AM22" s="40" t="s">
        <v>133</v>
      </c>
      <c r="AN22" s="40" t="s">
        <v>133</v>
      </c>
      <c r="AO22" s="40" t="s">
        <v>133</v>
      </c>
      <c r="AP22" s="41">
        <f>N(AG22)/Q22</f>
        <v>0.003</v>
      </c>
      <c r="AQ22" s="40" t="s">
        <v>133</v>
      </c>
    </row>
    <row r="23" spans="1:43" s="38" customFormat="1" ht="18">
      <c r="A23" s="63" t="s">
        <v>399</v>
      </c>
      <c r="B23" s="56" t="s">
        <v>107</v>
      </c>
      <c r="C23" s="56" t="s">
        <v>364</v>
      </c>
      <c r="D23" s="56"/>
      <c r="E23" s="61">
        <v>4</v>
      </c>
      <c r="F23" s="62" t="s">
        <v>377</v>
      </c>
      <c r="G23" s="27">
        <v>43</v>
      </c>
      <c r="H23" s="27">
        <v>1</v>
      </c>
      <c r="I23" s="28">
        <v>106</v>
      </c>
      <c r="J23" s="27">
        <v>51</v>
      </c>
      <c r="K23" s="96" t="s">
        <v>378</v>
      </c>
      <c r="L23" s="98" t="s">
        <v>140</v>
      </c>
      <c r="M23" s="70" t="s">
        <v>141</v>
      </c>
      <c r="N23" s="7" t="s">
        <v>130</v>
      </c>
      <c r="O23" s="8" t="s">
        <v>142</v>
      </c>
      <c r="P23" s="117"/>
      <c r="Q23" s="72">
        <v>438000000</v>
      </c>
      <c r="R23" s="104"/>
      <c r="S23" s="73">
        <v>2452800</v>
      </c>
      <c r="T23" s="74"/>
      <c r="U23" s="74"/>
      <c r="V23" s="74"/>
      <c r="W23" s="75">
        <v>109500</v>
      </c>
      <c r="X23" s="74"/>
      <c r="Y23" s="74"/>
      <c r="Z23" s="74"/>
      <c r="AA23" s="74"/>
      <c r="AB23" s="74"/>
      <c r="AC23" s="74"/>
      <c r="AD23" s="76"/>
      <c r="AE23" s="77"/>
      <c r="AF23" s="70"/>
      <c r="AG23" s="77"/>
      <c r="AH23" s="77"/>
      <c r="AI23" s="111">
        <f>N(S23)/N(Q23)</f>
        <v>0.0056</v>
      </c>
      <c r="AJ23" s="40" t="s">
        <v>133</v>
      </c>
      <c r="AK23" s="51">
        <f>1000*N(W23)/Q23</f>
        <v>0.25</v>
      </c>
      <c r="AL23" s="78" t="s">
        <v>133</v>
      </c>
      <c r="AM23" s="40" t="s">
        <v>133</v>
      </c>
      <c r="AN23" s="40" t="s">
        <v>133</v>
      </c>
      <c r="AO23" s="40" t="s">
        <v>133</v>
      </c>
      <c r="AP23" s="40" t="s">
        <v>133</v>
      </c>
      <c r="AQ23" s="40" t="s">
        <v>133</v>
      </c>
    </row>
    <row r="24" spans="1:43" s="15" customFormat="1" ht="18">
      <c r="A24" s="63" t="s">
        <v>399</v>
      </c>
      <c r="B24" s="56" t="s">
        <v>143</v>
      </c>
      <c r="C24" s="56" t="s">
        <v>144</v>
      </c>
      <c r="D24" s="56"/>
      <c r="E24" s="61">
        <v>1</v>
      </c>
      <c r="F24" s="62" t="s">
        <v>145</v>
      </c>
      <c r="G24" s="23">
        <v>29</v>
      </c>
      <c r="H24" s="23">
        <v>14</v>
      </c>
      <c r="I24" s="24">
        <v>61</v>
      </c>
      <c r="J24" s="23">
        <v>37</v>
      </c>
      <c r="K24" s="6" t="s">
        <v>378</v>
      </c>
      <c r="L24" s="98" t="s">
        <v>146</v>
      </c>
      <c r="M24" s="22" t="s">
        <v>147</v>
      </c>
      <c r="N24" s="5" t="s">
        <v>130</v>
      </c>
      <c r="O24" s="15" t="s">
        <v>162</v>
      </c>
      <c r="P24" s="115"/>
      <c r="Q24" s="25">
        <v>315347000</v>
      </c>
      <c r="R24" s="101"/>
      <c r="S24" s="18">
        <v>1279000</v>
      </c>
      <c r="T24" s="19" t="s">
        <v>27</v>
      </c>
      <c r="U24" s="19">
        <v>1700</v>
      </c>
      <c r="V24" s="19"/>
      <c r="W24" s="19">
        <v>64630</v>
      </c>
      <c r="X24" s="19"/>
      <c r="Y24" s="19"/>
      <c r="Z24" s="19"/>
      <c r="AA24" s="19"/>
      <c r="AB24" s="19"/>
      <c r="AC24" s="19"/>
      <c r="AD24" s="20"/>
      <c r="AE24" s="21"/>
      <c r="AF24" s="22"/>
      <c r="AG24" s="21"/>
      <c r="AH24" s="21"/>
      <c r="AI24" s="111">
        <f>N(S24)/N(Q24)</f>
        <v>0.004055849587914266</v>
      </c>
      <c r="AJ24" s="42">
        <f>N(U24)/Q24</f>
        <v>5.390886864311378E-06</v>
      </c>
      <c r="AK24" s="51">
        <f>1000*N(W24)/Q24</f>
        <v>0.20494883414143786</v>
      </c>
      <c r="AL24" s="78" t="s">
        <v>133</v>
      </c>
      <c r="AM24" s="40" t="s">
        <v>133</v>
      </c>
      <c r="AN24" s="40" t="s">
        <v>133</v>
      </c>
      <c r="AO24" s="40" t="s">
        <v>133</v>
      </c>
      <c r="AP24" s="40" t="s">
        <v>133</v>
      </c>
      <c r="AQ24" s="40" t="s">
        <v>133</v>
      </c>
    </row>
    <row r="25" spans="1:43" s="17" customFormat="1" ht="18">
      <c r="A25" s="63" t="s">
        <v>399</v>
      </c>
      <c r="B25" s="56" t="s">
        <v>163</v>
      </c>
      <c r="C25" s="56" t="s">
        <v>164</v>
      </c>
      <c r="D25" s="56"/>
      <c r="E25" s="61">
        <v>1</v>
      </c>
      <c r="F25" s="62" t="s">
        <v>165</v>
      </c>
      <c r="G25" s="23">
        <v>37</v>
      </c>
      <c r="H25" s="23">
        <v>10</v>
      </c>
      <c r="I25" s="24">
        <v>128</v>
      </c>
      <c r="J25" s="23">
        <v>50</v>
      </c>
      <c r="K25" s="6" t="s">
        <v>166</v>
      </c>
      <c r="L25" s="98" t="s">
        <v>167</v>
      </c>
      <c r="M25" s="22" t="s">
        <v>168</v>
      </c>
      <c r="N25" s="5"/>
      <c r="O25" s="15" t="s">
        <v>169</v>
      </c>
      <c r="P25" s="115"/>
      <c r="Q25" s="25">
        <v>20000000</v>
      </c>
      <c r="R25" s="101"/>
      <c r="S25" s="19"/>
      <c r="T25" s="19"/>
      <c r="U25" s="31" t="s">
        <v>410</v>
      </c>
      <c r="V25" s="19"/>
      <c r="W25" s="19"/>
      <c r="X25" s="19"/>
      <c r="Y25" s="19"/>
      <c r="Z25" s="19"/>
      <c r="AA25" s="19"/>
      <c r="AB25" s="19"/>
      <c r="AC25" s="19"/>
      <c r="AD25" s="20"/>
      <c r="AE25" s="21"/>
      <c r="AF25" s="22"/>
      <c r="AG25" s="26">
        <v>158400</v>
      </c>
      <c r="AH25" s="21"/>
      <c r="AI25" s="113" t="s">
        <v>133</v>
      </c>
      <c r="AJ25" s="40" t="s">
        <v>133</v>
      </c>
      <c r="AK25" s="78" t="s">
        <v>133</v>
      </c>
      <c r="AL25" s="78" t="s">
        <v>133</v>
      </c>
      <c r="AM25" s="40" t="s">
        <v>133</v>
      </c>
      <c r="AN25" s="40" t="s">
        <v>133</v>
      </c>
      <c r="AO25" s="40" t="s">
        <v>133</v>
      </c>
      <c r="AP25" s="41">
        <f>N(AG25)/Q25</f>
        <v>0.00792</v>
      </c>
      <c r="AQ25" s="40" t="s">
        <v>133</v>
      </c>
    </row>
    <row r="26" spans="1:43" s="16" customFormat="1" ht="18">
      <c r="A26" s="63" t="s">
        <v>399</v>
      </c>
      <c r="B26" s="56" t="s">
        <v>170</v>
      </c>
      <c r="C26" s="56" t="s">
        <v>171</v>
      </c>
      <c r="D26" s="56"/>
      <c r="E26" s="61">
        <v>1</v>
      </c>
      <c r="F26" s="62" t="s">
        <v>172</v>
      </c>
      <c r="G26" s="27">
        <v>42</v>
      </c>
      <c r="H26" s="27">
        <v>34</v>
      </c>
      <c r="I26" s="28">
        <v>72</v>
      </c>
      <c r="J26" s="27">
        <v>48</v>
      </c>
      <c r="K26" s="6" t="s">
        <v>378</v>
      </c>
      <c r="L26" s="98" t="s">
        <v>378</v>
      </c>
      <c r="M26" s="22" t="s">
        <v>173</v>
      </c>
      <c r="N26" s="5"/>
      <c r="O26" s="15" t="s">
        <v>174</v>
      </c>
      <c r="P26" s="116"/>
      <c r="Q26" s="30">
        <v>540000000</v>
      </c>
      <c r="R26" s="102"/>
      <c r="S26" s="18">
        <v>1458000</v>
      </c>
      <c r="T26" s="29"/>
      <c r="U26" s="31"/>
      <c r="V26" s="29" t="s">
        <v>398</v>
      </c>
      <c r="W26" s="18">
        <v>270000</v>
      </c>
      <c r="X26" s="29"/>
      <c r="Y26" s="31"/>
      <c r="Z26" s="29"/>
      <c r="AA26" s="31"/>
      <c r="AB26" s="29"/>
      <c r="AC26" s="31"/>
      <c r="AD26" s="29"/>
      <c r="AE26" s="31"/>
      <c r="AF26" s="29"/>
      <c r="AG26" s="31"/>
      <c r="AH26" s="32"/>
      <c r="AI26" s="111">
        <f aca="true" t="shared" si="2" ref="AI26:AI31">N(S26)/N(Q26)</f>
        <v>0.0027</v>
      </c>
      <c r="AJ26" s="40" t="s">
        <v>133</v>
      </c>
      <c r="AK26" s="51">
        <f aca="true" t="shared" si="3" ref="AK26:AK31">1000*N(W26)/Q26</f>
        <v>0.5</v>
      </c>
      <c r="AL26" s="78" t="s">
        <v>133</v>
      </c>
      <c r="AM26" s="40" t="s">
        <v>133</v>
      </c>
      <c r="AN26" s="40" t="s">
        <v>133</v>
      </c>
      <c r="AO26" s="40" t="s">
        <v>133</v>
      </c>
      <c r="AP26" s="40" t="s">
        <v>133</v>
      </c>
      <c r="AQ26" s="40" t="s">
        <v>133</v>
      </c>
    </row>
    <row r="27" spans="1:43" s="16" customFormat="1" ht="21.75">
      <c r="A27" s="63" t="s">
        <v>399</v>
      </c>
      <c r="B27" s="56" t="s">
        <v>175</v>
      </c>
      <c r="C27" s="56" t="s">
        <v>176</v>
      </c>
      <c r="D27" s="56"/>
      <c r="E27" s="61">
        <v>1</v>
      </c>
      <c r="F27" s="62" t="s">
        <v>177</v>
      </c>
      <c r="G27" s="27">
        <v>46</v>
      </c>
      <c r="H27" s="27">
        <v>55</v>
      </c>
      <c r="I27" s="28">
        <v>74</v>
      </c>
      <c r="J27" s="27">
        <v>56</v>
      </c>
      <c r="K27" s="6" t="s">
        <v>16</v>
      </c>
      <c r="L27" s="98" t="s">
        <v>17</v>
      </c>
      <c r="M27" s="22" t="s">
        <v>141</v>
      </c>
      <c r="N27" s="5"/>
      <c r="O27" s="15" t="s">
        <v>178</v>
      </c>
      <c r="P27" s="116"/>
      <c r="Q27" s="30">
        <v>225000000</v>
      </c>
      <c r="R27" s="102"/>
      <c r="S27" s="18">
        <v>1350000</v>
      </c>
      <c r="T27" s="29"/>
      <c r="U27" s="31">
        <v>6750</v>
      </c>
      <c r="V27" s="31" t="s">
        <v>398</v>
      </c>
      <c r="W27" s="18">
        <v>170000</v>
      </c>
      <c r="X27" s="29"/>
      <c r="Y27" s="31">
        <v>382500</v>
      </c>
      <c r="Z27" s="29"/>
      <c r="AA27" s="31"/>
      <c r="AB27" s="29"/>
      <c r="AC27" s="31"/>
      <c r="AD27" s="29"/>
      <c r="AE27" s="31"/>
      <c r="AF27" s="29"/>
      <c r="AG27" s="31"/>
      <c r="AH27" s="32"/>
      <c r="AI27" s="111">
        <f t="shared" si="2"/>
        <v>0.006</v>
      </c>
      <c r="AJ27" s="42">
        <f aca="true" t="shared" si="4" ref="AJ27:AJ35">N(U27)/Q27</f>
        <v>3E-05</v>
      </c>
      <c r="AK27" s="51">
        <f t="shared" si="3"/>
        <v>0.7555555555555555</v>
      </c>
      <c r="AL27" s="46">
        <f>1000*N(Y27)/Q27</f>
        <v>1.7</v>
      </c>
      <c r="AM27" s="40" t="s">
        <v>133</v>
      </c>
      <c r="AN27" s="40" t="s">
        <v>133</v>
      </c>
      <c r="AO27" s="40" t="s">
        <v>133</v>
      </c>
      <c r="AP27" s="40" t="s">
        <v>133</v>
      </c>
      <c r="AQ27" s="40" t="s">
        <v>133</v>
      </c>
    </row>
    <row r="28" spans="1:43" s="16" customFormat="1" ht="21.75">
      <c r="A28" s="63" t="s">
        <v>399</v>
      </c>
      <c r="B28" s="56" t="s">
        <v>175</v>
      </c>
      <c r="C28" s="56" t="s">
        <v>176</v>
      </c>
      <c r="D28" s="56"/>
      <c r="E28" s="61">
        <v>2</v>
      </c>
      <c r="F28" s="62" t="s">
        <v>179</v>
      </c>
      <c r="G28" s="27">
        <v>51</v>
      </c>
      <c r="H28" s="27">
        <v>49</v>
      </c>
      <c r="I28" s="28">
        <v>74</v>
      </c>
      <c r="J28" s="27">
        <v>11</v>
      </c>
      <c r="K28" s="6" t="s">
        <v>56</v>
      </c>
      <c r="L28" s="98" t="s">
        <v>492</v>
      </c>
      <c r="M28" s="22" t="s">
        <v>493</v>
      </c>
      <c r="N28" s="5"/>
      <c r="O28" s="15" t="s">
        <v>482</v>
      </c>
      <c r="P28" s="116"/>
      <c r="Q28" s="30">
        <v>1000000000</v>
      </c>
      <c r="R28" s="102"/>
      <c r="S28" s="18">
        <v>6700000</v>
      </c>
      <c r="T28" s="29" t="s">
        <v>398</v>
      </c>
      <c r="U28" s="31">
        <v>22600</v>
      </c>
      <c r="V28" s="29" t="s">
        <v>398</v>
      </c>
      <c r="W28" s="31">
        <v>49000</v>
      </c>
      <c r="X28" s="29" t="s">
        <v>398</v>
      </c>
      <c r="Y28" s="31">
        <v>1610000</v>
      </c>
      <c r="Z28" s="29"/>
      <c r="AA28" s="31"/>
      <c r="AB28" s="29"/>
      <c r="AC28" s="31"/>
      <c r="AD28" s="29"/>
      <c r="AE28" s="31"/>
      <c r="AF28" s="29"/>
      <c r="AG28" s="31"/>
      <c r="AH28" s="32"/>
      <c r="AI28" s="111">
        <f t="shared" si="2"/>
        <v>0.0067</v>
      </c>
      <c r="AJ28" s="42">
        <f t="shared" si="4"/>
        <v>2.26E-05</v>
      </c>
      <c r="AK28" s="51">
        <f t="shared" si="3"/>
        <v>0.049</v>
      </c>
      <c r="AL28" s="46">
        <f>1000*N(Y28)/Q28</f>
        <v>1.61</v>
      </c>
      <c r="AM28" s="40" t="s">
        <v>133</v>
      </c>
      <c r="AN28" s="40" t="s">
        <v>133</v>
      </c>
      <c r="AO28" s="40" t="s">
        <v>133</v>
      </c>
      <c r="AP28" s="40" t="s">
        <v>133</v>
      </c>
      <c r="AQ28" s="40" t="s">
        <v>133</v>
      </c>
    </row>
    <row r="29" spans="1:43" s="16" customFormat="1" ht="21.75">
      <c r="A29" s="63" t="s">
        <v>399</v>
      </c>
      <c r="B29" s="56" t="s">
        <v>175</v>
      </c>
      <c r="C29" s="56" t="s">
        <v>176</v>
      </c>
      <c r="D29" s="56"/>
      <c r="E29" s="61">
        <v>3</v>
      </c>
      <c r="F29" s="62" t="s">
        <v>483</v>
      </c>
      <c r="G29" s="27">
        <v>44</v>
      </c>
      <c r="H29" s="27">
        <v>31</v>
      </c>
      <c r="I29" s="28">
        <v>78</v>
      </c>
      <c r="J29" s="27">
        <v>37</v>
      </c>
      <c r="K29" s="6" t="s">
        <v>602</v>
      </c>
      <c r="L29" s="98" t="s">
        <v>484</v>
      </c>
      <c r="M29" s="22" t="s">
        <v>485</v>
      </c>
      <c r="N29" s="5"/>
      <c r="O29" s="15" t="s">
        <v>486</v>
      </c>
      <c r="P29" s="116"/>
      <c r="Q29" s="30">
        <v>320000000</v>
      </c>
      <c r="R29" s="102"/>
      <c r="S29" s="18">
        <v>1632000</v>
      </c>
      <c r="T29" s="29"/>
      <c r="U29" s="31">
        <v>15700</v>
      </c>
      <c r="V29" s="29"/>
      <c r="W29" s="31">
        <v>37200</v>
      </c>
      <c r="X29" s="29"/>
      <c r="Y29" s="31">
        <v>370000</v>
      </c>
      <c r="Z29" s="29"/>
      <c r="AA29" s="31"/>
      <c r="AB29" s="29"/>
      <c r="AC29" s="31"/>
      <c r="AD29" s="29"/>
      <c r="AE29" s="31"/>
      <c r="AF29" s="29"/>
      <c r="AG29" s="31"/>
      <c r="AH29" s="32"/>
      <c r="AI29" s="111">
        <f t="shared" si="2"/>
        <v>0.0051</v>
      </c>
      <c r="AJ29" s="42">
        <f t="shared" si="4"/>
        <v>4.90625E-05</v>
      </c>
      <c r="AK29" s="51">
        <f t="shared" si="3"/>
        <v>0.11625</v>
      </c>
      <c r="AL29" s="46">
        <f>1000*N(Y29)/Q29</f>
        <v>1.15625</v>
      </c>
      <c r="AM29" s="40" t="s">
        <v>133</v>
      </c>
      <c r="AN29" s="40" t="s">
        <v>133</v>
      </c>
      <c r="AO29" s="40" t="s">
        <v>133</v>
      </c>
      <c r="AP29" s="40" t="s">
        <v>133</v>
      </c>
      <c r="AQ29" s="40" t="s">
        <v>133</v>
      </c>
    </row>
    <row r="30" spans="1:43" s="16" customFormat="1" ht="21.75">
      <c r="A30" s="63" t="s">
        <v>399</v>
      </c>
      <c r="B30" s="56" t="s">
        <v>175</v>
      </c>
      <c r="C30" s="56" t="s">
        <v>176</v>
      </c>
      <c r="D30" s="56"/>
      <c r="E30" s="61">
        <v>4</v>
      </c>
      <c r="F30" s="62" t="s">
        <v>487</v>
      </c>
      <c r="G30" s="27">
        <v>46</v>
      </c>
      <c r="H30" s="27">
        <v>46</v>
      </c>
      <c r="I30" s="28">
        <v>80</v>
      </c>
      <c r="J30" s="27">
        <v>1</v>
      </c>
      <c r="K30" s="6" t="s">
        <v>488</v>
      </c>
      <c r="L30" s="98" t="s">
        <v>489</v>
      </c>
      <c r="M30" s="22" t="s">
        <v>485</v>
      </c>
      <c r="N30" s="5"/>
      <c r="O30" s="15" t="s">
        <v>178</v>
      </c>
      <c r="P30" s="116"/>
      <c r="Q30" s="30">
        <v>1500000000</v>
      </c>
      <c r="R30" s="102"/>
      <c r="S30" s="18">
        <v>5888000</v>
      </c>
      <c r="T30" s="31" t="s">
        <v>398</v>
      </c>
      <c r="U30" s="31">
        <v>121700</v>
      </c>
      <c r="V30" s="29"/>
      <c r="W30" s="31">
        <v>43950</v>
      </c>
      <c r="X30" s="29"/>
      <c r="Y30" s="31">
        <v>1576000</v>
      </c>
      <c r="Z30" s="29"/>
      <c r="AA30" s="31"/>
      <c r="AB30" s="29"/>
      <c r="AC30" s="31"/>
      <c r="AD30" s="29"/>
      <c r="AE30" s="31"/>
      <c r="AF30" s="29"/>
      <c r="AG30" s="31"/>
      <c r="AH30" s="32"/>
      <c r="AI30" s="111">
        <f t="shared" si="2"/>
        <v>0.003925333333333334</v>
      </c>
      <c r="AJ30" s="42">
        <f t="shared" si="4"/>
        <v>8.113333333333333E-05</v>
      </c>
      <c r="AK30" s="39">
        <f t="shared" si="3"/>
        <v>0.0293</v>
      </c>
      <c r="AL30" s="46">
        <f>1000*N(Y30)/Q30</f>
        <v>1.0506666666666666</v>
      </c>
      <c r="AM30" s="40" t="s">
        <v>133</v>
      </c>
      <c r="AN30" s="40" t="s">
        <v>133</v>
      </c>
      <c r="AO30" s="40" t="s">
        <v>133</v>
      </c>
      <c r="AP30" s="40" t="s">
        <v>133</v>
      </c>
      <c r="AQ30" s="40" t="s">
        <v>133</v>
      </c>
    </row>
    <row r="31" spans="1:43" s="16" customFormat="1" ht="21.75">
      <c r="A31" s="63" t="s">
        <v>399</v>
      </c>
      <c r="B31" s="56" t="s">
        <v>175</v>
      </c>
      <c r="C31" s="56" t="s">
        <v>176</v>
      </c>
      <c r="D31" s="56"/>
      <c r="E31" s="61">
        <v>5</v>
      </c>
      <c r="F31" s="62" t="s">
        <v>490</v>
      </c>
      <c r="G31" s="27">
        <v>47</v>
      </c>
      <c r="H31" s="27">
        <v>5</v>
      </c>
      <c r="I31" s="28">
        <v>79</v>
      </c>
      <c r="J31" s="27">
        <v>52</v>
      </c>
      <c r="K31" s="6" t="s">
        <v>491</v>
      </c>
      <c r="L31" s="98" t="s">
        <v>705</v>
      </c>
      <c r="M31" s="22" t="s">
        <v>485</v>
      </c>
      <c r="N31" s="5"/>
      <c r="O31" s="15" t="s">
        <v>706</v>
      </c>
      <c r="P31" s="116"/>
      <c r="Q31" s="30">
        <v>1110000000</v>
      </c>
      <c r="R31" s="102"/>
      <c r="S31" s="18">
        <v>4218000</v>
      </c>
      <c r="T31" s="29"/>
      <c r="U31" s="31">
        <v>109890</v>
      </c>
      <c r="V31" s="31" t="s">
        <v>398</v>
      </c>
      <c r="W31" s="31">
        <v>14140</v>
      </c>
      <c r="X31" s="29" t="s">
        <v>398</v>
      </c>
      <c r="Y31" s="31">
        <v>2170000</v>
      </c>
      <c r="Z31" s="29"/>
      <c r="AA31" s="31"/>
      <c r="AB31" s="29"/>
      <c r="AC31" s="31"/>
      <c r="AD31" s="29"/>
      <c r="AE31" s="31"/>
      <c r="AF31" s="29"/>
      <c r="AG31" s="31"/>
      <c r="AH31" s="32"/>
      <c r="AI31" s="111">
        <f t="shared" si="2"/>
        <v>0.0038</v>
      </c>
      <c r="AJ31" s="42">
        <f t="shared" si="4"/>
        <v>9.9E-05</v>
      </c>
      <c r="AK31" s="39">
        <f t="shared" si="3"/>
        <v>0.012738738738738738</v>
      </c>
      <c r="AL31" s="46">
        <f>1000*N(Y31)/Q31</f>
        <v>1.954954954954955</v>
      </c>
      <c r="AM31" s="40" t="s">
        <v>133</v>
      </c>
      <c r="AN31" s="40" t="s">
        <v>133</v>
      </c>
      <c r="AO31" s="40" t="s">
        <v>133</v>
      </c>
      <c r="AP31" s="40" t="s">
        <v>133</v>
      </c>
      <c r="AQ31" s="40" t="s">
        <v>133</v>
      </c>
    </row>
    <row r="32" spans="1:43" s="16" customFormat="1" ht="18">
      <c r="A32" s="63" t="s">
        <v>399</v>
      </c>
      <c r="B32" s="56" t="s">
        <v>175</v>
      </c>
      <c r="C32" s="56" t="s">
        <v>176</v>
      </c>
      <c r="D32" s="56"/>
      <c r="E32" s="61">
        <v>6</v>
      </c>
      <c r="F32" s="62" t="s">
        <v>707</v>
      </c>
      <c r="G32" s="27">
        <v>48</v>
      </c>
      <c r="H32" s="27">
        <v>28</v>
      </c>
      <c r="I32" s="28">
        <v>73</v>
      </c>
      <c r="J32" s="27">
        <v>41</v>
      </c>
      <c r="K32" s="6" t="s">
        <v>374</v>
      </c>
      <c r="L32" s="98" t="s">
        <v>374</v>
      </c>
      <c r="M32" s="22" t="s">
        <v>708</v>
      </c>
      <c r="N32" s="5" t="s">
        <v>130</v>
      </c>
      <c r="O32" s="15" t="s">
        <v>376</v>
      </c>
      <c r="P32" s="116"/>
      <c r="Q32" s="30">
        <v>213400000</v>
      </c>
      <c r="R32" s="102"/>
      <c r="S32" s="30"/>
      <c r="T32" s="29"/>
      <c r="U32" s="31">
        <v>149380</v>
      </c>
      <c r="V32" s="29"/>
      <c r="W32" s="31"/>
      <c r="X32" s="29"/>
      <c r="Y32" s="31"/>
      <c r="Z32" s="29"/>
      <c r="AA32" s="31"/>
      <c r="AB32" s="29"/>
      <c r="AC32" s="31"/>
      <c r="AD32" s="29"/>
      <c r="AE32" s="31"/>
      <c r="AF32" s="29"/>
      <c r="AG32" s="26">
        <v>213400</v>
      </c>
      <c r="AH32" s="32"/>
      <c r="AI32" s="113" t="s">
        <v>133</v>
      </c>
      <c r="AJ32" s="41">
        <f t="shared" si="4"/>
        <v>0.0007</v>
      </c>
      <c r="AK32" s="78" t="s">
        <v>133</v>
      </c>
      <c r="AL32" s="78" t="s">
        <v>133</v>
      </c>
      <c r="AM32" s="40" t="s">
        <v>133</v>
      </c>
      <c r="AN32" s="40" t="s">
        <v>133</v>
      </c>
      <c r="AO32" s="40" t="s">
        <v>133</v>
      </c>
      <c r="AP32" s="41">
        <f>N(AG32)/Q32</f>
        <v>0.001</v>
      </c>
      <c r="AQ32" s="40" t="s">
        <v>133</v>
      </c>
    </row>
    <row r="33" spans="1:43" s="16" customFormat="1" ht="33">
      <c r="A33" s="63" t="s">
        <v>399</v>
      </c>
      <c r="B33" s="56" t="s">
        <v>175</v>
      </c>
      <c r="C33" s="56" t="s">
        <v>176</v>
      </c>
      <c r="D33" s="56"/>
      <c r="E33" s="61">
        <v>7</v>
      </c>
      <c r="F33" s="62" t="s">
        <v>709</v>
      </c>
      <c r="G33" s="27">
        <v>46</v>
      </c>
      <c r="H33" s="27">
        <v>52</v>
      </c>
      <c r="I33" s="28">
        <v>71</v>
      </c>
      <c r="J33" s="27">
        <v>50</v>
      </c>
      <c r="K33" s="6" t="s">
        <v>108</v>
      </c>
      <c r="L33" s="98" t="s">
        <v>374</v>
      </c>
      <c r="M33" s="22" t="s">
        <v>708</v>
      </c>
      <c r="N33" s="5" t="s">
        <v>130</v>
      </c>
      <c r="O33" s="15" t="s">
        <v>710</v>
      </c>
      <c r="P33" s="116"/>
      <c r="Q33" s="30">
        <v>815000000</v>
      </c>
      <c r="R33" s="102"/>
      <c r="S33" s="30"/>
      <c r="T33" s="29" t="s">
        <v>398</v>
      </c>
      <c r="U33" s="31">
        <v>75000</v>
      </c>
      <c r="V33" s="29"/>
      <c r="W33" s="31"/>
      <c r="X33" s="29"/>
      <c r="Y33" s="31"/>
      <c r="Z33" s="29"/>
      <c r="AA33" s="31"/>
      <c r="AB33" s="29"/>
      <c r="AC33" s="31"/>
      <c r="AD33" s="29"/>
      <c r="AE33" s="31"/>
      <c r="AF33" s="29"/>
      <c r="AG33" s="26">
        <v>871000</v>
      </c>
      <c r="AH33" s="32"/>
      <c r="AI33" s="113" t="s">
        <v>133</v>
      </c>
      <c r="AJ33" s="41">
        <f t="shared" si="4"/>
        <v>9.202453987730062E-05</v>
      </c>
      <c r="AK33" s="78" t="s">
        <v>133</v>
      </c>
      <c r="AL33" s="78" t="s">
        <v>133</v>
      </c>
      <c r="AM33" s="40" t="s">
        <v>133</v>
      </c>
      <c r="AN33" s="40" t="s">
        <v>133</v>
      </c>
      <c r="AO33" s="40" t="s">
        <v>133</v>
      </c>
      <c r="AP33" s="41">
        <f>N(AG33)/Q33</f>
        <v>0.0010687116564417178</v>
      </c>
      <c r="AQ33" s="40" t="s">
        <v>133</v>
      </c>
    </row>
    <row r="34" spans="1:43" s="16" customFormat="1" ht="18">
      <c r="A34" s="63" t="s">
        <v>399</v>
      </c>
      <c r="B34" s="56" t="s">
        <v>175</v>
      </c>
      <c r="C34" s="56" t="s">
        <v>176</v>
      </c>
      <c r="D34" s="56"/>
      <c r="E34" s="61">
        <v>8</v>
      </c>
      <c r="F34" s="62" t="s">
        <v>711</v>
      </c>
      <c r="G34" s="27">
        <v>47</v>
      </c>
      <c r="H34" s="27">
        <v>15</v>
      </c>
      <c r="I34" s="28">
        <v>71</v>
      </c>
      <c r="J34" s="27">
        <v>38</v>
      </c>
      <c r="K34" s="6" t="s">
        <v>374</v>
      </c>
      <c r="L34" s="98" t="s">
        <v>712</v>
      </c>
      <c r="M34" s="22" t="s">
        <v>708</v>
      </c>
      <c r="N34" s="5" t="s">
        <v>130</v>
      </c>
      <c r="O34" s="15" t="s">
        <v>376</v>
      </c>
      <c r="P34" s="116"/>
      <c r="Q34" s="30">
        <v>200000000</v>
      </c>
      <c r="R34" s="102"/>
      <c r="S34" s="30"/>
      <c r="T34" s="29"/>
      <c r="U34" s="31">
        <v>140000</v>
      </c>
      <c r="V34" s="29"/>
      <c r="W34" s="31"/>
      <c r="X34" s="29"/>
      <c r="Y34" s="31"/>
      <c r="Z34" s="29"/>
      <c r="AA34" s="31"/>
      <c r="AB34" s="29"/>
      <c r="AC34" s="31"/>
      <c r="AD34" s="29"/>
      <c r="AE34" s="22" t="s">
        <v>410</v>
      </c>
      <c r="AF34" s="29"/>
      <c r="AG34" s="26">
        <v>400000</v>
      </c>
      <c r="AH34" s="32"/>
      <c r="AI34" s="113" t="s">
        <v>133</v>
      </c>
      <c r="AJ34" s="41">
        <f t="shared" si="4"/>
        <v>0.0007</v>
      </c>
      <c r="AK34" s="78" t="s">
        <v>133</v>
      </c>
      <c r="AL34" s="78" t="s">
        <v>133</v>
      </c>
      <c r="AM34" s="40" t="s">
        <v>133</v>
      </c>
      <c r="AN34" s="40" t="s">
        <v>133</v>
      </c>
      <c r="AO34" s="40" t="s">
        <v>133</v>
      </c>
      <c r="AP34" s="41">
        <f>N(AG34)/Q34</f>
        <v>0.002</v>
      </c>
      <c r="AQ34" s="40" t="s">
        <v>133</v>
      </c>
    </row>
    <row r="35" spans="1:43" s="16" customFormat="1" ht="18">
      <c r="A35" s="63" t="s">
        <v>399</v>
      </c>
      <c r="B35" s="56" t="s">
        <v>175</v>
      </c>
      <c r="C35" s="56" t="s">
        <v>176</v>
      </c>
      <c r="D35" s="56"/>
      <c r="E35" s="61">
        <v>9</v>
      </c>
      <c r="F35" s="62" t="s">
        <v>713</v>
      </c>
      <c r="G35" s="27">
        <v>47</v>
      </c>
      <c r="H35" s="27">
        <v>59</v>
      </c>
      <c r="I35" s="28">
        <v>74</v>
      </c>
      <c r="J35" s="27">
        <v>2</v>
      </c>
      <c r="K35" s="6" t="s">
        <v>714</v>
      </c>
      <c r="L35" s="98" t="s">
        <v>498</v>
      </c>
      <c r="M35" s="22" t="s">
        <v>708</v>
      </c>
      <c r="N35" s="5" t="s">
        <v>130</v>
      </c>
      <c r="O35" s="15" t="s">
        <v>376</v>
      </c>
      <c r="P35" s="116"/>
      <c r="Q35" s="30">
        <v>600000000</v>
      </c>
      <c r="R35" s="102"/>
      <c r="S35" s="30"/>
      <c r="T35" s="29"/>
      <c r="U35" s="18">
        <v>420000</v>
      </c>
      <c r="V35" s="29"/>
      <c r="W35" s="31"/>
      <c r="X35" s="29"/>
      <c r="Y35" s="31"/>
      <c r="Z35" s="29"/>
      <c r="AA35" s="31"/>
      <c r="AB35" s="29"/>
      <c r="AC35" s="31"/>
      <c r="AD35" s="29"/>
      <c r="AE35" s="31"/>
      <c r="AF35" s="29"/>
      <c r="AG35" s="31">
        <v>60000</v>
      </c>
      <c r="AH35" s="32"/>
      <c r="AI35" s="113" t="s">
        <v>133</v>
      </c>
      <c r="AJ35" s="41">
        <f t="shared" si="4"/>
        <v>0.0007</v>
      </c>
      <c r="AK35" s="78" t="s">
        <v>133</v>
      </c>
      <c r="AL35" s="78" t="s">
        <v>133</v>
      </c>
      <c r="AM35" s="40" t="s">
        <v>133</v>
      </c>
      <c r="AN35" s="40" t="s">
        <v>133</v>
      </c>
      <c r="AO35" s="40" t="s">
        <v>133</v>
      </c>
      <c r="AP35" s="41">
        <f>N(AG35)/Q35</f>
        <v>0.0001</v>
      </c>
      <c r="AQ35" s="40" t="s">
        <v>133</v>
      </c>
    </row>
    <row r="36" spans="1:43" s="16" customFormat="1" ht="18">
      <c r="A36" s="63" t="s">
        <v>399</v>
      </c>
      <c r="B36" s="56" t="s">
        <v>175</v>
      </c>
      <c r="C36" s="56" t="s">
        <v>176</v>
      </c>
      <c r="D36" s="56"/>
      <c r="E36" s="61">
        <v>10</v>
      </c>
      <c r="F36" s="62" t="s">
        <v>499</v>
      </c>
      <c r="G36" s="27">
        <v>53</v>
      </c>
      <c r="H36" s="27">
        <v>43</v>
      </c>
      <c r="I36" s="28">
        <v>69</v>
      </c>
      <c r="J36" s="27">
        <v>43</v>
      </c>
      <c r="K36" s="6" t="s">
        <v>1014</v>
      </c>
      <c r="L36" s="98" t="s">
        <v>500</v>
      </c>
      <c r="M36" s="22" t="s">
        <v>501</v>
      </c>
      <c r="N36" s="5" t="s">
        <v>130</v>
      </c>
      <c r="O36" s="15" t="s">
        <v>502</v>
      </c>
      <c r="P36" s="116"/>
      <c r="Q36" s="30">
        <v>80000000</v>
      </c>
      <c r="R36" s="102"/>
      <c r="S36" s="30"/>
      <c r="T36" s="29"/>
      <c r="U36" s="18"/>
      <c r="V36" s="29"/>
      <c r="W36" s="18">
        <v>296000</v>
      </c>
      <c r="X36" s="29"/>
      <c r="Y36" s="31"/>
      <c r="Z36" s="29"/>
      <c r="AA36" s="31"/>
      <c r="AB36" s="29"/>
      <c r="AC36" s="31"/>
      <c r="AD36" s="29"/>
      <c r="AE36" s="31"/>
      <c r="AF36" s="29"/>
      <c r="AG36" s="31"/>
      <c r="AH36" s="32"/>
      <c r="AI36" s="112" t="s">
        <v>133</v>
      </c>
      <c r="AJ36" s="41" t="s">
        <v>133</v>
      </c>
      <c r="AK36" s="44">
        <v>3.7</v>
      </c>
      <c r="AL36" s="79" t="s">
        <v>133</v>
      </c>
      <c r="AM36" s="41" t="s">
        <v>133</v>
      </c>
      <c r="AN36" s="41" t="s">
        <v>133</v>
      </c>
      <c r="AO36" s="41" t="s">
        <v>133</v>
      </c>
      <c r="AP36" s="41" t="s">
        <v>133</v>
      </c>
      <c r="AQ36" s="41" t="s">
        <v>133</v>
      </c>
    </row>
    <row r="37" spans="1:43" s="16" customFormat="1" ht="18">
      <c r="A37" s="63" t="s">
        <v>399</v>
      </c>
      <c r="B37" s="56" t="s">
        <v>503</v>
      </c>
      <c r="C37" s="56" t="s">
        <v>504</v>
      </c>
      <c r="D37" s="56"/>
      <c r="E37" s="61">
        <v>1</v>
      </c>
      <c r="F37" s="62" t="s">
        <v>505</v>
      </c>
      <c r="G37" s="27">
        <v>66</v>
      </c>
      <c r="H37" s="27">
        <v>36</v>
      </c>
      <c r="I37" s="28">
        <v>164</v>
      </c>
      <c r="J37" s="27">
        <v>30</v>
      </c>
      <c r="K37" s="6" t="s">
        <v>602</v>
      </c>
      <c r="L37" s="98" t="s">
        <v>306</v>
      </c>
      <c r="M37" s="22" t="s">
        <v>307</v>
      </c>
      <c r="N37" s="5"/>
      <c r="O37" s="15" t="s">
        <v>60</v>
      </c>
      <c r="P37" s="116"/>
      <c r="Q37" s="30">
        <v>940000000</v>
      </c>
      <c r="R37" s="102"/>
      <c r="S37" s="18">
        <v>4794100</v>
      </c>
      <c r="T37" s="29"/>
      <c r="U37" s="31">
        <v>178600</v>
      </c>
      <c r="V37" s="29"/>
      <c r="W37" s="18">
        <v>394800</v>
      </c>
      <c r="X37" s="29"/>
      <c r="Y37" s="31">
        <v>1316000</v>
      </c>
      <c r="Z37" s="29"/>
      <c r="AA37" s="31"/>
      <c r="AB37" s="29"/>
      <c r="AC37" s="31"/>
      <c r="AD37" s="29"/>
      <c r="AE37" s="31"/>
      <c r="AF37" s="29"/>
      <c r="AG37" s="31"/>
      <c r="AH37" s="32"/>
      <c r="AI37" s="111">
        <f>N(S37)/N(Q37)</f>
        <v>0.0051001063829787235</v>
      </c>
      <c r="AJ37" s="42">
        <f>N(U37)/Q37</f>
        <v>0.00019</v>
      </c>
      <c r="AK37" s="51">
        <f>1000*N(W37)/Q37</f>
        <v>0.42</v>
      </c>
      <c r="AL37" s="46">
        <f>1000*N(Y37)/Q37</f>
        <v>1.4</v>
      </c>
      <c r="AM37" s="40" t="s">
        <v>133</v>
      </c>
      <c r="AN37" s="40" t="s">
        <v>133</v>
      </c>
      <c r="AO37" s="40" t="s">
        <v>133</v>
      </c>
      <c r="AP37" s="40" t="s">
        <v>133</v>
      </c>
      <c r="AQ37" s="40" t="s">
        <v>133</v>
      </c>
    </row>
    <row r="38" spans="1:43" s="16" customFormat="1" ht="15.75">
      <c r="A38" s="93" t="s">
        <v>399</v>
      </c>
      <c r="B38" s="84" t="s">
        <v>503</v>
      </c>
      <c r="C38" s="94" t="s">
        <v>504</v>
      </c>
      <c r="D38" s="84"/>
      <c r="E38" s="85">
        <v>2</v>
      </c>
      <c r="F38" s="86" t="s">
        <v>61</v>
      </c>
      <c r="G38" s="27">
        <v>59</v>
      </c>
      <c r="H38" s="27">
        <v>25</v>
      </c>
      <c r="I38" s="28">
        <v>153</v>
      </c>
      <c r="J38" s="27">
        <v>29</v>
      </c>
      <c r="K38" s="6" t="s">
        <v>62</v>
      </c>
      <c r="L38" s="98" t="s">
        <v>62</v>
      </c>
      <c r="M38" s="22" t="s">
        <v>63</v>
      </c>
      <c r="N38" s="5"/>
      <c r="O38" s="15" t="s">
        <v>64</v>
      </c>
      <c r="P38" s="116"/>
      <c r="Q38" s="30">
        <v>178000000</v>
      </c>
      <c r="R38" s="102"/>
      <c r="S38" s="30">
        <v>890000</v>
      </c>
      <c r="T38" s="29"/>
      <c r="U38" s="31">
        <v>44500</v>
      </c>
      <c r="V38" s="29"/>
      <c r="W38" s="31"/>
      <c r="X38" s="29"/>
      <c r="Y38" s="31">
        <v>373800</v>
      </c>
      <c r="Z38" s="29"/>
      <c r="AA38" s="31"/>
      <c r="AB38" s="29"/>
      <c r="AC38" s="31"/>
      <c r="AD38" s="29"/>
      <c r="AE38" s="31"/>
      <c r="AF38" s="29"/>
      <c r="AG38" s="31"/>
      <c r="AH38" s="32"/>
      <c r="AI38" s="111">
        <f>N(S38)/N(Q38)</f>
        <v>0.005</v>
      </c>
      <c r="AJ38" s="42">
        <f>N(U38)/Q38</f>
        <v>0.00025</v>
      </c>
      <c r="AK38" s="78" t="s">
        <v>133</v>
      </c>
      <c r="AL38" s="46">
        <f>1000*N(Y38)/Q38</f>
        <v>2.1</v>
      </c>
      <c r="AM38" s="40" t="s">
        <v>133</v>
      </c>
      <c r="AN38" s="40" t="s">
        <v>133</v>
      </c>
      <c r="AO38" s="40" t="s">
        <v>133</v>
      </c>
      <c r="AP38" s="40" t="s">
        <v>133</v>
      </c>
      <c r="AQ38" s="40" t="s">
        <v>133</v>
      </c>
    </row>
    <row r="39" spans="1:43" s="17" customFormat="1" ht="21.75">
      <c r="A39" s="63" t="s">
        <v>399</v>
      </c>
      <c r="B39" s="56" t="s">
        <v>503</v>
      </c>
      <c r="C39" s="56" t="s">
        <v>504</v>
      </c>
      <c r="D39" s="56"/>
      <c r="E39" s="61">
        <v>4</v>
      </c>
      <c r="F39" s="62" t="s">
        <v>65</v>
      </c>
      <c r="G39" s="23">
        <v>46</v>
      </c>
      <c r="H39" s="23">
        <v>30</v>
      </c>
      <c r="I39" s="24">
        <v>135</v>
      </c>
      <c r="J39" s="23">
        <v>54</v>
      </c>
      <c r="K39" s="6" t="s">
        <v>166</v>
      </c>
      <c r="L39" s="98" t="s">
        <v>66</v>
      </c>
      <c r="M39" s="22" t="s">
        <v>67</v>
      </c>
      <c r="N39" s="5"/>
      <c r="O39" s="15" t="s">
        <v>35</v>
      </c>
      <c r="P39" s="115"/>
      <c r="Q39" s="25">
        <v>22000000</v>
      </c>
      <c r="R39" s="101"/>
      <c r="S39" s="19"/>
      <c r="T39" s="19"/>
      <c r="U39" s="19"/>
      <c r="V39" s="19"/>
      <c r="W39" s="19"/>
      <c r="X39" s="19"/>
      <c r="Y39" s="19"/>
      <c r="Z39" s="19"/>
      <c r="AA39" s="19"/>
      <c r="AB39" s="19"/>
      <c r="AC39" s="19"/>
      <c r="AD39" s="20"/>
      <c r="AE39" s="21"/>
      <c r="AF39" s="22"/>
      <c r="AG39" s="26">
        <v>100980</v>
      </c>
      <c r="AH39" s="21"/>
      <c r="AI39" s="113" t="s">
        <v>133</v>
      </c>
      <c r="AJ39" s="40" t="s">
        <v>133</v>
      </c>
      <c r="AK39" s="78" t="s">
        <v>133</v>
      </c>
      <c r="AL39" s="78" t="s">
        <v>133</v>
      </c>
      <c r="AM39" s="40" t="s">
        <v>133</v>
      </c>
      <c r="AN39" s="40" t="s">
        <v>133</v>
      </c>
      <c r="AO39" s="40" t="s">
        <v>133</v>
      </c>
      <c r="AP39" s="41">
        <f>N(AG39)/Q39</f>
        <v>0.00459</v>
      </c>
      <c r="AQ39" s="40" t="s">
        <v>133</v>
      </c>
    </row>
    <row r="40" spans="1:43" s="16" customFormat="1" ht="21.75">
      <c r="A40" s="63" t="s">
        <v>399</v>
      </c>
      <c r="B40" s="56" t="s">
        <v>36</v>
      </c>
      <c r="C40" s="56" t="s">
        <v>37</v>
      </c>
      <c r="D40" s="56"/>
      <c r="E40" s="61">
        <v>1</v>
      </c>
      <c r="F40" s="62" t="s">
        <v>38</v>
      </c>
      <c r="G40" s="27">
        <v>40</v>
      </c>
      <c r="H40" s="27">
        <v>40</v>
      </c>
      <c r="I40" s="28">
        <v>69</v>
      </c>
      <c r="J40" s="27">
        <v>35</v>
      </c>
      <c r="K40" s="6" t="s">
        <v>16</v>
      </c>
      <c r="L40" s="98" t="s">
        <v>39</v>
      </c>
      <c r="M40" s="22" t="s">
        <v>40</v>
      </c>
      <c r="N40" s="5"/>
      <c r="O40" s="15" t="s">
        <v>41</v>
      </c>
      <c r="P40" s="116" t="s">
        <v>398</v>
      </c>
      <c r="Q40" s="30">
        <v>2700000000</v>
      </c>
      <c r="R40" s="102"/>
      <c r="S40" s="18">
        <v>10875000</v>
      </c>
      <c r="T40" s="29"/>
      <c r="U40" s="31">
        <v>115000</v>
      </c>
      <c r="V40" s="29"/>
      <c r="W40" s="18">
        <v>1375000</v>
      </c>
      <c r="X40" s="29"/>
      <c r="Y40" s="31">
        <v>5625000</v>
      </c>
      <c r="Z40" s="29"/>
      <c r="AA40" s="31" t="s">
        <v>132</v>
      </c>
      <c r="AB40" s="29"/>
      <c r="AC40" s="22" t="s">
        <v>410</v>
      </c>
      <c r="AD40" s="29"/>
      <c r="AE40" s="31"/>
      <c r="AF40" s="29"/>
      <c r="AG40" s="31"/>
      <c r="AH40" s="32"/>
      <c r="AI40" s="111">
        <f aca="true" t="shared" si="5" ref="AI40:AI58">N(S40)/N(Q40)</f>
        <v>0.004027777777777778</v>
      </c>
      <c r="AJ40" s="42">
        <f>N(U40)/Q40</f>
        <v>4.259259259259259E-05</v>
      </c>
      <c r="AK40" s="51">
        <f>1000*N(W40)/Q40</f>
        <v>0.5092592592592593</v>
      </c>
      <c r="AL40" s="46">
        <f>1000*N(Y40)/Q40</f>
        <v>2.0833333333333335</v>
      </c>
      <c r="AM40" s="40" t="s">
        <v>133</v>
      </c>
      <c r="AN40" s="40" t="s">
        <v>133</v>
      </c>
      <c r="AO40" s="40" t="s">
        <v>133</v>
      </c>
      <c r="AP40" s="40" t="s">
        <v>133</v>
      </c>
      <c r="AQ40" s="40" t="s">
        <v>133</v>
      </c>
    </row>
    <row r="41" spans="1:43" s="16" customFormat="1" ht="18">
      <c r="A41" s="63" t="s">
        <v>399</v>
      </c>
      <c r="B41" s="56" t="s">
        <v>36</v>
      </c>
      <c r="C41" s="56" t="s">
        <v>37</v>
      </c>
      <c r="D41" s="56"/>
      <c r="E41" s="61">
        <v>2</v>
      </c>
      <c r="F41" s="62" t="s">
        <v>42</v>
      </c>
      <c r="G41" s="27">
        <v>40</v>
      </c>
      <c r="H41" s="27">
        <v>52</v>
      </c>
      <c r="I41" s="28">
        <v>69</v>
      </c>
      <c r="J41" s="27">
        <v>31</v>
      </c>
      <c r="K41" s="6" t="s">
        <v>16</v>
      </c>
      <c r="L41" s="98" t="s">
        <v>43</v>
      </c>
      <c r="M41" s="22" t="s">
        <v>497</v>
      </c>
      <c r="N41" s="5"/>
      <c r="O41" s="15" t="s">
        <v>174</v>
      </c>
      <c r="P41" s="116"/>
      <c r="Q41" s="30">
        <v>544800000</v>
      </c>
      <c r="R41" s="102"/>
      <c r="S41" s="18">
        <v>3214320</v>
      </c>
      <c r="T41" s="29"/>
      <c r="U41" s="31">
        <v>16345</v>
      </c>
      <c r="V41" s="29"/>
      <c r="W41" s="18">
        <v>375912</v>
      </c>
      <c r="X41" s="29"/>
      <c r="Y41" s="31">
        <v>1748800</v>
      </c>
      <c r="Z41" s="29"/>
      <c r="AA41" s="31"/>
      <c r="AB41" s="29"/>
      <c r="AC41" s="31"/>
      <c r="AD41" s="29"/>
      <c r="AE41" s="31"/>
      <c r="AF41" s="29"/>
      <c r="AG41" s="31"/>
      <c r="AH41" s="32"/>
      <c r="AI41" s="111">
        <f t="shared" si="5"/>
        <v>0.0059</v>
      </c>
      <c r="AJ41" s="42">
        <f>N(U41)/Q41</f>
        <v>3.0001835535976506E-05</v>
      </c>
      <c r="AK41" s="51">
        <f>1000*N(W41)/Q41</f>
        <v>0.69</v>
      </c>
      <c r="AL41" s="46">
        <f>1000*N(Y41)/Q41</f>
        <v>3.209985315712188</v>
      </c>
      <c r="AM41" s="40" t="s">
        <v>133</v>
      </c>
      <c r="AN41" s="40" t="s">
        <v>133</v>
      </c>
      <c r="AO41" s="40" t="s">
        <v>133</v>
      </c>
      <c r="AP41" s="40" t="s">
        <v>133</v>
      </c>
      <c r="AQ41" s="40" t="s">
        <v>133</v>
      </c>
    </row>
    <row r="42" spans="1:43" s="15" customFormat="1" ht="21.75">
      <c r="A42" s="64" t="s">
        <v>44</v>
      </c>
      <c r="B42" s="56" t="s">
        <v>45</v>
      </c>
      <c r="C42" s="56" t="s">
        <v>331</v>
      </c>
      <c r="D42" s="56"/>
      <c r="E42" s="61">
        <v>1</v>
      </c>
      <c r="F42" s="62" t="s">
        <v>332</v>
      </c>
      <c r="G42" s="23">
        <v>8</v>
      </c>
      <c r="H42" s="23">
        <v>30</v>
      </c>
      <c r="I42" s="24">
        <v>-81</v>
      </c>
      <c r="J42" s="23">
        <v>-47</v>
      </c>
      <c r="K42" s="6" t="s">
        <v>488</v>
      </c>
      <c r="L42" s="98" t="s">
        <v>489</v>
      </c>
      <c r="M42" s="22" t="s">
        <v>333</v>
      </c>
      <c r="N42" s="5" t="s">
        <v>50</v>
      </c>
      <c r="O42" s="15" t="s">
        <v>334</v>
      </c>
      <c r="P42" s="115"/>
      <c r="Q42" s="25">
        <v>1890000000</v>
      </c>
      <c r="R42" s="101"/>
      <c r="S42" s="18">
        <v>12474000</v>
      </c>
      <c r="T42" s="19"/>
      <c r="U42" s="18">
        <v>272250</v>
      </c>
      <c r="V42" s="19"/>
      <c r="W42" s="31">
        <v>136125</v>
      </c>
      <c r="X42" s="19"/>
      <c r="Y42" s="18">
        <v>9581385</v>
      </c>
      <c r="Z42" s="19"/>
      <c r="AA42" s="19"/>
      <c r="AB42" s="19"/>
      <c r="AC42" s="19"/>
      <c r="AD42" s="20"/>
      <c r="AE42" s="21"/>
      <c r="AF42" s="22"/>
      <c r="AG42" s="21"/>
      <c r="AH42" s="21"/>
      <c r="AI42" s="111">
        <f t="shared" si="5"/>
        <v>0.0066</v>
      </c>
      <c r="AJ42" s="42">
        <f>N(U42)/Q42</f>
        <v>0.00014404761904761906</v>
      </c>
      <c r="AK42" s="39">
        <f>1000*N(W42)/Q42</f>
        <v>0.07202380952380952</v>
      </c>
      <c r="AL42" s="46">
        <f>1000*N(Y42)/Q42</f>
        <v>5.069515873015873</v>
      </c>
      <c r="AM42" s="40" t="s">
        <v>133</v>
      </c>
      <c r="AN42" s="40" t="s">
        <v>133</v>
      </c>
      <c r="AO42" s="40" t="s">
        <v>133</v>
      </c>
      <c r="AP42" s="40" t="s">
        <v>133</v>
      </c>
      <c r="AQ42" s="40" t="s">
        <v>133</v>
      </c>
    </row>
    <row r="43" spans="1:43" s="15" customFormat="1" ht="21.75">
      <c r="A43" s="64" t="s">
        <v>44</v>
      </c>
      <c r="B43" s="56" t="s">
        <v>45</v>
      </c>
      <c r="C43" s="56" t="s">
        <v>331</v>
      </c>
      <c r="D43" s="56"/>
      <c r="E43" s="61">
        <v>2</v>
      </c>
      <c r="F43" s="62" t="s">
        <v>335</v>
      </c>
      <c r="G43" s="23">
        <v>8</v>
      </c>
      <c r="H43" s="23">
        <v>51</v>
      </c>
      <c r="I43" s="24">
        <v>-80</v>
      </c>
      <c r="J43" s="23">
        <v>-34</v>
      </c>
      <c r="K43" s="6" t="s">
        <v>336</v>
      </c>
      <c r="L43" s="98" t="s">
        <v>337</v>
      </c>
      <c r="M43" s="22" t="s">
        <v>68</v>
      </c>
      <c r="N43" s="5" t="s">
        <v>50</v>
      </c>
      <c r="O43" s="15" t="s">
        <v>69</v>
      </c>
      <c r="P43" s="115"/>
      <c r="Q43" s="25">
        <v>1200000000</v>
      </c>
      <c r="R43" s="101"/>
      <c r="S43" s="18">
        <v>7200000</v>
      </c>
      <c r="T43" s="19" t="s">
        <v>398</v>
      </c>
      <c r="U43" s="19">
        <v>80000</v>
      </c>
      <c r="V43" s="22" t="s">
        <v>398</v>
      </c>
      <c r="W43" s="19">
        <v>40000</v>
      </c>
      <c r="X43" s="19"/>
      <c r="Y43" s="19" t="s">
        <v>410</v>
      </c>
      <c r="Z43" s="19"/>
      <c r="AA43" s="19"/>
      <c r="AB43" s="19"/>
      <c r="AC43" s="19"/>
      <c r="AD43" s="20"/>
      <c r="AE43" s="21"/>
      <c r="AF43" s="22"/>
      <c r="AG43" s="21"/>
      <c r="AH43" s="21"/>
      <c r="AI43" s="111">
        <f t="shared" si="5"/>
        <v>0.006</v>
      </c>
      <c r="AJ43" s="42">
        <f>N(U43)/Q43</f>
        <v>6.666666666666667E-05</v>
      </c>
      <c r="AK43" s="39">
        <f>1000*N(W43)/Q43</f>
        <v>0.03333333333333333</v>
      </c>
      <c r="AL43" s="78" t="s">
        <v>133</v>
      </c>
      <c r="AM43" s="40" t="s">
        <v>133</v>
      </c>
      <c r="AN43" s="40" t="s">
        <v>133</v>
      </c>
      <c r="AO43" s="40" t="s">
        <v>133</v>
      </c>
      <c r="AP43" s="40" t="s">
        <v>133</v>
      </c>
      <c r="AQ43" s="40" t="s">
        <v>133</v>
      </c>
    </row>
    <row r="44" spans="1:43" s="15" customFormat="1" ht="18">
      <c r="A44" s="64" t="s">
        <v>44</v>
      </c>
      <c r="B44" s="56" t="s">
        <v>45</v>
      </c>
      <c r="C44" s="56" t="s">
        <v>331</v>
      </c>
      <c r="D44" s="56"/>
      <c r="E44" s="61">
        <v>3</v>
      </c>
      <c r="F44" s="65" t="s">
        <v>70</v>
      </c>
      <c r="G44" s="23">
        <v>8</v>
      </c>
      <c r="H44" s="23">
        <v>26</v>
      </c>
      <c r="I44" s="24">
        <v>-81</v>
      </c>
      <c r="J44" s="23">
        <v>-30</v>
      </c>
      <c r="K44" s="6" t="s">
        <v>127</v>
      </c>
      <c r="L44" s="98" t="s">
        <v>127</v>
      </c>
      <c r="M44" s="22" t="s">
        <v>71</v>
      </c>
      <c r="N44" s="5" t="s">
        <v>50</v>
      </c>
      <c r="O44" s="15" t="s">
        <v>72</v>
      </c>
      <c r="P44" s="115"/>
      <c r="Q44" s="25">
        <v>272160000</v>
      </c>
      <c r="R44" s="101"/>
      <c r="S44" s="18">
        <v>1769000</v>
      </c>
      <c r="T44" s="19"/>
      <c r="U44" s="19"/>
      <c r="V44" s="19"/>
      <c r="W44" s="19"/>
      <c r="X44" s="19"/>
      <c r="Y44" s="19"/>
      <c r="Z44" s="19"/>
      <c r="AA44" s="19"/>
      <c r="AB44" s="19"/>
      <c r="AC44" s="19"/>
      <c r="AD44" s="20"/>
      <c r="AE44" s="21"/>
      <c r="AF44" s="22"/>
      <c r="AG44" s="21"/>
      <c r="AH44" s="21"/>
      <c r="AI44" s="111">
        <f t="shared" si="5"/>
        <v>0.0064998530276308055</v>
      </c>
      <c r="AJ44" s="40" t="s">
        <v>133</v>
      </c>
      <c r="AK44" s="78" t="s">
        <v>133</v>
      </c>
      <c r="AL44" s="78" t="s">
        <v>133</v>
      </c>
      <c r="AM44" s="40" t="s">
        <v>133</v>
      </c>
      <c r="AN44" s="40" t="s">
        <v>133</v>
      </c>
      <c r="AO44" s="40" t="s">
        <v>133</v>
      </c>
      <c r="AP44" s="40" t="s">
        <v>133</v>
      </c>
      <c r="AQ44" s="40" t="s">
        <v>133</v>
      </c>
    </row>
    <row r="45" spans="1:43" s="15" customFormat="1" ht="33">
      <c r="A45" s="64" t="s">
        <v>73</v>
      </c>
      <c r="B45" s="56" t="s">
        <v>74</v>
      </c>
      <c r="C45" s="56" t="s">
        <v>75</v>
      </c>
      <c r="D45" s="56"/>
      <c r="E45" s="61">
        <v>1</v>
      </c>
      <c r="F45" s="62" t="s">
        <v>76</v>
      </c>
      <c r="G45" s="23">
        <v>18</v>
      </c>
      <c r="H45" s="23">
        <v>57</v>
      </c>
      <c r="I45" s="24">
        <v>-70</v>
      </c>
      <c r="J45" s="23">
        <v>-12</v>
      </c>
      <c r="K45" s="6" t="s">
        <v>77</v>
      </c>
      <c r="L45" s="98" t="s">
        <v>78</v>
      </c>
      <c r="M45" s="22" t="s">
        <v>79</v>
      </c>
      <c r="N45" s="5" t="s">
        <v>50</v>
      </c>
      <c r="O45" s="15" t="s">
        <v>80</v>
      </c>
      <c r="P45" s="115" t="s">
        <v>27</v>
      </c>
      <c r="Q45" s="25">
        <v>150000000</v>
      </c>
      <c r="R45" s="101" t="s">
        <v>398</v>
      </c>
      <c r="S45" s="19">
        <v>200000</v>
      </c>
      <c r="T45" s="19"/>
      <c r="U45" s="19"/>
      <c r="V45" s="22" t="s">
        <v>398</v>
      </c>
      <c r="W45" s="18">
        <v>600000</v>
      </c>
      <c r="X45" s="19"/>
      <c r="Y45" s="19">
        <v>3300000</v>
      </c>
      <c r="Z45" s="19"/>
      <c r="AA45" s="19"/>
      <c r="AB45" s="19"/>
      <c r="AC45" s="19">
        <v>800000</v>
      </c>
      <c r="AD45" s="20"/>
      <c r="AE45" s="21"/>
      <c r="AF45" s="22"/>
      <c r="AG45" s="21"/>
      <c r="AH45" s="21"/>
      <c r="AI45" s="112">
        <f t="shared" si="5"/>
        <v>0.0013333333333333333</v>
      </c>
      <c r="AJ45" s="40" t="s">
        <v>133</v>
      </c>
      <c r="AK45" s="45">
        <f>1000*N(W45)/Q45</f>
        <v>4</v>
      </c>
      <c r="AL45" s="48">
        <f>1000*N(Y45)/Q45</f>
        <v>22</v>
      </c>
      <c r="AM45" s="40" t="s">
        <v>133</v>
      </c>
      <c r="AN45" s="41">
        <f>N(AC45)/Q45</f>
        <v>0.005333333333333333</v>
      </c>
      <c r="AO45" s="40" t="s">
        <v>133</v>
      </c>
      <c r="AP45" s="40" t="s">
        <v>133</v>
      </c>
      <c r="AQ45" s="40" t="s">
        <v>133</v>
      </c>
    </row>
    <row r="46" spans="1:43" s="15" customFormat="1" ht="18">
      <c r="A46" s="64" t="s">
        <v>73</v>
      </c>
      <c r="B46" s="56" t="s">
        <v>81</v>
      </c>
      <c r="C46" s="56" t="s">
        <v>6</v>
      </c>
      <c r="D46" s="56"/>
      <c r="E46" s="61">
        <v>1</v>
      </c>
      <c r="F46" s="62" t="s">
        <v>148</v>
      </c>
      <c r="G46" s="23">
        <v>19</v>
      </c>
      <c r="H46" s="23">
        <v>33</v>
      </c>
      <c r="I46" s="24">
        <v>-71</v>
      </c>
      <c r="J46" s="23">
        <v>-54</v>
      </c>
      <c r="K46" s="6" t="s">
        <v>378</v>
      </c>
      <c r="L46" s="98" t="s">
        <v>378</v>
      </c>
      <c r="M46" s="22" t="s">
        <v>1242</v>
      </c>
      <c r="N46" s="5" t="s">
        <v>50</v>
      </c>
      <c r="O46" s="15" t="s">
        <v>383</v>
      </c>
      <c r="P46" s="115"/>
      <c r="Q46" s="25">
        <v>200000000</v>
      </c>
      <c r="R46" s="101"/>
      <c r="S46" s="18">
        <v>1062000</v>
      </c>
      <c r="T46" s="19"/>
      <c r="U46" s="19"/>
      <c r="V46" s="22"/>
      <c r="W46" s="31">
        <v>54000</v>
      </c>
      <c r="X46" s="19"/>
      <c r="Y46" s="19"/>
      <c r="Z46" s="19"/>
      <c r="AA46" s="19"/>
      <c r="AB46" s="19"/>
      <c r="AC46" s="19"/>
      <c r="AD46" s="20"/>
      <c r="AE46" s="21"/>
      <c r="AF46" s="22"/>
      <c r="AG46" s="21"/>
      <c r="AH46" s="21"/>
      <c r="AI46" s="112">
        <f t="shared" si="5"/>
        <v>0.00531</v>
      </c>
      <c r="AJ46" s="40" t="s">
        <v>133</v>
      </c>
      <c r="AK46" s="50">
        <f>1000*N(W46)/Q46</f>
        <v>0.27</v>
      </c>
      <c r="AL46" s="78" t="s">
        <v>133</v>
      </c>
      <c r="AM46" s="40" t="s">
        <v>133</v>
      </c>
      <c r="AN46" s="40" t="s">
        <v>133</v>
      </c>
      <c r="AO46" s="40" t="s">
        <v>133</v>
      </c>
      <c r="AP46" s="40" t="s">
        <v>133</v>
      </c>
      <c r="AQ46" s="40" t="s">
        <v>133</v>
      </c>
    </row>
    <row r="47" spans="1:43" s="15" customFormat="1" ht="15.75">
      <c r="A47" s="92" t="s">
        <v>73</v>
      </c>
      <c r="B47" s="84" t="s">
        <v>150</v>
      </c>
      <c r="C47" s="84" t="s">
        <v>151</v>
      </c>
      <c r="D47" s="84"/>
      <c r="E47" s="85">
        <v>1</v>
      </c>
      <c r="F47" s="86" t="s">
        <v>84</v>
      </c>
      <c r="G47" s="23">
        <v>18</v>
      </c>
      <c r="H47" s="23">
        <v>15</v>
      </c>
      <c r="I47" s="24">
        <v>-66</v>
      </c>
      <c r="J47" s="23">
        <v>-49</v>
      </c>
      <c r="K47" s="6" t="s">
        <v>23</v>
      </c>
      <c r="L47" s="98" t="s">
        <v>85</v>
      </c>
      <c r="M47" s="22" t="s">
        <v>86</v>
      </c>
      <c r="N47" s="5" t="s">
        <v>50</v>
      </c>
      <c r="O47" s="15" t="s">
        <v>87</v>
      </c>
      <c r="P47" s="115"/>
      <c r="Q47" s="25">
        <v>126100800</v>
      </c>
      <c r="R47" s="101"/>
      <c r="S47" s="19">
        <v>807045</v>
      </c>
      <c r="T47" s="19" t="s">
        <v>88</v>
      </c>
      <c r="U47" s="19">
        <v>12600</v>
      </c>
      <c r="V47" s="19"/>
      <c r="W47" s="19">
        <v>36540</v>
      </c>
      <c r="X47" s="19"/>
      <c r="Y47" s="19" t="s">
        <v>410</v>
      </c>
      <c r="Z47" s="19"/>
      <c r="AA47" s="19"/>
      <c r="AB47" s="19"/>
      <c r="AC47" s="19"/>
      <c r="AD47" s="20"/>
      <c r="AE47" s="21"/>
      <c r="AF47" s="22"/>
      <c r="AG47" s="21"/>
      <c r="AH47" s="21"/>
      <c r="AI47" s="111">
        <f t="shared" si="5"/>
        <v>0.006399999048380343</v>
      </c>
      <c r="AJ47" s="42">
        <f>N(U47)/Q47</f>
        <v>9.992006394884092E-05</v>
      </c>
      <c r="AK47" s="51">
        <f>1000*N(W47)/Q47</f>
        <v>0.2897681854516387</v>
      </c>
      <c r="AL47" s="78" t="s">
        <v>133</v>
      </c>
      <c r="AM47" s="40" t="s">
        <v>133</v>
      </c>
      <c r="AN47" s="40" t="s">
        <v>133</v>
      </c>
      <c r="AO47" s="40" t="s">
        <v>133</v>
      </c>
      <c r="AP47" s="40" t="s">
        <v>133</v>
      </c>
      <c r="AQ47" s="40" t="s">
        <v>133</v>
      </c>
    </row>
    <row r="48" spans="1:43" s="15" customFormat="1" ht="15.75">
      <c r="A48" s="87" t="s">
        <v>89</v>
      </c>
      <c r="B48" s="84" t="s">
        <v>90</v>
      </c>
      <c r="C48" s="84" t="s">
        <v>91</v>
      </c>
      <c r="D48" s="84"/>
      <c r="E48" s="85">
        <v>1</v>
      </c>
      <c r="F48" s="86" t="s">
        <v>92</v>
      </c>
      <c r="G48" s="23">
        <v>42</v>
      </c>
      <c r="H48" s="23">
        <v>43</v>
      </c>
      <c r="I48" s="24">
        <v>24</v>
      </c>
      <c r="J48" s="23">
        <v>5</v>
      </c>
      <c r="K48" s="6" t="s">
        <v>406</v>
      </c>
      <c r="L48" s="98" t="s">
        <v>93</v>
      </c>
      <c r="M48" s="22" t="s">
        <v>94</v>
      </c>
      <c r="N48" s="5" t="s">
        <v>130</v>
      </c>
      <c r="O48" s="15" t="s">
        <v>95</v>
      </c>
      <c r="P48" s="115"/>
      <c r="Q48" s="25">
        <v>200000000</v>
      </c>
      <c r="R48" s="101"/>
      <c r="S48" s="19">
        <v>680000</v>
      </c>
      <c r="T48" s="19"/>
      <c r="U48" s="19">
        <v>13500</v>
      </c>
      <c r="V48" s="19"/>
      <c r="W48" s="19" t="s">
        <v>410</v>
      </c>
      <c r="X48" s="19"/>
      <c r="Y48" s="19"/>
      <c r="Z48" s="19"/>
      <c r="AA48" s="19"/>
      <c r="AB48" s="19"/>
      <c r="AC48" s="19"/>
      <c r="AD48" s="20"/>
      <c r="AE48" s="21"/>
      <c r="AF48" s="22"/>
      <c r="AG48" s="21" t="s">
        <v>410</v>
      </c>
      <c r="AH48" s="21"/>
      <c r="AI48" s="111">
        <f t="shared" si="5"/>
        <v>0.0034</v>
      </c>
      <c r="AJ48" s="42">
        <f>N(U48)/Q48</f>
        <v>6.75E-05</v>
      </c>
      <c r="AK48" s="78" t="s">
        <v>133</v>
      </c>
      <c r="AL48" s="78" t="s">
        <v>133</v>
      </c>
      <c r="AM48" s="40" t="s">
        <v>133</v>
      </c>
      <c r="AN48" s="40" t="s">
        <v>133</v>
      </c>
      <c r="AO48" s="40" t="s">
        <v>133</v>
      </c>
      <c r="AP48" s="40" t="s">
        <v>133</v>
      </c>
      <c r="AQ48" s="40" t="s">
        <v>133</v>
      </c>
    </row>
    <row r="49" spans="1:43" s="16" customFormat="1" ht="21.75">
      <c r="A49" s="66" t="s">
        <v>89</v>
      </c>
      <c r="B49" s="56" t="s">
        <v>90</v>
      </c>
      <c r="C49" s="56" t="s">
        <v>91</v>
      </c>
      <c r="D49" s="56"/>
      <c r="E49" s="61">
        <v>2</v>
      </c>
      <c r="F49" s="62" t="s">
        <v>96</v>
      </c>
      <c r="G49" s="27">
        <v>42</v>
      </c>
      <c r="H49" s="27">
        <v>35</v>
      </c>
      <c r="I49" s="28">
        <v>23</v>
      </c>
      <c r="J49" s="27">
        <v>59</v>
      </c>
      <c r="K49" s="6" t="s">
        <v>378</v>
      </c>
      <c r="L49" s="98" t="s">
        <v>97</v>
      </c>
      <c r="M49" s="22">
        <v>40</v>
      </c>
      <c r="N49" s="5" t="s">
        <v>130</v>
      </c>
      <c r="O49" s="15" t="s">
        <v>1128</v>
      </c>
      <c r="P49" s="116"/>
      <c r="Q49" s="30">
        <v>360000000</v>
      </c>
      <c r="R49" s="102"/>
      <c r="S49" s="18">
        <v>1584000</v>
      </c>
      <c r="T49" s="31"/>
      <c r="U49" s="31"/>
      <c r="V49" s="31"/>
      <c r="W49" s="31">
        <v>72000</v>
      </c>
      <c r="X49" s="31"/>
      <c r="Y49" s="31" t="s">
        <v>410</v>
      </c>
      <c r="Z49" s="31"/>
      <c r="AA49" s="31"/>
      <c r="AB49" s="31"/>
      <c r="AC49" s="31"/>
      <c r="AD49" s="33"/>
      <c r="AE49" s="32"/>
      <c r="AF49" s="29"/>
      <c r="AG49" s="32"/>
      <c r="AH49" s="32"/>
      <c r="AI49" s="111">
        <f t="shared" si="5"/>
        <v>0.0044</v>
      </c>
      <c r="AJ49" s="40" t="s">
        <v>133</v>
      </c>
      <c r="AK49" s="51">
        <f>1000*N(W49)/Q49</f>
        <v>0.2</v>
      </c>
      <c r="AL49" s="78" t="s">
        <v>133</v>
      </c>
      <c r="AM49" s="40" t="s">
        <v>133</v>
      </c>
      <c r="AN49" s="40" t="s">
        <v>133</v>
      </c>
      <c r="AO49" s="40" t="s">
        <v>133</v>
      </c>
      <c r="AP49" s="40" t="s">
        <v>133</v>
      </c>
      <c r="AQ49" s="40" t="s">
        <v>133</v>
      </c>
    </row>
    <row r="50" spans="1:43" s="16" customFormat="1" ht="21.75">
      <c r="A50" s="66" t="s">
        <v>89</v>
      </c>
      <c r="B50" s="56" t="s">
        <v>98</v>
      </c>
      <c r="C50" s="56" t="s">
        <v>99</v>
      </c>
      <c r="D50" s="56"/>
      <c r="E50" s="61">
        <v>1</v>
      </c>
      <c r="F50" s="62" t="s">
        <v>100</v>
      </c>
      <c r="G50" s="27">
        <v>40</v>
      </c>
      <c r="H50" s="27">
        <v>20</v>
      </c>
      <c r="I50" s="28">
        <v>23</v>
      </c>
      <c r="J50" s="27">
        <v>43</v>
      </c>
      <c r="K50" s="6" t="s">
        <v>299</v>
      </c>
      <c r="L50" s="98" t="s">
        <v>180</v>
      </c>
      <c r="M50" s="22" t="s">
        <v>185</v>
      </c>
      <c r="N50" s="5"/>
      <c r="O50" s="15" t="s">
        <v>0</v>
      </c>
      <c r="P50" s="116"/>
      <c r="Q50" s="30">
        <v>500000000</v>
      </c>
      <c r="R50" s="102"/>
      <c r="S50" s="109">
        <v>1850000</v>
      </c>
      <c r="T50" s="31"/>
      <c r="U50" s="29"/>
      <c r="V50" s="31"/>
      <c r="W50" s="18">
        <v>235000</v>
      </c>
      <c r="X50" s="31" t="s">
        <v>398</v>
      </c>
      <c r="Y50" s="31">
        <v>300000</v>
      </c>
      <c r="Z50" s="31"/>
      <c r="AA50" s="31"/>
      <c r="AB50" s="31"/>
      <c r="AC50" s="31"/>
      <c r="AD50" s="33"/>
      <c r="AE50" s="32"/>
      <c r="AF50" s="29"/>
      <c r="AG50" s="32"/>
      <c r="AH50" s="32"/>
      <c r="AI50" s="112">
        <f t="shared" si="5"/>
        <v>0.0037</v>
      </c>
      <c r="AJ50" s="40" t="s">
        <v>133</v>
      </c>
      <c r="AK50" s="45">
        <f>1000*N(W50)/Q50</f>
        <v>0.47</v>
      </c>
      <c r="AL50" s="50">
        <f>1000*N(Y50)/Q50</f>
        <v>0.6</v>
      </c>
      <c r="AM50" s="40" t="s">
        <v>133</v>
      </c>
      <c r="AN50" s="40" t="s">
        <v>133</v>
      </c>
      <c r="AO50" s="40" t="s">
        <v>133</v>
      </c>
      <c r="AP50" s="40" t="s">
        <v>133</v>
      </c>
      <c r="AQ50" s="40" t="s">
        <v>133</v>
      </c>
    </row>
    <row r="51" spans="1:43" s="15" customFormat="1" ht="18">
      <c r="A51" s="66" t="s">
        <v>89</v>
      </c>
      <c r="B51" s="56" t="s">
        <v>1</v>
      </c>
      <c r="C51" s="56" t="s">
        <v>2</v>
      </c>
      <c r="D51" s="56"/>
      <c r="E51" s="61">
        <v>1</v>
      </c>
      <c r="F51" s="62" t="s">
        <v>3</v>
      </c>
      <c r="G51" s="23">
        <v>47</v>
      </c>
      <c r="H51" s="23">
        <v>34</v>
      </c>
      <c r="I51" s="24">
        <v>20</v>
      </c>
      <c r="J51" s="23">
        <v>4</v>
      </c>
      <c r="K51" s="6" t="s">
        <v>127</v>
      </c>
      <c r="L51" s="98" t="s">
        <v>4</v>
      </c>
      <c r="M51" s="22" t="s">
        <v>5</v>
      </c>
      <c r="N51" s="5" t="s">
        <v>130</v>
      </c>
      <c r="O51" s="15" t="s">
        <v>274</v>
      </c>
      <c r="P51" s="115"/>
      <c r="Q51" s="25">
        <v>700000000</v>
      </c>
      <c r="R51" s="101"/>
      <c r="S51" s="18">
        <v>4444000</v>
      </c>
      <c r="T51" s="19"/>
      <c r="U51" s="19" t="s">
        <v>410</v>
      </c>
      <c r="V51" s="19"/>
      <c r="W51" s="19" t="s">
        <v>410</v>
      </c>
      <c r="X51" s="19"/>
      <c r="Y51" s="19"/>
      <c r="Z51" s="19"/>
      <c r="AA51" s="19"/>
      <c r="AB51" s="19"/>
      <c r="AC51" s="19"/>
      <c r="AD51" s="20"/>
      <c r="AE51" s="21"/>
      <c r="AF51" s="22"/>
      <c r="AG51" s="21"/>
      <c r="AH51" s="21"/>
      <c r="AI51" s="111">
        <f t="shared" si="5"/>
        <v>0.006348571428571428</v>
      </c>
      <c r="AJ51" s="40" t="s">
        <v>133</v>
      </c>
      <c r="AK51" s="78" t="s">
        <v>133</v>
      </c>
      <c r="AL51" s="78" t="s">
        <v>133</v>
      </c>
      <c r="AM51" s="40" t="s">
        <v>133</v>
      </c>
      <c r="AN51" s="40" t="s">
        <v>133</v>
      </c>
      <c r="AO51" s="40" t="s">
        <v>133</v>
      </c>
      <c r="AP51" s="40" t="s">
        <v>133</v>
      </c>
      <c r="AQ51" s="40" t="s">
        <v>133</v>
      </c>
    </row>
    <row r="52" spans="1:43" s="17" customFormat="1" ht="18">
      <c r="A52" s="66" t="s">
        <v>89</v>
      </c>
      <c r="B52" s="56" t="s">
        <v>275</v>
      </c>
      <c r="C52" s="56" t="s">
        <v>276</v>
      </c>
      <c r="D52" s="56"/>
      <c r="E52" s="61">
        <v>1</v>
      </c>
      <c r="F52" s="62" t="s">
        <v>277</v>
      </c>
      <c r="G52" s="23">
        <v>44</v>
      </c>
      <c r="H52" s="23">
        <v>45</v>
      </c>
      <c r="I52" s="24">
        <v>21</v>
      </c>
      <c r="J52" s="23">
        <v>41</v>
      </c>
      <c r="K52" s="6" t="s">
        <v>127</v>
      </c>
      <c r="L52" s="98" t="s">
        <v>278</v>
      </c>
      <c r="M52" s="22" t="s">
        <v>279</v>
      </c>
      <c r="N52" s="5"/>
      <c r="O52" s="15" t="s">
        <v>280</v>
      </c>
      <c r="P52" s="115"/>
      <c r="Q52" s="25">
        <v>500000000</v>
      </c>
      <c r="R52" s="101"/>
      <c r="S52" s="18">
        <v>1750000</v>
      </c>
      <c r="T52" s="19"/>
      <c r="U52" s="19" t="s">
        <v>410</v>
      </c>
      <c r="V52" s="19"/>
      <c r="W52" s="19"/>
      <c r="X52" s="19"/>
      <c r="Y52" s="19"/>
      <c r="Z52" s="19"/>
      <c r="AA52" s="19"/>
      <c r="AB52" s="19"/>
      <c r="AC52" s="19"/>
      <c r="AD52" s="20"/>
      <c r="AE52" s="21"/>
      <c r="AF52" s="22"/>
      <c r="AG52" s="21"/>
      <c r="AH52" s="21"/>
      <c r="AI52" s="111">
        <f t="shared" si="5"/>
        <v>0.0035</v>
      </c>
      <c r="AJ52" s="40" t="s">
        <v>133</v>
      </c>
      <c r="AK52" s="78" t="s">
        <v>133</v>
      </c>
      <c r="AL52" s="78" t="s">
        <v>133</v>
      </c>
      <c r="AM52" s="40" t="s">
        <v>133</v>
      </c>
      <c r="AN52" s="40" t="s">
        <v>133</v>
      </c>
      <c r="AO52" s="40" t="s">
        <v>133</v>
      </c>
      <c r="AP52" s="40" t="s">
        <v>133</v>
      </c>
      <c r="AQ52" s="40" t="s">
        <v>133</v>
      </c>
    </row>
    <row r="53" spans="1:43" s="17" customFormat="1" ht="18">
      <c r="A53" s="66" t="s">
        <v>89</v>
      </c>
      <c r="B53" s="56" t="s">
        <v>275</v>
      </c>
      <c r="C53" s="56" t="s">
        <v>276</v>
      </c>
      <c r="D53" s="56"/>
      <c r="E53" s="61">
        <v>2</v>
      </c>
      <c r="F53" s="62" t="s">
        <v>281</v>
      </c>
      <c r="G53" s="23">
        <v>46</v>
      </c>
      <c r="H53" s="23">
        <v>31</v>
      </c>
      <c r="I53" s="24">
        <v>23</v>
      </c>
      <c r="J53" s="23">
        <v>5</v>
      </c>
      <c r="K53" s="6" t="s">
        <v>127</v>
      </c>
      <c r="L53" s="98" t="s">
        <v>282</v>
      </c>
      <c r="M53" s="22" t="s">
        <v>283</v>
      </c>
      <c r="N53" s="5"/>
      <c r="O53" s="15" t="s">
        <v>280</v>
      </c>
      <c r="P53" s="115" t="s">
        <v>398</v>
      </c>
      <c r="Q53" s="25">
        <v>1000000000</v>
      </c>
      <c r="R53" s="101" t="s">
        <v>398</v>
      </c>
      <c r="S53" s="18">
        <v>4000000</v>
      </c>
      <c r="T53" s="19"/>
      <c r="U53" s="19"/>
      <c r="V53" s="19"/>
      <c r="W53" s="19" t="s">
        <v>410</v>
      </c>
      <c r="X53" s="19"/>
      <c r="Y53" s="19"/>
      <c r="Z53" s="19"/>
      <c r="AA53" s="19"/>
      <c r="AB53" s="19"/>
      <c r="AC53" s="19"/>
      <c r="AD53" s="20"/>
      <c r="AE53" s="21"/>
      <c r="AF53" s="22"/>
      <c r="AG53" s="21"/>
      <c r="AH53" s="21"/>
      <c r="AI53" s="111">
        <f t="shared" si="5"/>
        <v>0.004</v>
      </c>
      <c r="AJ53" s="40" t="s">
        <v>133</v>
      </c>
      <c r="AK53" s="78" t="s">
        <v>133</v>
      </c>
      <c r="AL53" s="78" t="s">
        <v>133</v>
      </c>
      <c r="AM53" s="40" t="s">
        <v>133</v>
      </c>
      <c r="AN53" s="40" t="s">
        <v>133</v>
      </c>
      <c r="AO53" s="40" t="s">
        <v>133</v>
      </c>
      <c r="AP53" s="40" t="s">
        <v>133</v>
      </c>
      <c r="AQ53" s="40" t="s">
        <v>133</v>
      </c>
    </row>
    <row r="54" spans="1:43" s="15" customFormat="1" ht="21.75">
      <c r="A54" s="66" t="s">
        <v>89</v>
      </c>
      <c r="B54" s="56" t="s">
        <v>284</v>
      </c>
      <c r="C54" s="56" t="s">
        <v>285</v>
      </c>
      <c r="D54" s="56"/>
      <c r="E54" s="61">
        <v>1</v>
      </c>
      <c r="F54" s="62" t="s">
        <v>286</v>
      </c>
      <c r="G54" s="23">
        <v>44</v>
      </c>
      <c r="H54" s="23">
        <v>3</v>
      </c>
      <c r="I54" s="24">
        <v>22</v>
      </c>
      <c r="J54" s="23">
        <v>2</v>
      </c>
      <c r="K54" s="6" t="s">
        <v>378</v>
      </c>
      <c r="L54" s="98" t="s">
        <v>287</v>
      </c>
      <c r="M54" s="22" t="s">
        <v>288</v>
      </c>
      <c r="N54" s="5"/>
      <c r="O54" s="15" t="s">
        <v>289</v>
      </c>
      <c r="P54" s="115"/>
      <c r="Q54" s="25">
        <v>540000000</v>
      </c>
      <c r="R54" s="101"/>
      <c r="S54" s="18">
        <v>3600000</v>
      </c>
      <c r="T54" s="19"/>
      <c r="U54" s="19"/>
      <c r="V54" s="19" t="s">
        <v>398</v>
      </c>
      <c r="W54" s="31">
        <v>100000</v>
      </c>
      <c r="X54" s="19" t="s">
        <v>398</v>
      </c>
      <c r="Y54" s="19">
        <v>200000</v>
      </c>
      <c r="Z54" s="19"/>
      <c r="AA54" s="19"/>
      <c r="AB54" s="19"/>
      <c r="AC54" s="19"/>
      <c r="AD54" s="20"/>
      <c r="AE54" s="21"/>
      <c r="AF54" s="22"/>
      <c r="AG54" s="21"/>
      <c r="AH54" s="21"/>
      <c r="AI54" s="111">
        <f t="shared" si="5"/>
        <v>0.006666666666666667</v>
      </c>
      <c r="AJ54" s="40" t="s">
        <v>133</v>
      </c>
      <c r="AK54" s="51">
        <f>1000*N(W54)/Q54</f>
        <v>0.18518518518518517</v>
      </c>
      <c r="AL54" s="51">
        <f>1000*N(Y54)/Q54</f>
        <v>0.37037037037037035</v>
      </c>
      <c r="AM54" s="40" t="s">
        <v>133</v>
      </c>
      <c r="AN54" s="40" t="s">
        <v>133</v>
      </c>
      <c r="AO54" s="40" t="s">
        <v>133</v>
      </c>
      <c r="AP54" s="40" t="s">
        <v>133</v>
      </c>
      <c r="AQ54" s="40" t="s">
        <v>133</v>
      </c>
    </row>
    <row r="55" spans="1:43" s="15" customFormat="1" ht="21.75">
      <c r="A55" s="66" t="s">
        <v>89</v>
      </c>
      <c r="B55" s="56" t="s">
        <v>284</v>
      </c>
      <c r="C55" s="56" t="s">
        <v>285</v>
      </c>
      <c r="D55" s="56"/>
      <c r="E55" s="61">
        <v>2</v>
      </c>
      <c r="F55" s="62" t="s">
        <v>290</v>
      </c>
      <c r="G55" s="23">
        <v>44</v>
      </c>
      <c r="H55" s="23">
        <v>23</v>
      </c>
      <c r="I55" s="24">
        <v>21</v>
      </c>
      <c r="J55" s="23">
        <v>57</v>
      </c>
      <c r="K55" s="6" t="s">
        <v>23</v>
      </c>
      <c r="L55" s="98" t="s">
        <v>24</v>
      </c>
      <c r="M55" s="22" t="s">
        <v>288</v>
      </c>
      <c r="N55" s="5" t="s">
        <v>130</v>
      </c>
      <c r="O55" s="15" t="s">
        <v>34</v>
      </c>
      <c r="P55" s="115"/>
      <c r="Q55" s="25">
        <v>1000000000</v>
      </c>
      <c r="R55" s="101"/>
      <c r="S55" s="18">
        <v>6000000</v>
      </c>
      <c r="T55" s="19" t="s">
        <v>398</v>
      </c>
      <c r="U55" s="19">
        <v>25000</v>
      </c>
      <c r="V55" s="19"/>
      <c r="W55" s="18">
        <v>300000</v>
      </c>
      <c r="X55" s="19"/>
      <c r="Y55" s="19" t="s">
        <v>410</v>
      </c>
      <c r="Z55" s="19"/>
      <c r="AA55" s="19"/>
      <c r="AB55" s="19"/>
      <c r="AC55" s="19"/>
      <c r="AD55" s="20"/>
      <c r="AE55" s="21"/>
      <c r="AF55" s="22"/>
      <c r="AG55" s="21"/>
      <c r="AH55" s="21"/>
      <c r="AI55" s="111">
        <f t="shared" si="5"/>
        <v>0.006</v>
      </c>
      <c r="AJ55" s="42">
        <f>N(U55)/Q55</f>
        <v>2.5E-05</v>
      </c>
      <c r="AK55" s="51">
        <f>1000*N(W55)/Q55</f>
        <v>0.3</v>
      </c>
      <c r="AL55" s="78" t="s">
        <v>133</v>
      </c>
      <c r="AM55" s="40" t="s">
        <v>133</v>
      </c>
      <c r="AN55" s="40" t="s">
        <v>133</v>
      </c>
      <c r="AO55" s="40" t="s">
        <v>133</v>
      </c>
      <c r="AP55" s="40" t="s">
        <v>133</v>
      </c>
      <c r="AQ55" s="40" t="s">
        <v>133</v>
      </c>
    </row>
    <row r="56" spans="1:43" s="15" customFormat="1" ht="18">
      <c r="A56" s="66" t="s">
        <v>89</v>
      </c>
      <c r="B56" s="56" t="s">
        <v>284</v>
      </c>
      <c r="C56" s="56" t="s">
        <v>285</v>
      </c>
      <c r="D56" s="56"/>
      <c r="E56" s="61">
        <v>3</v>
      </c>
      <c r="F56" s="62" t="s">
        <v>390</v>
      </c>
      <c r="G56" s="23">
        <v>44</v>
      </c>
      <c r="H56" s="23">
        <v>8</v>
      </c>
      <c r="I56" s="24">
        <v>22</v>
      </c>
      <c r="J56" s="23">
        <v>8</v>
      </c>
      <c r="K56" s="6" t="s">
        <v>127</v>
      </c>
      <c r="L56" s="98" t="s">
        <v>391</v>
      </c>
      <c r="M56" s="22" t="s">
        <v>288</v>
      </c>
      <c r="N56" s="5" t="s">
        <v>130</v>
      </c>
      <c r="O56" s="15" t="s">
        <v>392</v>
      </c>
      <c r="P56" s="115"/>
      <c r="Q56" s="25">
        <v>750000000</v>
      </c>
      <c r="R56" s="101"/>
      <c r="S56" s="18">
        <v>3300000</v>
      </c>
      <c r="T56" s="19"/>
      <c r="U56" s="31" t="s">
        <v>410</v>
      </c>
      <c r="V56" s="19"/>
      <c r="W56" s="19" t="s">
        <v>410</v>
      </c>
      <c r="X56" s="19"/>
      <c r="Y56" s="19" t="s">
        <v>410</v>
      </c>
      <c r="Z56" s="19"/>
      <c r="AA56" s="19"/>
      <c r="AB56" s="19"/>
      <c r="AC56" s="19"/>
      <c r="AD56" s="20"/>
      <c r="AE56" s="21"/>
      <c r="AF56" s="22"/>
      <c r="AG56" s="21"/>
      <c r="AH56" s="21"/>
      <c r="AI56" s="111">
        <f t="shared" si="5"/>
        <v>0.0044</v>
      </c>
      <c r="AJ56" s="40" t="s">
        <v>133</v>
      </c>
      <c r="AK56" s="78" t="s">
        <v>133</v>
      </c>
      <c r="AL56" s="78" t="s">
        <v>133</v>
      </c>
      <c r="AM56" s="40" t="s">
        <v>133</v>
      </c>
      <c r="AN56" s="40" t="s">
        <v>133</v>
      </c>
      <c r="AO56" s="40" t="s">
        <v>133</v>
      </c>
      <c r="AP56" s="40" t="s">
        <v>133</v>
      </c>
      <c r="AQ56" s="40" t="s">
        <v>133</v>
      </c>
    </row>
    <row r="57" spans="1:43" s="17" customFormat="1" ht="15.75">
      <c r="A57" s="87" t="s">
        <v>89</v>
      </c>
      <c r="B57" s="84" t="s">
        <v>393</v>
      </c>
      <c r="C57" s="84" t="s">
        <v>394</v>
      </c>
      <c r="D57" s="84"/>
      <c r="E57" s="85">
        <v>1</v>
      </c>
      <c r="F57" s="86" t="s">
        <v>582</v>
      </c>
      <c r="G57" s="23">
        <v>40</v>
      </c>
      <c r="H57" s="23">
        <v>40</v>
      </c>
      <c r="I57" s="24">
        <v>40</v>
      </c>
      <c r="J57" s="23">
        <v>24</v>
      </c>
      <c r="K57" s="6" t="s">
        <v>127</v>
      </c>
      <c r="L57" s="98" t="s">
        <v>127</v>
      </c>
      <c r="M57" s="22" t="s">
        <v>583</v>
      </c>
      <c r="N57" s="5"/>
      <c r="O57" s="15" t="s">
        <v>584</v>
      </c>
      <c r="P57" s="115"/>
      <c r="Q57" s="25">
        <v>270000000</v>
      </c>
      <c r="R57" s="101"/>
      <c r="S57" s="19">
        <v>766500</v>
      </c>
      <c r="T57" s="19"/>
      <c r="U57" s="19"/>
      <c r="V57" s="19"/>
      <c r="W57" s="19"/>
      <c r="X57" s="19"/>
      <c r="Y57" s="19"/>
      <c r="Z57" s="19"/>
      <c r="AA57" s="19"/>
      <c r="AB57" s="19"/>
      <c r="AC57" s="19"/>
      <c r="AD57" s="20"/>
      <c r="AE57" s="21"/>
      <c r="AF57" s="22"/>
      <c r="AG57" s="21"/>
      <c r="AH57" s="21"/>
      <c r="AI57" s="111">
        <f t="shared" si="5"/>
        <v>0.002838888888888889</v>
      </c>
      <c r="AJ57" s="40" t="s">
        <v>133</v>
      </c>
      <c r="AK57" s="78" t="s">
        <v>133</v>
      </c>
      <c r="AL57" s="78" t="s">
        <v>133</v>
      </c>
      <c r="AM57" s="40" t="s">
        <v>133</v>
      </c>
      <c r="AN57" s="40" t="s">
        <v>133</v>
      </c>
      <c r="AO57" s="40" t="s">
        <v>133</v>
      </c>
      <c r="AP57" s="40" t="s">
        <v>133</v>
      </c>
      <c r="AQ57" s="40" t="s">
        <v>133</v>
      </c>
    </row>
    <row r="58" spans="1:43" s="17" customFormat="1" ht="21.75">
      <c r="A58" s="66" t="s">
        <v>89</v>
      </c>
      <c r="B58" s="56" t="s">
        <v>585</v>
      </c>
      <c r="C58" s="56" t="s">
        <v>586</v>
      </c>
      <c r="D58" s="56"/>
      <c r="E58" s="61">
        <v>1</v>
      </c>
      <c r="F58" s="62" t="s">
        <v>587</v>
      </c>
      <c r="G58" s="23">
        <v>39</v>
      </c>
      <c r="H58" s="23">
        <v>15</v>
      </c>
      <c r="I58" s="24">
        <v>46</v>
      </c>
      <c r="J58" s="23">
        <v>13</v>
      </c>
      <c r="K58" s="6" t="s">
        <v>378</v>
      </c>
      <c r="L58" s="98" t="s">
        <v>588</v>
      </c>
      <c r="M58" s="22" t="s">
        <v>149</v>
      </c>
      <c r="N58" s="5"/>
      <c r="O58" s="15" t="s">
        <v>384</v>
      </c>
      <c r="P58" s="115"/>
      <c r="Q58" s="25">
        <v>181000000</v>
      </c>
      <c r="R58" s="101"/>
      <c r="S58" s="18">
        <v>1176500</v>
      </c>
      <c r="T58" s="19"/>
      <c r="U58" s="19" t="s">
        <v>410</v>
      </c>
      <c r="V58" s="19"/>
      <c r="W58" s="19">
        <v>118000</v>
      </c>
      <c r="X58" s="19"/>
      <c r="Y58" s="19"/>
      <c r="Z58" s="19"/>
      <c r="AA58" s="19"/>
      <c r="AB58" s="19"/>
      <c r="AC58" s="19"/>
      <c r="AD58" s="20"/>
      <c r="AE58" s="21"/>
      <c r="AF58" s="22"/>
      <c r="AG58" s="21"/>
      <c r="AH58" s="21"/>
      <c r="AI58" s="111">
        <f t="shared" si="5"/>
        <v>0.0065</v>
      </c>
      <c r="AJ58" s="40" t="s">
        <v>133</v>
      </c>
      <c r="AK58" s="51">
        <f>1000*N(W58)/Q58</f>
        <v>0.6519337016574586</v>
      </c>
      <c r="AL58" s="78" t="s">
        <v>133</v>
      </c>
      <c r="AM58" s="40" t="s">
        <v>133</v>
      </c>
      <c r="AN58" s="40" t="s">
        <v>133</v>
      </c>
      <c r="AO58" s="40" t="s">
        <v>133</v>
      </c>
      <c r="AP58" s="40" t="s">
        <v>133</v>
      </c>
      <c r="AQ58" s="40" t="s">
        <v>133</v>
      </c>
    </row>
    <row r="59" spans="1:43" s="17" customFormat="1" ht="21.75">
      <c r="A59" s="66" t="s">
        <v>89</v>
      </c>
      <c r="B59" s="56" t="s">
        <v>503</v>
      </c>
      <c r="C59" s="56" t="s">
        <v>504</v>
      </c>
      <c r="D59" s="56"/>
      <c r="E59" s="61">
        <v>3</v>
      </c>
      <c r="F59" s="62" t="s">
        <v>589</v>
      </c>
      <c r="G59" s="23">
        <v>43</v>
      </c>
      <c r="H59" s="23">
        <v>22</v>
      </c>
      <c r="I59" s="24">
        <v>42</v>
      </c>
      <c r="J59" s="23">
        <v>58</v>
      </c>
      <c r="K59" s="6" t="s">
        <v>166</v>
      </c>
      <c r="L59" s="98" t="s">
        <v>590</v>
      </c>
      <c r="M59" s="22" t="s">
        <v>591</v>
      </c>
      <c r="N59" s="5"/>
      <c r="O59" s="15" t="s">
        <v>592</v>
      </c>
      <c r="P59" s="115"/>
      <c r="Q59" s="25">
        <v>50800000</v>
      </c>
      <c r="R59" s="101"/>
      <c r="S59" s="19"/>
      <c r="T59" s="19"/>
      <c r="U59" s="31" t="s">
        <v>410</v>
      </c>
      <c r="V59" s="19"/>
      <c r="W59" s="19"/>
      <c r="X59" s="19"/>
      <c r="Y59" s="19"/>
      <c r="Z59" s="19"/>
      <c r="AA59" s="19"/>
      <c r="AB59" s="19"/>
      <c r="AC59" s="19"/>
      <c r="AD59" s="20"/>
      <c r="AE59" s="21"/>
      <c r="AF59" s="22"/>
      <c r="AG59" s="26">
        <v>241300</v>
      </c>
      <c r="AH59" s="21"/>
      <c r="AI59" s="113" t="s">
        <v>133</v>
      </c>
      <c r="AJ59" s="40" t="s">
        <v>133</v>
      </c>
      <c r="AK59" s="78" t="s">
        <v>133</v>
      </c>
      <c r="AL59" s="78" t="s">
        <v>133</v>
      </c>
      <c r="AM59" s="40" t="s">
        <v>133</v>
      </c>
      <c r="AN59" s="40" t="s">
        <v>133</v>
      </c>
      <c r="AO59" s="40" t="s">
        <v>133</v>
      </c>
      <c r="AP59" s="41">
        <f>N(AG59)/Q59</f>
        <v>0.00475</v>
      </c>
      <c r="AQ59" s="40" t="s">
        <v>133</v>
      </c>
    </row>
    <row r="60" spans="1:43" s="15" customFormat="1" ht="33">
      <c r="A60" s="55" t="s">
        <v>593</v>
      </c>
      <c r="B60" s="56" t="s">
        <v>594</v>
      </c>
      <c r="C60" s="56" t="s">
        <v>595</v>
      </c>
      <c r="D60" s="56" t="s">
        <v>596</v>
      </c>
      <c r="E60" s="61">
        <v>1</v>
      </c>
      <c r="F60" s="62" t="s">
        <v>597</v>
      </c>
      <c r="G60" s="23">
        <v>55</v>
      </c>
      <c r="H60" s="23">
        <v>1</v>
      </c>
      <c r="I60" s="24">
        <v>-126</v>
      </c>
      <c r="J60" s="23">
        <v>-14</v>
      </c>
      <c r="K60" s="99" t="s">
        <v>299</v>
      </c>
      <c r="L60" s="98" t="s">
        <v>598</v>
      </c>
      <c r="M60" s="22" t="s">
        <v>599</v>
      </c>
      <c r="N60" s="5"/>
      <c r="O60" s="15" t="s">
        <v>801</v>
      </c>
      <c r="P60" s="115"/>
      <c r="Q60" s="25">
        <v>495300000</v>
      </c>
      <c r="R60" s="101" t="s">
        <v>27</v>
      </c>
      <c r="S60" s="18">
        <v>1796000</v>
      </c>
      <c r="T60" s="19"/>
      <c r="U60" s="31" t="s">
        <v>410</v>
      </c>
      <c r="V60" s="19"/>
      <c r="W60" s="19">
        <v>78000</v>
      </c>
      <c r="X60" s="19"/>
      <c r="Y60" s="19">
        <v>491650</v>
      </c>
      <c r="Z60" s="19"/>
      <c r="AA60" s="19"/>
      <c r="AB60" s="19"/>
      <c r="AC60" s="19"/>
      <c r="AD60" s="20"/>
      <c r="AE60" s="21"/>
      <c r="AF60" s="22"/>
      <c r="AG60" s="21"/>
      <c r="AH60" s="21"/>
      <c r="AI60" s="111">
        <f>N(S60)/N(Q60)</f>
        <v>0.0036260852008883505</v>
      </c>
      <c r="AJ60" s="40" t="s">
        <v>133</v>
      </c>
      <c r="AK60" s="51">
        <f>1000*N(W60)/Q60</f>
        <v>0.15748031496062992</v>
      </c>
      <c r="AL60" s="51">
        <f>1000*N(Y60)/Q60</f>
        <v>0.9926307288512013</v>
      </c>
      <c r="AM60" s="40" t="s">
        <v>133</v>
      </c>
      <c r="AN60" s="40" t="s">
        <v>133</v>
      </c>
      <c r="AO60" s="40" t="s">
        <v>133</v>
      </c>
      <c r="AP60" s="40" t="s">
        <v>133</v>
      </c>
      <c r="AQ60" s="40" t="s">
        <v>133</v>
      </c>
    </row>
    <row r="61" spans="1:43" s="15" customFormat="1" ht="18">
      <c r="A61" s="55" t="s">
        <v>593</v>
      </c>
      <c r="B61" s="56" t="s">
        <v>594</v>
      </c>
      <c r="C61" s="56" t="s">
        <v>595</v>
      </c>
      <c r="D61" s="56" t="s">
        <v>596</v>
      </c>
      <c r="E61" s="61">
        <v>2</v>
      </c>
      <c r="F61" s="62" t="s">
        <v>802</v>
      </c>
      <c r="G61" s="23">
        <v>53</v>
      </c>
      <c r="H61" s="23">
        <v>49</v>
      </c>
      <c r="I61" s="24">
        <v>-127</v>
      </c>
      <c r="J61" s="23">
        <v>-22</v>
      </c>
      <c r="K61" s="99" t="s">
        <v>803</v>
      </c>
      <c r="L61" s="98" t="s">
        <v>804</v>
      </c>
      <c r="M61" s="22" t="s">
        <v>805</v>
      </c>
      <c r="N61" s="5"/>
      <c r="O61" s="15" t="s">
        <v>806</v>
      </c>
      <c r="P61" s="115"/>
      <c r="Q61" s="25">
        <v>250000000</v>
      </c>
      <c r="R61" s="101"/>
      <c r="S61" s="18">
        <v>1000000</v>
      </c>
      <c r="T61" s="19"/>
      <c r="U61" s="19">
        <v>75000</v>
      </c>
      <c r="V61" s="19"/>
      <c r="W61" s="19">
        <v>12500</v>
      </c>
      <c r="X61" s="19"/>
      <c r="Y61" s="19">
        <v>1250000</v>
      </c>
      <c r="Z61" s="19"/>
      <c r="AA61" s="19"/>
      <c r="AB61" s="19"/>
      <c r="AC61" s="19"/>
      <c r="AD61" s="20"/>
      <c r="AE61" s="21"/>
      <c r="AF61" s="22"/>
      <c r="AG61" s="21"/>
      <c r="AH61" s="21"/>
      <c r="AI61" s="111">
        <f>N(S61)/N(Q61)</f>
        <v>0.004</v>
      </c>
      <c r="AJ61" s="42">
        <f>N(U61)/Q61</f>
        <v>0.0003</v>
      </c>
      <c r="AK61" s="39">
        <f>1000*N(W61)/Q61</f>
        <v>0.05</v>
      </c>
      <c r="AL61" s="46">
        <f>1000*N(Y61)/Q61</f>
        <v>5</v>
      </c>
      <c r="AM61" s="40" t="s">
        <v>133</v>
      </c>
      <c r="AN61" s="40" t="s">
        <v>133</v>
      </c>
      <c r="AO61" s="40" t="s">
        <v>133</v>
      </c>
      <c r="AP61" s="40" t="s">
        <v>133</v>
      </c>
      <c r="AQ61" s="40" t="s">
        <v>133</v>
      </c>
    </row>
    <row r="62" spans="1:43" s="15" customFormat="1" ht="21.75">
      <c r="A62" s="55" t="s">
        <v>593</v>
      </c>
      <c r="B62" s="56" t="s">
        <v>594</v>
      </c>
      <c r="C62" s="56" t="s">
        <v>595</v>
      </c>
      <c r="D62" s="56" t="s">
        <v>596</v>
      </c>
      <c r="E62" s="61">
        <v>3</v>
      </c>
      <c r="F62" s="62" t="s">
        <v>612</v>
      </c>
      <c r="G62" s="23">
        <v>49</v>
      </c>
      <c r="H62" s="23">
        <v>15</v>
      </c>
      <c r="I62" s="24">
        <v>-125</v>
      </c>
      <c r="J62" s="23">
        <v>-59</v>
      </c>
      <c r="K62" s="99" t="s">
        <v>406</v>
      </c>
      <c r="L62" s="98" t="s">
        <v>613</v>
      </c>
      <c r="M62" s="22" t="s">
        <v>614</v>
      </c>
      <c r="N62" s="5" t="s">
        <v>50</v>
      </c>
      <c r="O62" s="15" t="s">
        <v>415</v>
      </c>
      <c r="P62" s="115"/>
      <c r="Q62" s="25">
        <v>308000000</v>
      </c>
      <c r="R62" s="101"/>
      <c r="S62" s="18">
        <v>1139600</v>
      </c>
      <c r="T62" s="19"/>
      <c r="U62" s="19">
        <v>21560</v>
      </c>
      <c r="V62" s="19"/>
      <c r="W62" s="19" t="s">
        <v>410</v>
      </c>
      <c r="X62" s="19"/>
      <c r="Y62" s="19" t="s">
        <v>410</v>
      </c>
      <c r="Z62" s="19"/>
      <c r="AA62" s="19"/>
      <c r="AB62" s="19"/>
      <c r="AC62" s="19"/>
      <c r="AD62" s="20"/>
      <c r="AE62" s="21"/>
      <c r="AF62" s="22"/>
      <c r="AG62" s="21"/>
      <c r="AH62" s="21"/>
      <c r="AI62" s="111">
        <f>N(S62)/N(Q62)</f>
        <v>0.0037</v>
      </c>
      <c r="AJ62" s="42">
        <f>N(U62)/Q62</f>
        <v>7E-05</v>
      </c>
      <c r="AK62" s="78" t="s">
        <v>133</v>
      </c>
      <c r="AL62" s="78" t="s">
        <v>133</v>
      </c>
      <c r="AM62" s="40" t="s">
        <v>133</v>
      </c>
      <c r="AN62" s="40" t="s">
        <v>133</v>
      </c>
      <c r="AO62" s="40" t="s">
        <v>133</v>
      </c>
      <c r="AP62" s="40" t="s">
        <v>133</v>
      </c>
      <c r="AQ62" s="40" t="s">
        <v>133</v>
      </c>
    </row>
    <row r="63" spans="1:43" s="15" customFormat="1" ht="21.75">
      <c r="A63" s="55" t="s">
        <v>593</v>
      </c>
      <c r="B63" s="56" t="s">
        <v>594</v>
      </c>
      <c r="C63" s="56" t="s">
        <v>595</v>
      </c>
      <c r="D63" s="56" t="s">
        <v>596</v>
      </c>
      <c r="E63" s="61">
        <v>4</v>
      </c>
      <c r="F63" s="62" t="s">
        <v>416</v>
      </c>
      <c r="G63" s="23">
        <v>54</v>
      </c>
      <c r="H63" s="23">
        <v>2</v>
      </c>
      <c r="I63" s="24">
        <v>-125</v>
      </c>
      <c r="J63" s="23">
        <v>-7</v>
      </c>
      <c r="K63" s="100" t="s">
        <v>417</v>
      </c>
      <c r="L63" s="98" t="s">
        <v>418</v>
      </c>
      <c r="M63" s="22" t="s">
        <v>181</v>
      </c>
      <c r="N63" s="5"/>
      <c r="O63" s="15" t="s">
        <v>182</v>
      </c>
      <c r="P63" s="115"/>
      <c r="Q63" s="25">
        <v>336000000</v>
      </c>
      <c r="R63" s="101"/>
      <c r="S63" s="19"/>
      <c r="T63" s="19"/>
      <c r="U63" s="18">
        <v>292320</v>
      </c>
      <c r="V63" s="19"/>
      <c r="W63" s="19"/>
      <c r="X63" s="19"/>
      <c r="Y63" s="19"/>
      <c r="Z63" s="19"/>
      <c r="AA63" s="19"/>
      <c r="AB63" s="19"/>
      <c r="AC63" s="19"/>
      <c r="AD63" s="20"/>
      <c r="AE63" s="21"/>
      <c r="AF63" s="22"/>
      <c r="AG63" s="21"/>
      <c r="AH63" s="21"/>
      <c r="AI63" s="113" t="s">
        <v>133</v>
      </c>
      <c r="AJ63" s="41">
        <f>N(U63)/Q63</f>
        <v>0.00087</v>
      </c>
      <c r="AK63" s="78" t="s">
        <v>133</v>
      </c>
      <c r="AL63" s="78" t="s">
        <v>133</v>
      </c>
      <c r="AM63" s="40" t="s">
        <v>133</v>
      </c>
      <c r="AN63" s="40" t="s">
        <v>133</v>
      </c>
      <c r="AO63" s="40" t="s">
        <v>133</v>
      </c>
      <c r="AP63" s="40" t="s">
        <v>133</v>
      </c>
      <c r="AQ63" s="40" t="s">
        <v>133</v>
      </c>
    </row>
    <row r="64" spans="1:43" s="15" customFormat="1" ht="18">
      <c r="A64" s="55" t="s">
        <v>593</v>
      </c>
      <c r="B64" s="56" t="s">
        <v>594</v>
      </c>
      <c r="C64" s="56" t="s">
        <v>595</v>
      </c>
      <c r="D64" s="56" t="s">
        <v>596</v>
      </c>
      <c r="E64" s="61">
        <v>5</v>
      </c>
      <c r="F64" s="62" t="s">
        <v>190</v>
      </c>
      <c r="G64" s="23">
        <v>51</v>
      </c>
      <c r="H64" s="23">
        <v>27</v>
      </c>
      <c r="I64" s="24">
        <v>-123</v>
      </c>
      <c r="J64" s="23">
        <v>-37</v>
      </c>
      <c r="K64" s="99" t="s">
        <v>299</v>
      </c>
      <c r="L64" s="98" t="s">
        <v>191</v>
      </c>
      <c r="M64" s="22" t="s">
        <v>192</v>
      </c>
      <c r="N64" s="5"/>
      <c r="O64" s="15" t="s">
        <v>193</v>
      </c>
      <c r="P64" s="115"/>
      <c r="Q64" s="25">
        <v>1148000000</v>
      </c>
      <c r="R64" s="101"/>
      <c r="S64" s="18">
        <v>2525600</v>
      </c>
      <c r="T64" s="19"/>
      <c r="U64" s="19"/>
      <c r="V64" s="19"/>
      <c r="W64" s="18">
        <v>470600</v>
      </c>
      <c r="X64" s="19"/>
      <c r="Y64" s="19">
        <v>2296000</v>
      </c>
      <c r="Z64" s="19"/>
      <c r="AA64" s="19"/>
      <c r="AB64" s="19"/>
      <c r="AC64" s="19"/>
      <c r="AD64" s="20"/>
      <c r="AE64" s="21"/>
      <c r="AF64" s="22"/>
      <c r="AG64" s="21"/>
      <c r="AH64" s="21"/>
      <c r="AI64" s="111">
        <f aca="true" t="shared" si="6" ref="AI64:AI75">N(S64)/N(Q64)</f>
        <v>0.0022</v>
      </c>
      <c r="AJ64" s="40" t="s">
        <v>133</v>
      </c>
      <c r="AK64" s="51">
        <f aca="true" t="shared" si="7" ref="AK64:AK71">1000*N(W64)/Q64</f>
        <v>0.4099303135888502</v>
      </c>
      <c r="AL64" s="46">
        <f>1000*N(Y64)/Q64</f>
        <v>2</v>
      </c>
      <c r="AM64" s="40" t="s">
        <v>133</v>
      </c>
      <c r="AN64" s="40" t="s">
        <v>133</v>
      </c>
      <c r="AO64" s="40" t="s">
        <v>133</v>
      </c>
      <c r="AP64" s="40" t="s">
        <v>133</v>
      </c>
      <c r="AQ64" s="40" t="s">
        <v>133</v>
      </c>
    </row>
    <row r="65" spans="1:43" s="15" customFormat="1" ht="21.75">
      <c r="A65" s="55" t="s">
        <v>593</v>
      </c>
      <c r="B65" s="56" t="s">
        <v>594</v>
      </c>
      <c r="C65" s="56" t="s">
        <v>595</v>
      </c>
      <c r="D65" s="56" t="s">
        <v>596</v>
      </c>
      <c r="E65" s="61">
        <v>6</v>
      </c>
      <c r="F65" s="62" t="s">
        <v>194</v>
      </c>
      <c r="G65" s="23">
        <v>57</v>
      </c>
      <c r="H65" s="23">
        <v>8</v>
      </c>
      <c r="I65" s="24">
        <v>-131</v>
      </c>
      <c r="J65" s="23">
        <v>-27</v>
      </c>
      <c r="K65" s="99" t="s">
        <v>299</v>
      </c>
      <c r="L65" s="98" t="s">
        <v>195</v>
      </c>
      <c r="M65" s="22" t="s">
        <v>375</v>
      </c>
      <c r="N65" s="5" t="s">
        <v>50</v>
      </c>
      <c r="O65" s="15" t="s">
        <v>196</v>
      </c>
      <c r="P65" s="115"/>
      <c r="Q65" s="25">
        <v>316400000</v>
      </c>
      <c r="R65" s="101"/>
      <c r="S65" s="18">
        <v>2158300</v>
      </c>
      <c r="T65" s="19"/>
      <c r="U65" s="19"/>
      <c r="V65" s="19"/>
      <c r="W65" s="18">
        <v>163445</v>
      </c>
      <c r="X65" s="19"/>
      <c r="Y65" s="19">
        <v>2488140</v>
      </c>
      <c r="Z65" s="19"/>
      <c r="AA65" s="19"/>
      <c r="AB65" s="19"/>
      <c r="AC65" s="19"/>
      <c r="AD65" s="20"/>
      <c r="AE65" s="21"/>
      <c r="AF65" s="22"/>
      <c r="AG65" s="21"/>
      <c r="AH65" s="21"/>
      <c r="AI65" s="111">
        <f t="shared" si="6"/>
        <v>0.006821428571428571</v>
      </c>
      <c r="AJ65" s="40" t="s">
        <v>133</v>
      </c>
      <c r="AK65" s="51">
        <f t="shared" si="7"/>
        <v>0.5165771175726928</v>
      </c>
      <c r="AL65" s="46">
        <f>1000*N(Y65)/Q65</f>
        <v>7.863906447534766</v>
      </c>
      <c r="AM65" s="40" t="s">
        <v>133</v>
      </c>
      <c r="AN65" s="40" t="s">
        <v>133</v>
      </c>
      <c r="AO65" s="40" t="s">
        <v>133</v>
      </c>
      <c r="AP65" s="40" t="s">
        <v>133</v>
      </c>
      <c r="AQ65" s="40" t="s">
        <v>133</v>
      </c>
    </row>
    <row r="66" spans="1:43" s="15" customFormat="1" ht="18">
      <c r="A66" s="55" t="s">
        <v>593</v>
      </c>
      <c r="B66" s="56" t="s">
        <v>594</v>
      </c>
      <c r="C66" s="56" t="s">
        <v>595</v>
      </c>
      <c r="D66" s="56" t="s">
        <v>596</v>
      </c>
      <c r="E66" s="61">
        <v>7</v>
      </c>
      <c r="F66" s="62" t="s">
        <v>197</v>
      </c>
      <c r="G66" s="23">
        <v>52</v>
      </c>
      <c r="H66" s="23">
        <v>30</v>
      </c>
      <c r="I66" s="24">
        <v>-122</v>
      </c>
      <c r="J66" s="23">
        <v>-16</v>
      </c>
      <c r="K66" s="99" t="s">
        <v>198</v>
      </c>
      <c r="L66" s="98" t="s">
        <v>199</v>
      </c>
      <c r="M66" s="22" t="s">
        <v>432</v>
      </c>
      <c r="N66" s="5" t="s">
        <v>50</v>
      </c>
      <c r="O66" s="15" t="s">
        <v>433</v>
      </c>
      <c r="P66" s="115"/>
      <c r="Q66" s="25">
        <v>965000000</v>
      </c>
      <c r="R66" s="101"/>
      <c r="S66" s="18">
        <v>3088000</v>
      </c>
      <c r="T66" s="19"/>
      <c r="U66" s="19">
        <v>96500</v>
      </c>
      <c r="V66" s="19"/>
      <c r="W66" s="19">
        <v>67550</v>
      </c>
      <c r="X66" s="19"/>
      <c r="Y66" s="19">
        <v>193000</v>
      </c>
      <c r="Z66" s="19"/>
      <c r="AA66" s="19"/>
      <c r="AB66" s="19"/>
      <c r="AC66" s="19"/>
      <c r="AD66" s="20"/>
      <c r="AE66" s="21"/>
      <c r="AF66" s="22"/>
      <c r="AG66" s="21"/>
      <c r="AH66" s="21"/>
      <c r="AI66" s="111">
        <f t="shared" si="6"/>
        <v>0.0032</v>
      </c>
      <c r="AJ66" s="42">
        <f>N(U66)/Q66</f>
        <v>0.0001</v>
      </c>
      <c r="AK66" s="39">
        <f t="shared" si="7"/>
        <v>0.07</v>
      </c>
      <c r="AL66" s="78" t="s">
        <v>133</v>
      </c>
      <c r="AM66" s="40" t="s">
        <v>133</v>
      </c>
      <c r="AN66" s="40" t="s">
        <v>133</v>
      </c>
      <c r="AO66" s="40" t="s">
        <v>133</v>
      </c>
      <c r="AP66" s="40" t="s">
        <v>133</v>
      </c>
      <c r="AQ66" s="40" t="s">
        <v>133</v>
      </c>
    </row>
    <row r="67" spans="1:43" s="15" customFormat="1" ht="43.5">
      <c r="A67" s="55" t="s">
        <v>593</v>
      </c>
      <c r="B67" s="56" t="s">
        <v>594</v>
      </c>
      <c r="C67" s="56" t="s">
        <v>595</v>
      </c>
      <c r="D67" s="56" t="s">
        <v>596</v>
      </c>
      <c r="E67" s="61">
        <v>8</v>
      </c>
      <c r="F67" s="62" t="s">
        <v>434</v>
      </c>
      <c r="G67" s="23">
        <v>50</v>
      </c>
      <c r="H67" s="23">
        <v>26</v>
      </c>
      <c r="I67" s="24">
        <v>-121</v>
      </c>
      <c r="J67" s="23">
        <v>0</v>
      </c>
      <c r="K67" s="99" t="s">
        <v>435</v>
      </c>
      <c r="L67" s="98" t="s">
        <v>436</v>
      </c>
      <c r="M67" s="22" t="s">
        <v>437</v>
      </c>
      <c r="N67" s="5" t="s">
        <v>50</v>
      </c>
      <c r="O67" s="15" t="s">
        <v>438</v>
      </c>
      <c r="P67" s="115"/>
      <c r="Q67" s="25">
        <v>1937000000</v>
      </c>
      <c r="R67" s="101"/>
      <c r="S67" s="18">
        <v>8082260</v>
      </c>
      <c r="T67" s="19"/>
      <c r="U67" s="19">
        <v>193894</v>
      </c>
      <c r="V67" s="19"/>
      <c r="W67" s="19">
        <v>6104</v>
      </c>
      <c r="X67" s="19"/>
      <c r="Y67" s="19">
        <v>3838200</v>
      </c>
      <c r="Z67" s="19"/>
      <c r="AA67" s="19"/>
      <c r="AB67" s="19"/>
      <c r="AC67" s="19"/>
      <c r="AD67" s="20"/>
      <c r="AE67" s="21"/>
      <c r="AF67" s="22"/>
      <c r="AG67" s="21"/>
      <c r="AH67" s="21"/>
      <c r="AI67" s="111">
        <f t="shared" si="6"/>
        <v>0.004172565823438307</v>
      </c>
      <c r="AJ67" s="42">
        <f>N(U67)/Q67</f>
        <v>0.00010010015487867837</v>
      </c>
      <c r="AK67" s="52">
        <f t="shared" si="7"/>
        <v>0.0031512648425400104</v>
      </c>
      <c r="AL67" s="46">
        <f>1000*N(Y67)/Q67</f>
        <v>1.9815178110480125</v>
      </c>
      <c r="AM67" s="40" t="s">
        <v>133</v>
      </c>
      <c r="AN67" s="40" t="s">
        <v>133</v>
      </c>
      <c r="AO67" s="40" t="s">
        <v>133</v>
      </c>
      <c r="AP67" s="40" t="s">
        <v>133</v>
      </c>
      <c r="AQ67" s="40" t="s">
        <v>133</v>
      </c>
    </row>
    <row r="68" spans="1:43" s="15" customFormat="1" ht="18">
      <c r="A68" s="55" t="s">
        <v>593</v>
      </c>
      <c r="B68" s="56" t="s">
        <v>594</v>
      </c>
      <c r="C68" s="56" t="s">
        <v>595</v>
      </c>
      <c r="D68" s="56" t="s">
        <v>596</v>
      </c>
      <c r="E68" s="61">
        <v>9</v>
      </c>
      <c r="F68" s="62" t="s">
        <v>439</v>
      </c>
      <c r="G68" s="23">
        <v>50</v>
      </c>
      <c r="H68" s="23">
        <v>40</v>
      </c>
      <c r="I68" s="24">
        <v>-127</v>
      </c>
      <c r="J68" s="23">
        <v>-51</v>
      </c>
      <c r="K68" s="99" t="s">
        <v>23</v>
      </c>
      <c r="L68" s="98" t="s">
        <v>440</v>
      </c>
      <c r="M68" s="22" t="s">
        <v>441</v>
      </c>
      <c r="N68" s="5" t="s">
        <v>50</v>
      </c>
      <c r="O68" s="15" t="s">
        <v>205</v>
      </c>
      <c r="P68" s="115"/>
      <c r="Q68" s="25">
        <v>457000000</v>
      </c>
      <c r="R68" s="101"/>
      <c r="S68" s="18">
        <v>1188200</v>
      </c>
      <c r="T68" s="19"/>
      <c r="U68" s="19">
        <v>50270</v>
      </c>
      <c r="V68" s="19"/>
      <c r="W68" s="18">
        <v>155380</v>
      </c>
      <c r="X68" s="19"/>
      <c r="Y68" s="19" t="s">
        <v>410</v>
      </c>
      <c r="Z68" s="19"/>
      <c r="AA68" s="19"/>
      <c r="AB68" s="19"/>
      <c r="AC68" s="19"/>
      <c r="AD68" s="19"/>
      <c r="AE68" s="21"/>
      <c r="AF68" s="22"/>
      <c r="AG68" s="21"/>
      <c r="AH68" s="21"/>
      <c r="AI68" s="111">
        <f t="shared" si="6"/>
        <v>0.0026</v>
      </c>
      <c r="AJ68" s="42">
        <f>N(U68)/Q68</f>
        <v>0.00011</v>
      </c>
      <c r="AK68" s="51">
        <f t="shared" si="7"/>
        <v>0.34</v>
      </c>
      <c r="AL68" s="78" t="s">
        <v>133</v>
      </c>
      <c r="AM68" s="40" t="s">
        <v>133</v>
      </c>
      <c r="AN68" s="40" t="s">
        <v>133</v>
      </c>
      <c r="AO68" s="40" t="s">
        <v>133</v>
      </c>
      <c r="AP68" s="40" t="s">
        <v>133</v>
      </c>
      <c r="AQ68" s="40" t="s">
        <v>133</v>
      </c>
    </row>
    <row r="69" spans="1:43" s="15" customFormat="1" ht="21.75">
      <c r="A69" s="55" t="s">
        <v>593</v>
      </c>
      <c r="B69" s="56" t="s">
        <v>594</v>
      </c>
      <c r="C69" s="56" t="s">
        <v>595</v>
      </c>
      <c r="D69" s="56" t="s">
        <v>596</v>
      </c>
      <c r="E69" s="61">
        <v>10</v>
      </c>
      <c r="F69" s="62" t="s">
        <v>206</v>
      </c>
      <c r="G69" s="23">
        <v>50</v>
      </c>
      <c r="H69" s="23">
        <v>36</v>
      </c>
      <c r="I69" s="24">
        <v>-127</v>
      </c>
      <c r="J69" s="23">
        <v>-28</v>
      </c>
      <c r="K69" s="99" t="s">
        <v>602</v>
      </c>
      <c r="L69" s="107" t="s">
        <v>207</v>
      </c>
      <c r="M69" s="22" t="s">
        <v>208</v>
      </c>
      <c r="N69" s="5" t="s">
        <v>50</v>
      </c>
      <c r="O69" s="15" t="s">
        <v>209</v>
      </c>
      <c r="P69" s="115"/>
      <c r="Q69" s="25">
        <v>377000000</v>
      </c>
      <c r="R69" s="101"/>
      <c r="S69" s="18">
        <v>1455500</v>
      </c>
      <c r="T69" s="19"/>
      <c r="U69" s="19">
        <v>64090</v>
      </c>
      <c r="V69" s="19"/>
      <c r="W69" s="19">
        <v>71630</v>
      </c>
      <c r="X69" s="19"/>
      <c r="Y69" s="19">
        <v>527800</v>
      </c>
      <c r="Z69" s="19"/>
      <c r="AA69" s="19"/>
      <c r="AB69" s="19"/>
      <c r="AC69" s="22"/>
      <c r="AD69" s="19"/>
      <c r="AE69" s="21"/>
      <c r="AF69" s="22"/>
      <c r="AG69" s="21"/>
      <c r="AH69" s="21"/>
      <c r="AI69" s="111">
        <f t="shared" si="6"/>
        <v>0.0038607427055702918</v>
      </c>
      <c r="AJ69" s="42">
        <f>N(U69)/Q69</f>
        <v>0.00017</v>
      </c>
      <c r="AK69" s="51">
        <f t="shared" si="7"/>
        <v>0.19</v>
      </c>
      <c r="AL69" s="46">
        <f>1000*N(Y69)/Q69</f>
        <v>1.4</v>
      </c>
      <c r="AM69" s="40" t="s">
        <v>133</v>
      </c>
      <c r="AN69" s="40" t="s">
        <v>133</v>
      </c>
      <c r="AO69" s="40" t="s">
        <v>133</v>
      </c>
      <c r="AP69" s="40" t="s">
        <v>133</v>
      </c>
      <c r="AQ69" s="40" t="s">
        <v>133</v>
      </c>
    </row>
    <row r="70" spans="1:43" s="15" customFormat="1" ht="18">
      <c r="A70" s="55" t="s">
        <v>593</v>
      </c>
      <c r="B70" s="56" t="s">
        <v>594</v>
      </c>
      <c r="C70" s="56" t="s">
        <v>595</v>
      </c>
      <c r="D70" s="56" t="s">
        <v>596</v>
      </c>
      <c r="E70" s="61">
        <v>11</v>
      </c>
      <c r="F70" s="62" t="s">
        <v>210</v>
      </c>
      <c r="G70" s="23">
        <v>57</v>
      </c>
      <c r="H70" s="23">
        <v>2</v>
      </c>
      <c r="I70" s="24">
        <v>-126</v>
      </c>
      <c r="J70" s="23">
        <v>-47</v>
      </c>
      <c r="K70" s="99" t="s">
        <v>378</v>
      </c>
      <c r="L70" s="110" t="s">
        <v>211</v>
      </c>
      <c r="M70" s="22" t="s">
        <v>212</v>
      </c>
      <c r="N70" s="5" t="s">
        <v>50</v>
      </c>
      <c r="O70" s="15" t="s">
        <v>213</v>
      </c>
      <c r="P70" s="115"/>
      <c r="Q70" s="25">
        <v>425000000</v>
      </c>
      <c r="R70" s="101"/>
      <c r="S70" s="19">
        <v>865000</v>
      </c>
      <c r="T70" s="19"/>
      <c r="U70" s="19"/>
      <c r="V70" s="19"/>
      <c r="W70" s="18">
        <v>219750</v>
      </c>
      <c r="X70" s="19"/>
      <c r="Y70" s="19" t="s">
        <v>410</v>
      </c>
      <c r="Z70" s="19"/>
      <c r="AA70" s="19"/>
      <c r="AB70" s="19"/>
      <c r="AC70" s="19"/>
      <c r="AD70" s="20"/>
      <c r="AE70" s="21"/>
      <c r="AF70" s="22"/>
      <c r="AG70" s="21"/>
      <c r="AH70" s="21"/>
      <c r="AI70" s="112">
        <f t="shared" si="6"/>
        <v>0.0020352941176470588</v>
      </c>
      <c r="AJ70" s="40" t="s">
        <v>133</v>
      </c>
      <c r="AK70" s="50">
        <f t="shared" si="7"/>
        <v>0.5170588235294118</v>
      </c>
      <c r="AL70" s="78" t="s">
        <v>133</v>
      </c>
      <c r="AM70" s="40" t="s">
        <v>133</v>
      </c>
      <c r="AN70" s="40" t="s">
        <v>133</v>
      </c>
      <c r="AO70" s="40" t="s">
        <v>133</v>
      </c>
      <c r="AP70" s="40" t="s">
        <v>133</v>
      </c>
      <c r="AQ70" s="40" t="s">
        <v>133</v>
      </c>
    </row>
    <row r="71" spans="1:43" s="15" customFormat="1" ht="15.75">
      <c r="A71" s="83" t="s">
        <v>593</v>
      </c>
      <c r="B71" s="84" t="s">
        <v>594</v>
      </c>
      <c r="C71" s="94" t="s">
        <v>595</v>
      </c>
      <c r="D71" s="94" t="s">
        <v>596</v>
      </c>
      <c r="E71" s="85">
        <v>12</v>
      </c>
      <c r="F71" s="86" t="s">
        <v>214</v>
      </c>
      <c r="G71" s="23">
        <v>55</v>
      </c>
      <c r="H71" s="23">
        <v>8</v>
      </c>
      <c r="I71" s="24">
        <v>-124</v>
      </c>
      <c r="J71" s="23">
        <v>-4</v>
      </c>
      <c r="K71" s="99" t="s">
        <v>378</v>
      </c>
      <c r="L71" s="98" t="s">
        <v>215</v>
      </c>
      <c r="M71" s="22" t="s">
        <v>216</v>
      </c>
      <c r="N71" s="5" t="s">
        <v>50</v>
      </c>
      <c r="O71" s="15" t="s">
        <v>30</v>
      </c>
      <c r="P71" s="115"/>
      <c r="Q71" s="25">
        <v>299000000</v>
      </c>
      <c r="R71" s="101"/>
      <c r="S71" s="19">
        <v>657000</v>
      </c>
      <c r="T71" s="19"/>
      <c r="U71" s="19"/>
      <c r="V71" s="19"/>
      <c r="W71" s="31">
        <v>134550</v>
      </c>
      <c r="X71" s="19"/>
      <c r="Y71" s="19" t="s">
        <v>410</v>
      </c>
      <c r="Z71" s="19"/>
      <c r="AA71" s="19"/>
      <c r="AB71" s="19"/>
      <c r="AC71" s="19"/>
      <c r="AD71" s="20"/>
      <c r="AE71" s="21"/>
      <c r="AF71" s="22"/>
      <c r="AG71" s="21"/>
      <c r="AH71" s="21"/>
      <c r="AI71" s="112">
        <f t="shared" si="6"/>
        <v>0.002197324414715719</v>
      </c>
      <c r="AJ71" s="40" t="s">
        <v>133</v>
      </c>
      <c r="AK71" s="50">
        <f t="shared" si="7"/>
        <v>0.45</v>
      </c>
      <c r="AL71" s="78" t="s">
        <v>133</v>
      </c>
      <c r="AM71" s="40" t="s">
        <v>133</v>
      </c>
      <c r="AN71" s="40" t="s">
        <v>133</v>
      </c>
      <c r="AO71" s="40" t="s">
        <v>133</v>
      </c>
      <c r="AP71" s="40" t="s">
        <v>133</v>
      </c>
      <c r="AQ71" s="40" t="s">
        <v>133</v>
      </c>
    </row>
    <row r="72" spans="1:43" s="15" customFormat="1" ht="18">
      <c r="A72" s="55" t="s">
        <v>593</v>
      </c>
      <c r="B72" s="56" t="s">
        <v>594</v>
      </c>
      <c r="C72" s="56" t="s">
        <v>595</v>
      </c>
      <c r="D72" s="56" t="s">
        <v>596</v>
      </c>
      <c r="E72" s="61">
        <v>13</v>
      </c>
      <c r="F72" s="62" t="s">
        <v>31</v>
      </c>
      <c r="G72" s="23">
        <v>50</v>
      </c>
      <c r="H72" s="23">
        <v>3</v>
      </c>
      <c r="I72" s="24">
        <v>-124</v>
      </c>
      <c r="J72" s="23">
        <v>-40</v>
      </c>
      <c r="K72" s="99" t="s">
        <v>201</v>
      </c>
      <c r="L72" s="98" t="s">
        <v>32</v>
      </c>
      <c r="M72" s="22" t="s">
        <v>33</v>
      </c>
      <c r="N72" s="5" t="s">
        <v>50</v>
      </c>
      <c r="O72" s="15" t="s">
        <v>219</v>
      </c>
      <c r="P72" s="115"/>
      <c r="Q72" s="25">
        <v>454000000</v>
      </c>
      <c r="R72" s="101"/>
      <c r="S72" s="18">
        <v>1089600</v>
      </c>
      <c r="T72" s="19"/>
      <c r="U72" s="19">
        <v>40860</v>
      </c>
      <c r="V72" s="19"/>
      <c r="W72" s="19"/>
      <c r="X72" s="19"/>
      <c r="Y72" s="19"/>
      <c r="Z72" s="19"/>
      <c r="AA72" s="19"/>
      <c r="AB72" s="19"/>
      <c r="AC72" s="19"/>
      <c r="AD72" s="20"/>
      <c r="AE72" s="21"/>
      <c r="AF72" s="22"/>
      <c r="AG72" s="21"/>
      <c r="AH72" s="21"/>
      <c r="AI72" s="111">
        <f t="shared" si="6"/>
        <v>0.0024</v>
      </c>
      <c r="AJ72" s="42">
        <f>N(U72)/Q72</f>
        <v>9E-05</v>
      </c>
      <c r="AK72" s="78" t="s">
        <v>133</v>
      </c>
      <c r="AL72" s="78" t="s">
        <v>133</v>
      </c>
      <c r="AM72" s="40" t="s">
        <v>133</v>
      </c>
      <c r="AN72" s="40" t="s">
        <v>133</v>
      </c>
      <c r="AO72" s="40" t="s">
        <v>133</v>
      </c>
      <c r="AP72" s="40" t="s">
        <v>133</v>
      </c>
      <c r="AQ72" s="40" t="s">
        <v>133</v>
      </c>
    </row>
    <row r="73" spans="1:43" s="15" customFormat="1" ht="18">
      <c r="A73" s="55" t="s">
        <v>593</v>
      </c>
      <c r="B73" s="56" t="s">
        <v>594</v>
      </c>
      <c r="C73" s="56" t="s">
        <v>595</v>
      </c>
      <c r="D73" s="56" t="s">
        <v>596</v>
      </c>
      <c r="E73" s="61">
        <v>14</v>
      </c>
      <c r="F73" s="62" t="s">
        <v>220</v>
      </c>
      <c r="G73" s="23">
        <v>51</v>
      </c>
      <c r="H73" s="23">
        <v>8</v>
      </c>
      <c r="I73" s="24">
        <v>-122</v>
      </c>
      <c r="J73" s="23">
        <v>-36</v>
      </c>
      <c r="K73" s="99" t="s">
        <v>23</v>
      </c>
      <c r="L73" s="98" t="s">
        <v>85</v>
      </c>
      <c r="M73" s="22" t="s">
        <v>221</v>
      </c>
      <c r="N73" s="5"/>
      <c r="O73" s="15" t="s">
        <v>222</v>
      </c>
      <c r="P73" s="115"/>
      <c r="Q73" s="25">
        <v>808526000</v>
      </c>
      <c r="R73" s="101"/>
      <c r="S73" s="18">
        <v>1934490</v>
      </c>
      <c r="T73" s="19"/>
      <c r="U73" s="19">
        <v>56595</v>
      </c>
      <c r="V73" s="19"/>
      <c r="W73" s="19">
        <v>98841</v>
      </c>
      <c r="X73" s="19"/>
      <c r="Y73" s="19" t="s">
        <v>410</v>
      </c>
      <c r="Z73" s="19"/>
      <c r="AA73" s="19"/>
      <c r="AB73" s="19"/>
      <c r="AC73" s="19"/>
      <c r="AD73" s="20"/>
      <c r="AE73" s="21"/>
      <c r="AF73" s="22"/>
      <c r="AG73" s="21"/>
      <c r="AH73" s="21"/>
      <c r="AI73" s="111">
        <f t="shared" si="6"/>
        <v>0.0023926132245592597</v>
      </c>
      <c r="AJ73" s="42">
        <f>N(U73)/Q73</f>
        <v>6.999774899013761E-05</v>
      </c>
      <c r="AK73" s="51">
        <f aca="true" t="shared" si="8" ref="AK73:AK79">1000*N(W73)/Q73</f>
        <v>0.12224838780694745</v>
      </c>
      <c r="AL73" s="78" t="s">
        <v>133</v>
      </c>
      <c r="AM73" s="40" t="s">
        <v>133</v>
      </c>
      <c r="AN73" s="40" t="s">
        <v>133</v>
      </c>
      <c r="AO73" s="40" t="s">
        <v>133</v>
      </c>
      <c r="AP73" s="40" t="s">
        <v>133</v>
      </c>
      <c r="AQ73" s="40" t="s">
        <v>133</v>
      </c>
    </row>
    <row r="74" spans="1:43" s="15" customFormat="1" ht="33">
      <c r="A74" s="55" t="s">
        <v>593</v>
      </c>
      <c r="B74" s="56" t="s">
        <v>594</v>
      </c>
      <c r="C74" s="56" t="s">
        <v>595</v>
      </c>
      <c r="D74" s="56" t="s">
        <v>596</v>
      </c>
      <c r="E74" s="61">
        <v>15</v>
      </c>
      <c r="F74" s="62" t="s">
        <v>223</v>
      </c>
      <c r="G74" s="23">
        <v>57</v>
      </c>
      <c r="H74" s="23">
        <v>42</v>
      </c>
      <c r="I74" s="24">
        <v>-129</v>
      </c>
      <c r="J74" s="23">
        <v>-47</v>
      </c>
      <c r="K74" s="99" t="s">
        <v>378</v>
      </c>
      <c r="L74" s="98" t="s">
        <v>224</v>
      </c>
      <c r="M74" s="22" t="s">
        <v>225</v>
      </c>
      <c r="N74" s="5" t="s">
        <v>50</v>
      </c>
      <c r="O74" s="15" t="s">
        <v>226</v>
      </c>
      <c r="P74" s="115"/>
      <c r="Q74" s="25">
        <v>522700000</v>
      </c>
      <c r="R74" s="101"/>
      <c r="S74" s="18">
        <v>1829450</v>
      </c>
      <c r="T74" s="19"/>
      <c r="U74" s="19"/>
      <c r="V74" s="19"/>
      <c r="W74" s="31">
        <v>141430</v>
      </c>
      <c r="X74" s="19"/>
      <c r="Y74" s="19" t="s">
        <v>410</v>
      </c>
      <c r="Z74" s="19"/>
      <c r="AA74" s="19"/>
      <c r="AB74" s="19"/>
      <c r="AC74" s="19"/>
      <c r="AD74" s="20"/>
      <c r="AE74" s="21"/>
      <c r="AF74" s="22"/>
      <c r="AG74" s="21"/>
      <c r="AH74" s="21"/>
      <c r="AI74" s="111">
        <f t="shared" si="6"/>
        <v>0.0035</v>
      </c>
      <c r="AJ74" s="40" t="s">
        <v>133</v>
      </c>
      <c r="AK74" s="51">
        <f t="shared" si="8"/>
        <v>0.27057585613162427</v>
      </c>
      <c r="AL74" s="78" t="s">
        <v>133</v>
      </c>
      <c r="AM74" s="40" t="s">
        <v>133</v>
      </c>
      <c r="AN74" s="40" t="s">
        <v>133</v>
      </c>
      <c r="AO74" s="40" t="s">
        <v>133</v>
      </c>
      <c r="AP74" s="40" t="s">
        <v>133</v>
      </c>
      <c r="AQ74" s="40" t="s">
        <v>133</v>
      </c>
    </row>
    <row r="75" spans="1:43" s="15" customFormat="1" ht="21.75">
      <c r="A75" s="55" t="s">
        <v>593</v>
      </c>
      <c r="B75" s="56" t="s">
        <v>594</v>
      </c>
      <c r="C75" s="56" t="s">
        <v>595</v>
      </c>
      <c r="D75" s="56" t="s">
        <v>596</v>
      </c>
      <c r="E75" s="61">
        <v>16</v>
      </c>
      <c r="F75" s="62" t="s">
        <v>227</v>
      </c>
      <c r="G75" s="23">
        <v>57</v>
      </c>
      <c r="H75" s="23">
        <v>21</v>
      </c>
      <c r="I75" s="24">
        <v>-131</v>
      </c>
      <c r="J75" s="23">
        <v>0</v>
      </c>
      <c r="K75" s="99" t="s">
        <v>228</v>
      </c>
      <c r="L75" s="98" t="s">
        <v>229</v>
      </c>
      <c r="M75" s="22" t="s">
        <v>230</v>
      </c>
      <c r="N75" s="5" t="s">
        <v>50</v>
      </c>
      <c r="O75" s="15" t="s">
        <v>231</v>
      </c>
      <c r="P75" s="115"/>
      <c r="Q75" s="25">
        <v>971495000</v>
      </c>
      <c r="R75" s="101"/>
      <c r="S75" s="18">
        <v>2895000</v>
      </c>
      <c r="T75" s="19"/>
      <c r="U75" s="19">
        <v>192350</v>
      </c>
      <c r="V75" s="19"/>
      <c r="W75" s="31">
        <v>136000</v>
      </c>
      <c r="X75" s="19"/>
      <c r="Y75" s="19">
        <v>1165800</v>
      </c>
      <c r="Z75" s="19"/>
      <c r="AA75" s="19"/>
      <c r="AB75" s="19"/>
      <c r="AC75" s="19"/>
      <c r="AD75" s="20"/>
      <c r="AE75" s="21"/>
      <c r="AF75" s="22"/>
      <c r="AG75" s="21"/>
      <c r="AH75" s="21"/>
      <c r="AI75" s="111">
        <f t="shared" si="6"/>
        <v>0.002979943283290187</v>
      </c>
      <c r="AJ75" s="42">
        <f>N(U75)/Q75</f>
        <v>0.00019799381365833072</v>
      </c>
      <c r="AK75" s="51">
        <f t="shared" si="8"/>
        <v>0.13999042712520393</v>
      </c>
      <c r="AL75" s="46">
        <f>1000*N(Y75)/Q75</f>
        <v>1.2000061760482554</v>
      </c>
      <c r="AM75" s="40" t="s">
        <v>133</v>
      </c>
      <c r="AN75" s="40" t="s">
        <v>133</v>
      </c>
      <c r="AO75" s="40" t="s">
        <v>133</v>
      </c>
      <c r="AP75" s="40" t="s">
        <v>133</v>
      </c>
      <c r="AQ75" s="40" t="s">
        <v>133</v>
      </c>
    </row>
    <row r="76" spans="1:43" s="15" customFormat="1" ht="21.75">
      <c r="A76" s="55" t="s">
        <v>593</v>
      </c>
      <c r="B76" s="56" t="s">
        <v>594</v>
      </c>
      <c r="C76" s="56" t="s">
        <v>595</v>
      </c>
      <c r="D76" s="56" t="s">
        <v>596</v>
      </c>
      <c r="E76" s="61">
        <v>17</v>
      </c>
      <c r="F76" s="62" t="s">
        <v>49</v>
      </c>
      <c r="G76" s="23">
        <v>49</v>
      </c>
      <c r="H76" s="23">
        <v>20</v>
      </c>
      <c r="I76" s="24">
        <v>-120</v>
      </c>
      <c r="J76" s="23">
        <v>-31</v>
      </c>
      <c r="K76" s="99" t="s">
        <v>299</v>
      </c>
      <c r="L76" s="98" t="s">
        <v>379</v>
      </c>
      <c r="M76" s="22" t="s">
        <v>225</v>
      </c>
      <c r="N76" s="5" t="s">
        <v>50</v>
      </c>
      <c r="O76" s="15" t="s">
        <v>380</v>
      </c>
      <c r="P76" s="115"/>
      <c r="Q76" s="25">
        <v>324856000</v>
      </c>
      <c r="R76" s="101"/>
      <c r="S76" s="18">
        <v>1338510</v>
      </c>
      <c r="T76" s="19"/>
      <c r="U76" s="19"/>
      <c r="V76" s="19"/>
      <c r="W76" s="19">
        <v>45940</v>
      </c>
      <c r="X76" s="19"/>
      <c r="Y76" s="19">
        <v>743080</v>
      </c>
      <c r="Z76" s="19"/>
      <c r="AA76" s="19"/>
      <c r="AB76" s="19"/>
      <c r="AC76" s="19"/>
      <c r="AD76" s="20"/>
      <c r="AE76" s="21"/>
      <c r="AF76" s="22"/>
      <c r="AG76" s="21"/>
      <c r="AH76" s="21"/>
      <c r="AI76" s="111">
        <f aca="true" t="shared" si="9" ref="AI76:AI81">N(S76)/N(Q76)</f>
        <v>0.004120317925480828</v>
      </c>
      <c r="AJ76" s="40" t="s">
        <v>133</v>
      </c>
      <c r="AK76" s="51">
        <f t="shared" si="8"/>
        <v>0.1414165045435516</v>
      </c>
      <c r="AL76" s="46">
        <f>1000*N(Y76)/Q76</f>
        <v>2.2874135001354445</v>
      </c>
      <c r="AM76" s="40" t="s">
        <v>133</v>
      </c>
      <c r="AN76" s="40" t="s">
        <v>133</v>
      </c>
      <c r="AO76" s="40" t="s">
        <v>133</v>
      </c>
      <c r="AP76" s="40" t="s">
        <v>133</v>
      </c>
      <c r="AQ76" s="40" t="s">
        <v>133</v>
      </c>
    </row>
    <row r="77" spans="1:43" s="15" customFormat="1" ht="33">
      <c r="A77" s="55" t="s">
        <v>593</v>
      </c>
      <c r="B77" s="56" t="s">
        <v>594</v>
      </c>
      <c r="C77" s="56" t="s">
        <v>595</v>
      </c>
      <c r="D77" s="56" t="s">
        <v>596</v>
      </c>
      <c r="E77" s="61">
        <v>18</v>
      </c>
      <c r="F77" s="62" t="s">
        <v>381</v>
      </c>
      <c r="G77" s="23">
        <v>56</v>
      </c>
      <c r="H77" s="23">
        <v>30</v>
      </c>
      <c r="I77" s="24">
        <v>-130</v>
      </c>
      <c r="J77" s="23">
        <v>-15</v>
      </c>
      <c r="K77" s="99" t="s">
        <v>299</v>
      </c>
      <c r="L77" s="98" t="s">
        <v>382</v>
      </c>
      <c r="M77" s="22" t="s">
        <v>112</v>
      </c>
      <c r="N77" s="5" t="s">
        <v>50</v>
      </c>
      <c r="O77" s="15" t="s">
        <v>113</v>
      </c>
      <c r="P77" s="115"/>
      <c r="Q77" s="25">
        <v>382043700</v>
      </c>
      <c r="R77" s="101"/>
      <c r="S77" s="18">
        <v>1549600</v>
      </c>
      <c r="T77" s="19"/>
      <c r="U77" s="19"/>
      <c r="V77" s="19"/>
      <c r="W77" s="18">
        <v>291370</v>
      </c>
      <c r="X77" s="21"/>
      <c r="Y77" s="19">
        <v>846935</v>
      </c>
      <c r="Z77" s="19"/>
      <c r="AA77" s="19"/>
      <c r="AB77" s="19"/>
      <c r="AC77" s="19"/>
      <c r="AD77" s="20"/>
      <c r="AE77" s="21"/>
      <c r="AF77" s="22"/>
      <c r="AG77" s="21"/>
      <c r="AH77" s="21"/>
      <c r="AI77" s="111">
        <f t="shared" si="9"/>
        <v>0.004056080495503525</v>
      </c>
      <c r="AJ77" s="40" t="s">
        <v>133</v>
      </c>
      <c r="AK77" s="51">
        <f t="shared" si="8"/>
        <v>0.7626614442274535</v>
      </c>
      <c r="AL77" s="46">
        <f>1000*N(Y77)/Q77</f>
        <v>2.2168537264192554</v>
      </c>
      <c r="AM77" s="40" t="s">
        <v>133</v>
      </c>
      <c r="AN77" s="40" t="s">
        <v>133</v>
      </c>
      <c r="AO77" s="40" t="s">
        <v>133</v>
      </c>
      <c r="AP77" s="40" t="s">
        <v>133</v>
      </c>
      <c r="AQ77" s="40" t="s">
        <v>133</v>
      </c>
    </row>
    <row r="78" spans="1:43" s="15" customFormat="1" ht="30">
      <c r="A78" s="83" t="s">
        <v>593</v>
      </c>
      <c r="B78" s="84" t="s">
        <v>594</v>
      </c>
      <c r="C78" s="94" t="s">
        <v>595</v>
      </c>
      <c r="D78" s="94" t="s">
        <v>596</v>
      </c>
      <c r="E78" s="85">
        <v>19</v>
      </c>
      <c r="F78" s="86" t="s">
        <v>114</v>
      </c>
      <c r="G78" s="23">
        <v>50</v>
      </c>
      <c r="H78" s="23">
        <v>36</v>
      </c>
      <c r="I78" s="24">
        <v>-120</v>
      </c>
      <c r="J78" s="23">
        <v>-24</v>
      </c>
      <c r="K78" s="99" t="s">
        <v>299</v>
      </c>
      <c r="L78" s="98" t="s">
        <v>115</v>
      </c>
      <c r="M78" s="22" t="s">
        <v>116</v>
      </c>
      <c r="N78" s="5" t="s">
        <v>50</v>
      </c>
      <c r="O78" s="15" t="s">
        <v>474</v>
      </c>
      <c r="P78" s="115"/>
      <c r="Q78" s="25">
        <v>83560000</v>
      </c>
      <c r="R78" s="101"/>
      <c r="S78" s="19">
        <v>600135</v>
      </c>
      <c r="T78" s="19"/>
      <c r="U78" s="19"/>
      <c r="V78" s="19"/>
      <c r="W78" s="19">
        <v>38773</v>
      </c>
      <c r="X78" s="19" t="s">
        <v>27</v>
      </c>
      <c r="Y78" s="19">
        <v>170000</v>
      </c>
      <c r="Z78" s="19"/>
      <c r="AA78" s="19"/>
      <c r="AB78" s="19"/>
      <c r="AC78" s="19"/>
      <c r="AD78" s="20"/>
      <c r="AE78" s="21"/>
      <c r="AF78" s="22"/>
      <c r="AG78" s="21"/>
      <c r="AH78" s="21"/>
      <c r="AI78" s="111">
        <f t="shared" si="9"/>
        <v>0.007182084729535663</v>
      </c>
      <c r="AJ78" s="40" t="s">
        <v>133</v>
      </c>
      <c r="AK78" s="51">
        <f t="shared" si="8"/>
        <v>0.4640138822403064</v>
      </c>
      <c r="AL78" s="46">
        <f>1000*N(Y78)/Q78</f>
        <v>2.0344662517951173</v>
      </c>
      <c r="AM78" s="40" t="s">
        <v>133</v>
      </c>
      <c r="AN78" s="40" t="s">
        <v>133</v>
      </c>
      <c r="AO78" s="40" t="s">
        <v>133</v>
      </c>
      <c r="AP78" s="40" t="s">
        <v>133</v>
      </c>
      <c r="AQ78" s="40" t="s">
        <v>133</v>
      </c>
    </row>
    <row r="79" spans="1:43" s="15" customFormat="1" ht="15.75">
      <c r="A79" s="83" t="s">
        <v>593</v>
      </c>
      <c r="B79" s="84" t="s">
        <v>594</v>
      </c>
      <c r="C79" s="94" t="s">
        <v>595</v>
      </c>
      <c r="D79" s="94" t="s">
        <v>596</v>
      </c>
      <c r="E79" s="85">
        <v>20</v>
      </c>
      <c r="F79" s="86" t="s">
        <v>475</v>
      </c>
      <c r="G79" s="23">
        <v>52</v>
      </c>
      <c r="H79" s="23">
        <v>30</v>
      </c>
      <c r="I79" s="24">
        <v>-121</v>
      </c>
      <c r="J79" s="23">
        <v>-35</v>
      </c>
      <c r="K79" s="99" t="s">
        <v>378</v>
      </c>
      <c r="L79" s="98" t="s">
        <v>152</v>
      </c>
      <c r="M79" s="22" t="s">
        <v>212</v>
      </c>
      <c r="N79" s="5" t="s">
        <v>50</v>
      </c>
      <c r="O79" s="15" t="s">
        <v>153</v>
      </c>
      <c r="P79" s="115"/>
      <c r="Q79" s="25">
        <v>293000000</v>
      </c>
      <c r="R79" s="101"/>
      <c r="S79" s="19">
        <v>673900</v>
      </c>
      <c r="T79" s="19"/>
      <c r="U79" s="19"/>
      <c r="V79" s="19"/>
      <c r="W79" s="19">
        <v>87900</v>
      </c>
      <c r="X79" s="19"/>
      <c r="Y79" s="19" t="s">
        <v>410</v>
      </c>
      <c r="Z79" s="19"/>
      <c r="AA79" s="19"/>
      <c r="AB79" s="19"/>
      <c r="AC79" s="19"/>
      <c r="AD79" s="20"/>
      <c r="AE79" s="21"/>
      <c r="AF79" s="22"/>
      <c r="AG79" s="21"/>
      <c r="AH79" s="21"/>
      <c r="AI79" s="111">
        <f t="shared" si="9"/>
        <v>0.0023</v>
      </c>
      <c r="AJ79" s="40" t="s">
        <v>133</v>
      </c>
      <c r="AK79" s="51">
        <f t="shared" si="8"/>
        <v>0.3</v>
      </c>
      <c r="AL79" s="78" t="s">
        <v>133</v>
      </c>
      <c r="AM79" s="40" t="s">
        <v>133</v>
      </c>
      <c r="AN79" s="40" t="s">
        <v>133</v>
      </c>
      <c r="AO79" s="40" t="s">
        <v>133</v>
      </c>
      <c r="AP79" s="40" t="s">
        <v>133</v>
      </c>
      <c r="AQ79" s="40" t="s">
        <v>133</v>
      </c>
    </row>
    <row r="80" spans="1:43" s="15" customFormat="1" ht="15.75">
      <c r="A80" s="83" t="s">
        <v>593</v>
      </c>
      <c r="B80" s="84" t="s">
        <v>154</v>
      </c>
      <c r="C80" s="94" t="s">
        <v>595</v>
      </c>
      <c r="D80" s="84" t="s">
        <v>155</v>
      </c>
      <c r="E80" s="85">
        <v>1</v>
      </c>
      <c r="F80" s="86" t="s">
        <v>156</v>
      </c>
      <c r="G80" s="23">
        <v>61</v>
      </c>
      <c r="H80" s="23">
        <v>57</v>
      </c>
      <c r="I80" s="24">
        <v>-128</v>
      </c>
      <c r="J80" s="23">
        <v>-15</v>
      </c>
      <c r="K80" s="99" t="s">
        <v>157</v>
      </c>
      <c r="L80" s="98" t="s">
        <v>158</v>
      </c>
      <c r="M80" s="22" t="s">
        <v>159</v>
      </c>
      <c r="N80" s="5" t="s">
        <v>130</v>
      </c>
      <c r="O80" s="15" t="s">
        <v>160</v>
      </c>
      <c r="P80" s="115" t="s">
        <v>398</v>
      </c>
      <c r="Q80" s="25">
        <v>7200000</v>
      </c>
      <c r="R80" s="101"/>
      <c r="S80" s="19">
        <v>11300</v>
      </c>
      <c r="T80" s="19"/>
      <c r="U80" s="19"/>
      <c r="V80" s="19"/>
      <c r="W80" s="19"/>
      <c r="X80" s="19"/>
      <c r="Y80" s="19"/>
      <c r="Z80" s="19"/>
      <c r="AA80" s="19"/>
      <c r="AB80" s="19"/>
      <c r="AC80" s="19"/>
      <c r="AD80" s="20"/>
      <c r="AE80" s="21"/>
      <c r="AF80" s="22"/>
      <c r="AG80" s="19">
        <v>91618</v>
      </c>
      <c r="AH80" s="21"/>
      <c r="AI80" s="112">
        <f t="shared" si="9"/>
        <v>0.0015694444444444445</v>
      </c>
      <c r="AJ80" s="40" t="s">
        <v>133</v>
      </c>
      <c r="AK80" s="78" t="s">
        <v>133</v>
      </c>
      <c r="AL80" s="78" t="s">
        <v>133</v>
      </c>
      <c r="AM80" s="40" t="s">
        <v>133</v>
      </c>
      <c r="AN80" s="40" t="s">
        <v>133</v>
      </c>
      <c r="AO80" s="40" t="s">
        <v>133</v>
      </c>
      <c r="AP80" s="41">
        <f>N(AG80)/Q80</f>
        <v>0.012724722222222222</v>
      </c>
      <c r="AQ80" s="40" t="s">
        <v>133</v>
      </c>
    </row>
    <row r="81" spans="1:43" s="15" customFormat="1" ht="18">
      <c r="A81" s="55" t="s">
        <v>593</v>
      </c>
      <c r="B81" s="56" t="s">
        <v>161</v>
      </c>
      <c r="C81" s="56" t="s">
        <v>595</v>
      </c>
      <c r="D81" s="56" t="s">
        <v>677</v>
      </c>
      <c r="E81" s="61">
        <v>1</v>
      </c>
      <c r="F81" s="62" t="s">
        <v>678</v>
      </c>
      <c r="G81" s="23">
        <v>62</v>
      </c>
      <c r="H81" s="23">
        <v>44</v>
      </c>
      <c r="I81" s="24">
        <v>-138</v>
      </c>
      <c r="J81" s="23">
        <v>-50</v>
      </c>
      <c r="K81" s="99" t="s">
        <v>679</v>
      </c>
      <c r="L81" s="98" t="s">
        <v>680</v>
      </c>
      <c r="M81" s="22" t="s">
        <v>681</v>
      </c>
      <c r="N81" s="5" t="s">
        <v>682</v>
      </c>
      <c r="O81" s="15" t="s">
        <v>683</v>
      </c>
      <c r="P81" s="115"/>
      <c r="Q81" s="25">
        <v>559000000</v>
      </c>
      <c r="R81" s="101"/>
      <c r="S81" s="18">
        <v>1424100</v>
      </c>
      <c r="T81" s="19"/>
      <c r="U81" s="19">
        <v>141380</v>
      </c>
      <c r="V81" s="19"/>
      <c r="W81" s="18">
        <v>174450</v>
      </c>
      <c r="X81" s="19"/>
      <c r="Y81" s="19" t="s">
        <v>410</v>
      </c>
      <c r="Z81" s="19"/>
      <c r="AA81" s="19"/>
      <c r="AB81" s="19"/>
      <c r="AC81" s="19"/>
      <c r="AD81" s="20"/>
      <c r="AE81" s="21"/>
      <c r="AF81" s="22"/>
      <c r="AG81" s="21"/>
      <c r="AH81" s="21"/>
      <c r="AI81" s="111">
        <f t="shared" si="9"/>
        <v>0.0025475849731663685</v>
      </c>
      <c r="AJ81" s="42">
        <f>N(U81)/Q81</f>
        <v>0.0002529159212880143</v>
      </c>
      <c r="AK81" s="51">
        <f>1000*N(W81)/Q81</f>
        <v>0.3120751341681574</v>
      </c>
      <c r="AL81" s="78" t="s">
        <v>133</v>
      </c>
      <c r="AM81" s="40" t="s">
        <v>133</v>
      </c>
      <c r="AN81" s="40" t="s">
        <v>133</v>
      </c>
      <c r="AO81" s="40" t="s">
        <v>133</v>
      </c>
      <c r="AP81" s="40" t="s">
        <v>133</v>
      </c>
      <c r="AQ81" s="40" t="s">
        <v>133</v>
      </c>
    </row>
    <row r="82" spans="1:43" s="15" customFormat="1" ht="18">
      <c r="A82" s="55" t="s">
        <v>593</v>
      </c>
      <c r="B82" s="56" t="s">
        <v>161</v>
      </c>
      <c r="C82" s="56" t="s">
        <v>595</v>
      </c>
      <c r="D82" s="56" t="s">
        <v>677</v>
      </c>
      <c r="E82" s="61">
        <v>2</v>
      </c>
      <c r="F82" s="62" t="s">
        <v>684</v>
      </c>
      <c r="G82" s="23">
        <v>60</v>
      </c>
      <c r="H82" s="23">
        <v>0</v>
      </c>
      <c r="I82" s="24">
        <v>-131</v>
      </c>
      <c r="J82" s="23">
        <v>-36</v>
      </c>
      <c r="K82" s="99" t="s">
        <v>685</v>
      </c>
      <c r="L82" s="98" t="s">
        <v>476</v>
      </c>
      <c r="M82" s="22" t="s">
        <v>477</v>
      </c>
      <c r="N82" s="5" t="s">
        <v>682</v>
      </c>
      <c r="O82" s="15" t="s">
        <v>478</v>
      </c>
      <c r="P82" s="115"/>
      <c r="Q82" s="25">
        <v>162000000</v>
      </c>
      <c r="R82" s="101"/>
      <c r="S82" s="19"/>
      <c r="T82" s="19"/>
      <c r="U82" s="19">
        <v>50220</v>
      </c>
      <c r="V82" s="19"/>
      <c r="W82" s="19"/>
      <c r="X82" s="19"/>
      <c r="Y82" s="19"/>
      <c r="Z82" s="19"/>
      <c r="AA82" s="19"/>
      <c r="AB82" s="19"/>
      <c r="AC82" s="19"/>
      <c r="AD82" s="20"/>
      <c r="AE82" s="21"/>
      <c r="AF82" s="22"/>
      <c r="AG82" s="26">
        <v>166320</v>
      </c>
      <c r="AH82" s="21"/>
      <c r="AI82" s="113" t="s">
        <v>133</v>
      </c>
      <c r="AJ82" s="41">
        <f>N(U82)/Q82</f>
        <v>0.00031</v>
      </c>
      <c r="AK82" s="78" t="s">
        <v>133</v>
      </c>
      <c r="AL82" s="78" t="s">
        <v>133</v>
      </c>
      <c r="AM82" s="40" t="s">
        <v>133</v>
      </c>
      <c r="AN82" s="40" t="s">
        <v>133</v>
      </c>
      <c r="AO82" s="40" t="s">
        <v>133</v>
      </c>
      <c r="AP82" s="41">
        <f>N(AG82)/Q82</f>
        <v>0.0010266666666666666</v>
      </c>
      <c r="AQ82" s="40" t="s">
        <v>133</v>
      </c>
    </row>
    <row r="83" spans="1:43" s="15" customFormat="1" ht="18">
      <c r="A83" s="55" t="s">
        <v>593</v>
      </c>
      <c r="B83" s="56" t="s">
        <v>161</v>
      </c>
      <c r="C83" s="56" t="s">
        <v>595</v>
      </c>
      <c r="D83" s="56" t="s">
        <v>677</v>
      </c>
      <c r="E83" s="61">
        <v>3</v>
      </c>
      <c r="F83" s="62" t="s">
        <v>479</v>
      </c>
      <c r="G83" s="23">
        <v>63</v>
      </c>
      <c r="H83" s="23">
        <v>17</v>
      </c>
      <c r="I83" s="24">
        <v>-130</v>
      </c>
      <c r="J83" s="23">
        <v>-9</v>
      </c>
      <c r="K83" s="99" t="s">
        <v>166</v>
      </c>
      <c r="L83" s="98" t="s">
        <v>480</v>
      </c>
      <c r="M83" s="22" t="s">
        <v>481</v>
      </c>
      <c r="N83" s="5" t="s">
        <v>130</v>
      </c>
      <c r="O83" s="15" t="s">
        <v>160</v>
      </c>
      <c r="P83" s="115"/>
      <c r="Q83" s="25">
        <v>63000000</v>
      </c>
      <c r="R83" s="101"/>
      <c r="S83" s="19" t="s">
        <v>410</v>
      </c>
      <c r="T83" s="19"/>
      <c r="U83" s="19"/>
      <c r="V83" s="19"/>
      <c r="W83" s="19"/>
      <c r="X83" s="19"/>
      <c r="Y83" s="19"/>
      <c r="Z83" s="19"/>
      <c r="AA83" s="19"/>
      <c r="AB83" s="19"/>
      <c r="AC83" s="19"/>
      <c r="AD83" s="20"/>
      <c r="AE83" s="21"/>
      <c r="AF83" s="22"/>
      <c r="AG83" s="26">
        <v>479000</v>
      </c>
      <c r="AH83" s="21"/>
      <c r="AI83" s="113" t="s">
        <v>133</v>
      </c>
      <c r="AJ83" s="40" t="s">
        <v>133</v>
      </c>
      <c r="AK83" s="78" t="s">
        <v>133</v>
      </c>
      <c r="AL83" s="78" t="s">
        <v>133</v>
      </c>
      <c r="AM83" s="40" t="s">
        <v>133</v>
      </c>
      <c r="AN83" s="40" t="s">
        <v>133</v>
      </c>
      <c r="AO83" s="40" t="s">
        <v>133</v>
      </c>
      <c r="AP83" s="41">
        <f>N(AG83)/Q83</f>
        <v>0.007603174603174603</v>
      </c>
      <c r="AQ83" s="40" t="s">
        <v>133</v>
      </c>
    </row>
    <row r="84" spans="1:43" s="15" customFormat="1" ht="15.75">
      <c r="A84" s="83" t="s">
        <v>593</v>
      </c>
      <c r="B84" s="84" t="s">
        <v>161</v>
      </c>
      <c r="C84" s="94" t="s">
        <v>595</v>
      </c>
      <c r="D84" s="94" t="s">
        <v>677</v>
      </c>
      <c r="E84" s="85">
        <v>4</v>
      </c>
      <c r="F84" s="86" t="s">
        <v>875</v>
      </c>
      <c r="G84" s="23">
        <v>60</v>
      </c>
      <c r="H84" s="23">
        <v>59</v>
      </c>
      <c r="I84" s="24">
        <v>-133</v>
      </c>
      <c r="J84" s="23">
        <v>-44</v>
      </c>
      <c r="K84" s="100" t="s">
        <v>417</v>
      </c>
      <c r="L84" s="98" t="s">
        <v>686</v>
      </c>
      <c r="M84" s="22" t="s">
        <v>687</v>
      </c>
      <c r="N84" s="5" t="s">
        <v>682</v>
      </c>
      <c r="O84" s="15" t="s">
        <v>688</v>
      </c>
      <c r="P84" s="115"/>
      <c r="Q84" s="25">
        <v>187270000</v>
      </c>
      <c r="R84" s="101"/>
      <c r="S84" s="19"/>
      <c r="T84" s="19"/>
      <c r="U84" s="19">
        <v>187270</v>
      </c>
      <c r="V84" s="19"/>
      <c r="W84" s="19"/>
      <c r="X84" s="19"/>
      <c r="Y84" s="19"/>
      <c r="Z84" s="19"/>
      <c r="AA84" s="19"/>
      <c r="AB84" s="19"/>
      <c r="AC84" s="19"/>
      <c r="AD84" s="20"/>
      <c r="AE84" s="21"/>
      <c r="AF84" s="22"/>
      <c r="AG84" s="21" t="s">
        <v>410</v>
      </c>
      <c r="AH84" s="21"/>
      <c r="AI84" s="113" t="s">
        <v>133</v>
      </c>
      <c r="AJ84" s="41">
        <f>N(U84)/Q84</f>
        <v>0.001</v>
      </c>
      <c r="AK84" s="78" t="s">
        <v>133</v>
      </c>
      <c r="AL84" s="78" t="s">
        <v>133</v>
      </c>
      <c r="AM84" s="40" t="s">
        <v>133</v>
      </c>
      <c r="AN84" s="40" t="s">
        <v>133</v>
      </c>
      <c r="AO84" s="40" t="s">
        <v>133</v>
      </c>
      <c r="AP84" s="40" t="s">
        <v>133</v>
      </c>
      <c r="AQ84" s="40" t="s">
        <v>133</v>
      </c>
    </row>
    <row r="85" spans="1:43" s="15" customFormat="1" ht="21.75">
      <c r="A85" s="83" t="s">
        <v>593</v>
      </c>
      <c r="B85" s="84" t="s">
        <v>161</v>
      </c>
      <c r="C85" s="94" t="s">
        <v>595</v>
      </c>
      <c r="D85" s="94" t="s">
        <v>677</v>
      </c>
      <c r="E85" s="85">
        <v>5</v>
      </c>
      <c r="F85" s="86" t="s">
        <v>689</v>
      </c>
      <c r="G85" s="23">
        <v>64</v>
      </c>
      <c r="H85" s="23">
        <v>2</v>
      </c>
      <c r="I85" s="24">
        <v>-115</v>
      </c>
      <c r="J85" s="23">
        <v>-50</v>
      </c>
      <c r="K85" s="99" t="s">
        <v>690</v>
      </c>
      <c r="L85" s="98" t="s">
        <v>691</v>
      </c>
      <c r="M85" s="22" t="s">
        <v>692</v>
      </c>
      <c r="N85" s="5" t="s">
        <v>130</v>
      </c>
      <c r="O85" s="15" t="s">
        <v>693</v>
      </c>
      <c r="P85" s="115"/>
      <c r="Q85" s="25">
        <v>90000000</v>
      </c>
      <c r="R85" s="101"/>
      <c r="S85" s="19"/>
      <c r="T85" s="19"/>
      <c r="U85" s="19"/>
      <c r="V85" s="19"/>
      <c r="W85" s="19">
        <v>108000</v>
      </c>
      <c r="X85" s="19"/>
      <c r="Y85" s="19"/>
      <c r="Z85" s="19"/>
      <c r="AA85" s="19"/>
      <c r="AB85" s="19"/>
      <c r="AC85" s="19"/>
      <c r="AD85" s="20"/>
      <c r="AE85" s="22" t="s">
        <v>410</v>
      </c>
      <c r="AF85" s="22"/>
      <c r="AG85" s="21" t="s">
        <v>410</v>
      </c>
      <c r="AH85" s="21"/>
      <c r="AI85" s="114" t="s">
        <v>133</v>
      </c>
      <c r="AJ85" s="44" t="s">
        <v>133</v>
      </c>
      <c r="AK85" s="78" t="s">
        <v>133</v>
      </c>
      <c r="AL85" s="78" t="s">
        <v>133</v>
      </c>
      <c r="AM85" s="44" t="s">
        <v>133</v>
      </c>
      <c r="AN85" s="44" t="s">
        <v>133</v>
      </c>
      <c r="AO85" s="44" t="s">
        <v>133</v>
      </c>
      <c r="AP85" s="44" t="s">
        <v>133</v>
      </c>
      <c r="AQ85" s="44" t="s">
        <v>133</v>
      </c>
    </row>
    <row r="86" spans="1:43" s="15" customFormat="1" ht="18">
      <c r="A86" s="55" t="s">
        <v>593</v>
      </c>
      <c r="B86" s="56" t="s">
        <v>694</v>
      </c>
      <c r="C86" s="56" t="s">
        <v>695</v>
      </c>
      <c r="D86" s="56" t="s">
        <v>696</v>
      </c>
      <c r="E86" s="61">
        <v>1</v>
      </c>
      <c r="F86" s="62" t="s">
        <v>697</v>
      </c>
      <c r="G86" s="23">
        <v>28</v>
      </c>
      <c r="H86" s="23">
        <v>10</v>
      </c>
      <c r="I86" s="24">
        <v>-113</v>
      </c>
      <c r="J86" s="23">
        <v>-15</v>
      </c>
      <c r="K86" s="6" t="s">
        <v>378</v>
      </c>
      <c r="L86" s="98" t="s">
        <v>698</v>
      </c>
      <c r="M86" s="22" t="s">
        <v>699</v>
      </c>
      <c r="N86" s="5" t="s">
        <v>50</v>
      </c>
      <c r="O86" s="15" t="s">
        <v>700</v>
      </c>
      <c r="P86" s="115"/>
      <c r="Q86" s="25">
        <v>650000000</v>
      </c>
      <c r="R86" s="101"/>
      <c r="S86" s="18">
        <v>3900000</v>
      </c>
      <c r="T86" s="19"/>
      <c r="U86" s="19"/>
      <c r="V86" s="19"/>
      <c r="W86" s="31">
        <v>130000</v>
      </c>
      <c r="X86" s="19"/>
      <c r="Y86" s="19" t="s">
        <v>410</v>
      </c>
      <c r="Z86" s="19"/>
      <c r="AA86" s="19"/>
      <c r="AB86" s="19"/>
      <c r="AC86" s="19"/>
      <c r="AD86" s="20"/>
      <c r="AE86" s="21"/>
      <c r="AF86" s="22"/>
      <c r="AG86" s="21"/>
      <c r="AH86" s="21"/>
      <c r="AI86" s="111">
        <f aca="true" t="shared" si="10" ref="AI86:AI95">N(S86)/N(Q86)</f>
        <v>0.006</v>
      </c>
      <c r="AJ86" s="40" t="s">
        <v>133</v>
      </c>
      <c r="AK86" s="51">
        <f>1000*N(W86)/Q86</f>
        <v>0.2</v>
      </c>
      <c r="AL86" s="78" t="s">
        <v>133</v>
      </c>
      <c r="AM86" s="40" t="s">
        <v>133</v>
      </c>
      <c r="AN86" s="40" t="s">
        <v>133</v>
      </c>
      <c r="AO86" s="40" t="s">
        <v>133</v>
      </c>
      <c r="AP86" s="40" t="s">
        <v>133</v>
      </c>
      <c r="AQ86" s="40" t="s">
        <v>133</v>
      </c>
    </row>
    <row r="87" spans="1:43" s="15" customFormat="1" ht="15.75">
      <c r="A87" s="83" t="s">
        <v>593</v>
      </c>
      <c r="B87" s="84" t="s">
        <v>701</v>
      </c>
      <c r="C87" s="84" t="s">
        <v>695</v>
      </c>
      <c r="D87" s="84" t="s">
        <v>702</v>
      </c>
      <c r="E87" s="85">
        <v>1</v>
      </c>
      <c r="F87" s="86" t="s">
        <v>703</v>
      </c>
      <c r="G87" s="23">
        <v>19</v>
      </c>
      <c r="H87" s="23">
        <v>10</v>
      </c>
      <c r="I87" s="24">
        <v>-102</v>
      </c>
      <c r="J87" s="23">
        <v>-8</v>
      </c>
      <c r="K87" s="6" t="s">
        <v>9</v>
      </c>
      <c r="L87" s="98" t="s">
        <v>302</v>
      </c>
      <c r="M87" s="22" t="s">
        <v>704</v>
      </c>
      <c r="N87" s="5"/>
      <c r="O87" s="15" t="s">
        <v>889</v>
      </c>
      <c r="P87" s="115"/>
      <c r="Q87" s="25">
        <v>110000000</v>
      </c>
      <c r="R87" s="101"/>
      <c r="S87" s="19">
        <v>770000</v>
      </c>
      <c r="T87" s="19"/>
      <c r="U87" s="19"/>
      <c r="V87" s="19"/>
      <c r="W87" s="19">
        <v>8800</v>
      </c>
      <c r="X87" s="19"/>
      <c r="Y87" s="19">
        <v>220000</v>
      </c>
      <c r="Z87" s="19"/>
      <c r="AA87" s="19"/>
      <c r="AB87" s="19"/>
      <c r="AC87" s="19"/>
      <c r="AD87" s="20"/>
      <c r="AE87" s="21"/>
      <c r="AF87" s="22"/>
      <c r="AG87" s="21"/>
      <c r="AH87" s="21"/>
      <c r="AI87" s="111">
        <f t="shared" si="10"/>
        <v>0.007</v>
      </c>
      <c r="AJ87" s="40" t="s">
        <v>133</v>
      </c>
      <c r="AK87" s="39">
        <f>1000*N(W87)/Q87</f>
        <v>0.08</v>
      </c>
      <c r="AL87" s="46">
        <f>1000*N(Y87)/Q87</f>
        <v>2</v>
      </c>
      <c r="AM87" s="40" t="s">
        <v>133</v>
      </c>
      <c r="AN87" s="40" t="s">
        <v>133</v>
      </c>
      <c r="AO87" s="40" t="s">
        <v>133</v>
      </c>
      <c r="AP87" s="40" t="s">
        <v>133</v>
      </c>
      <c r="AQ87" s="40" t="s">
        <v>133</v>
      </c>
    </row>
    <row r="88" spans="1:43" s="15" customFormat="1" ht="18">
      <c r="A88" s="55" t="s">
        <v>593</v>
      </c>
      <c r="B88" s="56" t="s">
        <v>890</v>
      </c>
      <c r="C88" s="56" t="s">
        <v>695</v>
      </c>
      <c r="D88" s="56" t="s">
        <v>308</v>
      </c>
      <c r="E88" s="61">
        <v>1</v>
      </c>
      <c r="F88" s="62" t="s">
        <v>309</v>
      </c>
      <c r="G88" s="23">
        <v>26</v>
      </c>
      <c r="H88" s="23">
        <v>43</v>
      </c>
      <c r="I88" s="24">
        <v>-108</v>
      </c>
      <c r="J88" s="23">
        <v>-14</v>
      </c>
      <c r="K88" s="6" t="s">
        <v>310</v>
      </c>
      <c r="L88" s="98" t="s">
        <v>311</v>
      </c>
      <c r="M88" s="22" t="s">
        <v>312</v>
      </c>
      <c r="N88" s="5" t="s">
        <v>313</v>
      </c>
      <c r="O88" s="15" t="s">
        <v>314</v>
      </c>
      <c r="P88" s="115"/>
      <c r="Q88" s="25">
        <v>195000000</v>
      </c>
      <c r="R88" s="101"/>
      <c r="S88" s="18">
        <v>1014000</v>
      </c>
      <c r="T88" s="19"/>
      <c r="U88" s="19"/>
      <c r="V88" s="19"/>
      <c r="W88" s="19">
        <v>9750</v>
      </c>
      <c r="X88" s="19"/>
      <c r="Y88" s="19" t="s">
        <v>410</v>
      </c>
      <c r="Z88" s="19"/>
      <c r="AA88" s="19"/>
      <c r="AB88" s="19"/>
      <c r="AC88" s="19"/>
      <c r="AD88" s="20"/>
      <c r="AE88" s="21"/>
      <c r="AF88" s="22"/>
      <c r="AG88" s="21"/>
      <c r="AH88" s="21"/>
      <c r="AI88" s="111">
        <f t="shared" si="10"/>
        <v>0.0052</v>
      </c>
      <c r="AJ88" s="40" t="s">
        <v>133</v>
      </c>
      <c r="AK88" s="39">
        <f>1000*N(W88)/Q88</f>
        <v>0.05</v>
      </c>
      <c r="AL88" s="78" t="s">
        <v>133</v>
      </c>
      <c r="AM88" s="40" t="s">
        <v>133</v>
      </c>
      <c r="AN88" s="40" t="s">
        <v>133</v>
      </c>
      <c r="AO88" s="40" t="s">
        <v>133</v>
      </c>
      <c r="AP88" s="40" t="s">
        <v>133</v>
      </c>
      <c r="AQ88" s="40" t="s">
        <v>133</v>
      </c>
    </row>
    <row r="89" spans="1:43" s="15" customFormat="1" ht="43.5">
      <c r="A89" s="55" t="s">
        <v>593</v>
      </c>
      <c r="B89" s="56" t="s">
        <v>315</v>
      </c>
      <c r="C89" s="56" t="s">
        <v>695</v>
      </c>
      <c r="D89" s="56" t="s">
        <v>52</v>
      </c>
      <c r="E89" s="61">
        <v>1</v>
      </c>
      <c r="F89" s="62" t="s">
        <v>53</v>
      </c>
      <c r="G89" s="23">
        <v>30</v>
      </c>
      <c r="H89" s="23">
        <v>58</v>
      </c>
      <c r="I89" s="24">
        <v>-110</v>
      </c>
      <c r="J89" s="23">
        <v>-18</v>
      </c>
      <c r="K89" s="6" t="s">
        <v>111</v>
      </c>
      <c r="L89" s="98" t="s">
        <v>54</v>
      </c>
      <c r="M89" s="22" t="s">
        <v>221</v>
      </c>
      <c r="N89" s="5" t="s">
        <v>130</v>
      </c>
      <c r="O89" s="15" t="s">
        <v>326</v>
      </c>
      <c r="P89" s="115"/>
      <c r="Q89" s="25">
        <v>7143000000</v>
      </c>
      <c r="R89" s="101"/>
      <c r="S89" s="18">
        <v>30000000</v>
      </c>
      <c r="T89" s="19"/>
      <c r="U89" s="18">
        <v>570000</v>
      </c>
      <c r="V89" s="19"/>
      <c r="W89" s="19">
        <v>82120</v>
      </c>
      <c r="X89" s="19"/>
      <c r="Y89" s="19">
        <v>4106000</v>
      </c>
      <c r="Z89" s="19"/>
      <c r="AA89" s="19" t="s">
        <v>132</v>
      </c>
      <c r="AB89" s="19" t="s">
        <v>398</v>
      </c>
      <c r="AC89" s="19">
        <v>384000</v>
      </c>
      <c r="AD89" s="20"/>
      <c r="AE89" s="21"/>
      <c r="AF89" s="22"/>
      <c r="AG89" s="21"/>
      <c r="AH89" s="21"/>
      <c r="AI89" s="111">
        <f t="shared" si="10"/>
        <v>0.004199916001679967</v>
      </c>
      <c r="AJ89" s="42">
        <f>N(U89)/Q89</f>
        <v>7.979840403191935E-05</v>
      </c>
      <c r="AK89" s="39">
        <f>1000*N(W89)/Q89</f>
        <v>0.011496570068598628</v>
      </c>
      <c r="AL89" s="51">
        <f>1000*N(Y89)/Q89</f>
        <v>0.5748285034299314</v>
      </c>
      <c r="AM89" s="40" t="s">
        <v>133</v>
      </c>
      <c r="AN89" s="41">
        <f>N(AC89)/Q89</f>
        <v>5.375892482150357E-05</v>
      </c>
      <c r="AO89" s="40" t="s">
        <v>133</v>
      </c>
      <c r="AP89" s="40" t="s">
        <v>133</v>
      </c>
      <c r="AQ89" s="40" t="s">
        <v>133</v>
      </c>
    </row>
    <row r="90" spans="1:43" s="15" customFormat="1" ht="18">
      <c r="A90" s="55" t="s">
        <v>593</v>
      </c>
      <c r="B90" s="56" t="s">
        <v>315</v>
      </c>
      <c r="C90" s="56" t="s">
        <v>695</v>
      </c>
      <c r="D90" s="56" t="s">
        <v>52</v>
      </c>
      <c r="E90" s="61">
        <v>2</v>
      </c>
      <c r="F90" s="62" t="s">
        <v>327</v>
      </c>
      <c r="G90" s="23">
        <v>28</v>
      </c>
      <c r="H90" s="23">
        <v>23</v>
      </c>
      <c r="I90" s="24">
        <v>-109</v>
      </c>
      <c r="J90" s="23">
        <v>-39</v>
      </c>
      <c r="K90" s="6" t="s">
        <v>127</v>
      </c>
      <c r="L90" s="98" t="s">
        <v>328</v>
      </c>
      <c r="M90" s="22" t="s">
        <v>329</v>
      </c>
      <c r="N90" s="5" t="s">
        <v>313</v>
      </c>
      <c r="O90" s="15" t="s">
        <v>314</v>
      </c>
      <c r="P90" s="115"/>
      <c r="Q90" s="25">
        <v>233000000</v>
      </c>
      <c r="R90" s="101"/>
      <c r="S90" s="18">
        <v>1005000</v>
      </c>
      <c r="T90" s="19"/>
      <c r="U90" s="31" t="s">
        <v>410</v>
      </c>
      <c r="V90" s="19"/>
      <c r="W90" s="19"/>
      <c r="X90" s="19"/>
      <c r="Y90" s="19"/>
      <c r="Z90" s="19"/>
      <c r="AA90" s="19"/>
      <c r="AB90" s="19"/>
      <c r="AC90" s="19"/>
      <c r="AD90" s="20"/>
      <c r="AE90" s="21"/>
      <c r="AF90" s="22"/>
      <c r="AG90" s="21"/>
      <c r="AH90" s="21"/>
      <c r="AI90" s="111">
        <f t="shared" si="10"/>
        <v>0.0043133047210300425</v>
      </c>
      <c r="AJ90" s="40" t="s">
        <v>133</v>
      </c>
      <c r="AK90" s="78" t="s">
        <v>133</v>
      </c>
      <c r="AL90" s="78" t="s">
        <v>133</v>
      </c>
      <c r="AM90" s="40" t="s">
        <v>133</v>
      </c>
      <c r="AN90" s="40" t="s">
        <v>133</v>
      </c>
      <c r="AO90" s="40" t="s">
        <v>133</v>
      </c>
      <c r="AP90" s="40" t="s">
        <v>133</v>
      </c>
      <c r="AQ90" s="40" t="s">
        <v>133</v>
      </c>
    </row>
    <row r="91" spans="1:43" s="15" customFormat="1" ht="18">
      <c r="A91" s="55" t="s">
        <v>593</v>
      </c>
      <c r="B91" s="56" t="s">
        <v>315</v>
      </c>
      <c r="C91" s="56" t="s">
        <v>695</v>
      </c>
      <c r="D91" s="56" t="s">
        <v>52</v>
      </c>
      <c r="E91" s="61">
        <v>3</v>
      </c>
      <c r="F91" s="62" t="s">
        <v>330</v>
      </c>
      <c r="G91" s="23">
        <v>30</v>
      </c>
      <c r="H91" s="23">
        <v>19</v>
      </c>
      <c r="I91" s="24">
        <v>-109</v>
      </c>
      <c r="J91" s="23">
        <v>-33</v>
      </c>
      <c r="K91" s="6" t="s">
        <v>201</v>
      </c>
      <c r="L91" s="98" t="s">
        <v>319</v>
      </c>
      <c r="M91" s="22" t="s">
        <v>320</v>
      </c>
      <c r="N91" s="5" t="s">
        <v>130</v>
      </c>
      <c r="O91" s="15" t="s">
        <v>321</v>
      </c>
      <c r="P91" s="115" t="s">
        <v>27</v>
      </c>
      <c r="Q91" s="25">
        <v>1800000000</v>
      </c>
      <c r="R91" s="101"/>
      <c r="S91" s="18">
        <v>8137000</v>
      </c>
      <c r="T91" s="19"/>
      <c r="U91" s="18">
        <v>444000</v>
      </c>
      <c r="V91" s="19"/>
      <c r="W91" s="19" t="s">
        <v>410</v>
      </c>
      <c r="X91" s="19"/>
      <c r="Y91" s="19" t="s">
        <v>410</v>
      </c>
      <c r="Z91" s="19"/>
      <c r="AA91" s="19"/>
      <c r="AB91" s="19"/>
      <c r="AC91" s="19"/>
      <c r="AD91" s="20"/>
      <c r="AE91" s="21"/>
      <c r="AF91" s="22"/>
      <c r="AG91" s="21"/>
      <c r="AH91" s="21"/>
      <c r="AI91" s="111">
        <f t="shared" si="10"/>
        <v>0.0045205555555555554</v>
      </c>
      <c r="AJ91" s="42">
        <f>N(U91)/Q91</f>
        <v>0.0002466666666666667</v>
      </c>
      <c r="AK91" s="78" t="s">
        <v>133</v>
      </c>
      <c r="AL91" s="78" t="s">
        <v>133</v>
      </c>
      <c r="AM91" s="40" t="s">
        <v>133</v>
      </c>
      <c r="AN91" s="40" t="s">
        <v>133</v>
      </c>
      <c r="AO91" s="40" t="s">
        <v>133</v>
      </c>
      <c r="AP91" s="40" t="s">
        <v>133</v>
      </c>
      <c r="AQ91" s="40" t="s">
        <v>133</v>
      </c>
    </row>
    <row r="92" spans="1:43" s="15" customFormat="1" ht="18">
      <c r="A92" s="55" t="s">
        <v>593</v>
      </c>
      <c r="B92" s="56" t="s">
        <v>315</v>
      </c>
      <c r="C92" s="56" t="s">
        <v>695</v>
      </c>
      <c r="D92" s="56" t="s">
        <v>52</v>
      </c>
      <c r="E92" s="61">
        <v>4</v>
      </c>
      <c r="F92" s="62" t="s">
        <v>322</v>
      </c>
      <c r="G92" s="23">
        <v>31</v>
      </c>
      <c r="H92" s="23">
        <v>7</v>
      </c>
      <c r="I92" s="24">
        <v>-110</v>
      </c>
      <c r="J92" s="23">
        <v>-27</v>
      </c>
      <c r="K92" s="6" t="s">
        <v>127</v>
      </c>
      <c r="L92" s="98" t="s">
        <v>323</v>
      </c>
      <c r="M92" s="22" t="s">
        <v>221</v>
      </c>
      <c r="N92" s="5" t="s">
        <v>130</v>
      </c>
      <c r="O92" s="15" t="s">
        <v>324</v>
      </c>
      <c r="P92" s="115"/>
      <c r="Q92" s="25">
        <v>230000000</v>
      </c>
      <c r="R92" s="101"/>
      <c r="S92" s="18">
        <v>1955000</v>
      </c>
      <c r="T92" s="19"/>
      <c r="U92" s="19"/>
      <c r="V92" s="19"/>
      <c r="W92" s="19"/>
      <c r="X92" s="19"/>
      <c r="Y92" s="19"/>
      <c r="Z92" s="19"/>
      <c r="AA92" s="19"/>
      <c r="AB92" s="19"/>
      <c r="AC92" s="19"/>
      <c r="AD92" s="20"/>
      <c r="AE92" s="21"/>
      <c r="AF92" s="22"/>
      <c r="AG92" s="21"/>
      <c r="AH92" s="21"/>
      <c r="AI92" s="111">
        <f t="shared" si="10"/>
        <v>0.0085</v>
      </c>
      <c r="AJ92" s="40" t="s">
        <v>133</v>
      </c>
      <c r="AK92" s="78" t="s">
        <v>133</v>
      </c>
      <c r="AL92" s="78" t="s">
        <v>133</v>
      </c>
      <c r="AM92" s="40" t="s">
        <v>133</v>
      </c>
      <c r="AN92" s="40" t="s">
        <v>133</v>
      </c>
      <c r="AO92" s="40" t="s">
        <v>133</v>
      </c>
      <c r="AP92" s="40" t="s">
        <v>133</v>
      </c>
      <c r="AQ92" s="40" t="s">
        <v>133</v>
      </c>
    </row>
    <row r="93" spans="1:43" s="15" customFormat="1" ht="21.75">
      <c r="A93" s="55" t="s">
        <v>593</v>
      </c>
      <c r="B93" s="56" t="s">
        <v>315</v>
      </c>
      <c r="C93" s="56" t="s">
        <v>695</v>
      </c>
      <c r="D93" s="56" t="s">
        <v>52</v>
      </c>
      <c r="E93" s="61">
        <v>5</v>
      </c>
      <c r="F93" s="62" t="s">
        <v>325</v>
      </c>
      <c r="G93" s="23">
        <v>30</v>
      </c>
      <c r="H93" s="23">
        <v>26</v>
      </c>
      <c r="I93" s="24">
        <v>-109</v>
      </c>
      <c r="J93" s="23">
        <v>-42</v>
      </c>
      <c r="K93" s="6" t="s">
        <v>127</v>
      </c>
      <c r="L93" s="98" t="s">
        <v>328</v>
      </c>
      <c r="M93" s="22" t="s">
        <v>320</v>
      </c>
      <c r="N93" s="5" t="s">
        <v>130</v>
      </c>
      <c r="O93" s="15" t="s">
        <v>523</v>
      </c>
      <c r="P93" s="115"/>
      <c r="Q93" s="25">
        <v>147237000</v>
      </c>
      <c r="R93" s="101"/>
      <c r="S93" s="18">
        <v>1527000</v>
      </c>
      <c r="T93" s="19"/>
      <c r="U93" s="31" t="s">
        <v>410</v>
      </c>
      <c r="V93" s="19"/>
      <c r="W93" s="19"/>
      <c r="X93" s="19"/>
      <c r="Y93" s="19"/>
      <c r="Z93" s="19"/>
      <c r="AA93" s="19"/>
      <c r="AB93" s="19"/>
      <c r="AC93" s="19"/>
      <c r="AD93" s="20"/>
      <c r="AE93" s="21"/>
      <c r="AF93" s="22"/>
      <c r="AG93" s="21"/>
      <c r="AH93" s="21"/>
      <c r="AI93" s="111">
        <f t="shared" si="10"/>
        <v>0.01037103445465474</v>
      </c>
      <c r="AJ93" s="40" t="s">
        <v>133</v>
      </c>
      <c r="AK93" s="78" t="s">
        <v>133</v>
      </c>
      <c r="AL93" s="78" t="s">
        <v>133</v>
      </c>
      <c r="AM93" s="40" t="s">
        <v>133</v>
      </c>
      <c r="AN93" s="40" t="s">
        <v>133</v>
      </c>
      <c r="AO93" s="40" t="s">
        <v>133</v>
      </c>
      <c r="AP93" s="40" t="s">
        <v>133</v>
      </c>
      <c r="AQ93" s="40" t="s">
        <v>133</v>
      </c>
    </row>
    <row r="94" spans="1:43" s="15" customFormat="1" ht="18">
      <c r="A94" s="55" t="s">
        <v>593</v>
      </c>
      <c r="B94" s="56" t="s">
        <v>315</v>
      </c>
      <c r="C94" s="56" t="s">
        <v>695</v>
      </c>
      <c r="D94" s="56" t="s">
        <v>52</v>
      </c>
      <c r="E94" s="61">
        <v>6</v>
      </c>
      <c r="F94" s="62" t="s">
        <v>524</v>
      </c>
      <c r="G94" s="23">
        <v>27</v>
      </c>
      <c r="H94" s="23">
        <v>8</v>
      </c>
      <c r="I94" s="24">
        <v>-109</v>
      </c>
      <c r="J94" s="23">
        <v>-46</v>
      </c>
      <c r="K94" s="6" t="s">
        <v>127</v>
      </c>
      <c r="L94" s="98" t="s">
        <v>323</v>
      </c>
      <c r="M94" s="22" t="s">
        <v>525</v>
      </c>
      <c r="N94" s="5" t="s">
        <v>130</v>
      </c>
      <c r="O94" s="15" t="s">
        <v>526</v>
      </c>
      <c r="P94" s="115"/>
      <c r="Q94" s="25">
        <v>286900000</v>
      </c>
      <c r="R94" s="101"/>
      <c r="S94" s="18">
        <v>1061530</v>
      </c>
      <c r="T94" s="19"/>
      <c r="U94" s="19"/>
      <c r="V94" s="19"/>
      <c r="W94" s="19"/>
      <c r="X94" s="19"/>
      <c r="Y94" s="19"/>
      <c r="Z94" s="19"/>
      <c r="AA94" s="19"/>
      <c r="AB94" s="19"/>
      <c r="AC94" s="19"/>
      <c r="AD94" s="20"/>
      <c r="AE94" s="21"/>
      <c r="AF94" s="22"/>
      <c r="AG94" s="21"/>
      <c r="AH94" s="21"/>
      <c r="AI94" s="112">
        <f t="shared" si="10"/>
        <v>0.0037</v>
      </c>
      <c r="AJ94" s="40" t="s">
        <v>133</v>
      </c>
      <c r="AK94" s="78" t="s">
        <v>133</v>
      </c>
      <c r="AL94" s="78" t="s">
        <v>133</v>
      </c>
      <c r="AM94" s="40" t="s">
        <v>133</v>
      </c>
      <c r="AN94" s="40" t="s">
        <v>133</v>
      </c>
      <c r="AO94" s="40" t="s">
        <v>133</v>
      </c>
      <c r="AP94" s="40" t="s">
        <v>133</v>
      </c>
      <c r="AQ94" s="40" t="s">
        <v>133</v>
      </c>
    </row>
    <row r="95" spans="1:43" s="15" customFormat="1" ht="21.75">
      <c r="A95" s="55" t="s">
        <v>593</v>
      </c>
      <c r="B95" s="56" t="s">
        <v>527</v>
      </c>
      <c r="C95" s="56" t="s">
        <v>528</v>
      </c>
      <c r="D95" s="56" t="s">
        <v>529</v>
      </c>
      <c r="E95" s="61">
        <v>1</v>
      </c>
      <c r="F95" s="62" t="s">
        <v>530</v>
      </c>
      <c r="G95" s="23">
        <v>62</v>
      </c>
      <c r="H95" s="23">
        <v>12</v>
      </c>
      <c r="I95" s="24">
        <v>-142</v>
      </c>
      <c r="J95" s="23">
        <v>-46</v>
      </c>
      <c r="K95" s="6" t="s">
        <v>531</v>
      </c>
      <c r="L95" s="98" t="s">
        <v>532</v>
      </c>
      <c r="M95" s="22" t="s">
        <v>533</v>
      </c>
      <c r="N95" s="5" t="s">
        <v>50</v>
      </c>
      <c r="O95" s="15" t="s">
        <v>338</v>
      </c>
      <c r="P95" s="115"/>
      <c r="Q95" s="25">
        <v>820000000</v>
      </c>
      <c r="R95" s="101"/>
      <c r="S95" s="18">
        <v>2620000</v>
      </c>
      <c r="T95" s="19"/>
      <c r="U95" s="19">
        <v>164000</v>
      </c>
      <c r="V95" s="19"/>
      <c r="W95" s="19">
        <v>55000</v>
      </c>
      <c r="X95" s="19"/>
      <c r="Y95" s="19">
        <v>110000</v>
      </c>
      <c r="Z95" s="19"/>
      <c r="AA95" s="19"/>
      <c r="AB95" s="19"/>
      <c r="AC95" s="19"/>
      <c r="AD95" s="20"/>
      <c r="AE95" s="21"/>
      <c r="AF95" s="22"/>
      <c r="AG95" s="21"/>
      <c r="AH95" s="21"/>
      <c r="AI95" s="111">
        <f t="shared" si="10"/>
        <v>0.003195121951219512</v>
      </c>
      <c r="AJ95" s="42">
        <f>N(U95)/Q95</f>
        <v>0.0002</v>
      </c>
      <c r="AK95" s="39">
        <f>1000*N(W95)/Q95</f>
        <v>0.06707317073170732</v>
      </c>
      <c r="AL95" s="51">
        <f>1000*N(Y95)/Q95</f>
        <v>0.13414634146341464</v>
      </c>
      <c r="AM95" s="40" t="s">
        <v>133</v>
      </c>
      <c r="AN95" s="40" t="s">
        <v>133</v>
      </c>
      <c r="AO95" s="40" t="s">
        <v>133</v>
      </c>
      <c r="AP95" s="40" t="s">
        <v>133</v>
      </c>
      <c r="AQ95" s="40" t="s">
        <v>133</v>
      </c>
    </row>
    <row r="96" spans="1:43" s="15" customFormat="1" ht="18">
      <c r="A96" s="55" t="s">
        <v>593</v>
      </c>
      <c r="B96" s="56" t="s">
        <v>527</v>
      </c>
      <c r="C96" s="56" t="s">
        <v>528</v>
      </c>
      <c r="D96" s="56" t="s">
        <v>529</v>
      </c>
      <c r="E96" s="61">
        <v>2</v>
      </c>
      <c r="F96" s="62" t="s">
        <v>339</v>
      </c>
      <c r="G96" s="23">
        <v>62</v>
      </c>
      <c r="H96" s="23">
        <v>5</v>
      </c>
      <c r="I96" s="24">
        <v>-158</v>
      </c>
      <c r="J96" s="23">
        <v>-11</v>
      </c>
      <c r="K96" s="6" t="s">
        <v>690</v>
      </c>
      <c r="L96" s="98" t="s">
        <v>340</v>
      </c>
      <c r="M96" s="22" t="s">
        <v>341</v>
      </c>
      <c r="N96" s="5" t="s">
        <v>342</v>
      </c>
      <c r="O96" s="15" t="s">
        <v>343</v>
      </c>
      <c r="P96" s="115"/>
      <c r="Q96" s="25">
        <v>100000000</v>
      </c>
      <c r="R96" s="101"/>
      <c r="S96" s="19"/>
      <c r="T96" s="19"/>
      <c r="U96" s="19"/>
      <c r="V96" s="19"/>
      <c r="W96" s="18">
        <v>357100</v>
      </c>
      <c r="X96" s="19"/>
      <c r="Y96" s="19" t="s">
        <v>410</v>
      </c>
      <c r="Z96" s="19"/>
      <c r="AA96" s="19"/>
      <c r="AB96" s="19"/>
      <c r="AC96" s="19"/>
      <c r="AD96" s="20"/>
      <c r="AE96" s="21"/>
      <c r="AF96" s="22"/>
      <c r="AG96" s="21"/>
      <c r="AH96" s="21"/>
      <c r="AI96" s="113" t="s">
        <v>133</v>
      </c>
      <c r="AJ96" s="40" t="s">
        <v>133</v>
      </c>
      <c r="AK96" s="45">
        <f>1000*N(W96)/Q96</f>
        <v>3.571</v>
      </c>
      <c r="AL96" s="78" t="s">
        <v>133</v>
      </c>
      <c r="AM96" s="40" t="s">
        <v>133</v>
      </c>
      <c r="AN96" s="40" t="s">
        <v>133</v>
      </c>
      <c r="AO96" s="40" t="s">
        <v>133</v>
      </c>
      <c r="AP96" s="40" t="s">
        <v>133</v>
      </c>
      <c r="AQ96" s="40" t="s">
        <v>133</v>
      </c>
    </row>
    <row r="97" spans="1:43" s="15" customFormat="1" ht="43.5">
      <c r="A97" s="55" t="s">
        <v>593</v>
      </c>
      <c r="B97" s="56" t="s">
        <v>527</v>
      </c>
      <c r="C97" s="56" t="s">
        <v>528</v>
      </c>
      <c r="D97" s="56" t="s">
        <v>529</v>
      </c>
      <c r="E97" s="61">
        <v>3</v>
      </c>
      <c r="F97" s="62" t="s">
        <v>344</v>
      </c>
      <c r="G97" s="23">
        <v>65</v>
      </c>
      <c r="H97" s="23">
        <v>0</v>
      </c>
      <c r="I97" s="24">
        <v>-147</v>
      </c>
      <c r="J97" s="23">
        <v>-21</v>
      </c>
      <c r="K97" s="6" t="s">
        <v>690</v>
      </c>
      <c r="L97" s="98" t="s">
        <v>82</v>
      </c>
      <c r="M97" s="22" t="s">
        <v>83</v>
      </c>
      <c r="N97" s="5" t="s">
        <v>682</v>
      </c>
      <c r="O97" s="15" t="s">
        <v>350</v>
      </c>
      <c r="P97" s="115"/>
      <c r="Q97" s="25">
        <v>303014000</v>
      </c>
      <c r="R97" s="101"/>
      <c r="S97" s="19"/>
      <c r="T97" s="19"/>
      <c r="U97" s="19" t="s">
        <v>410</v>
      </c>
      <c r="V97" s="19"/>
      <c r="W97" s="18">
        <v>338000</v>
      </c>
      <c r="X97" s="19"/>
      <c r="Y97" s="19"/>
      <c r="Z97" s="19"/>
      <c r="AA97" s="19"/>
      <c r="AB97" s="19"/>
      <c r="AC97" s="19"/>
      <c r="AD97" s="20"/>
      <c r="AE97" s="21"/>
      <c r="AF97" s="22"/>
      <c r="AG97" s="21" t="s">
        <v>410</v>
      </c>
      <c r="AH97" s="21"/>
      <c r="AI97" s="113" t="s">
        <v>133</v>
      </c>
      <c r="AJ97" s="40" t="s">
        <v>133</v>
      </c>
      <c r="AK97" s="45">
        <f>1000*N(W97)/Q97</f>
        <v>1.1154600117486322</v>
      </c>
      <c r="AL97" s="78" t="s">
        <v>133</v>
      </c>
      <c r="AM97" s="40" t="s">
        <v>133</v>
      </c>
      <c r="AN97" s="40" t="s">
        <v>133</v>
      </c>
      <c r="AO97" s="40" t="s">
        <v>133</v>
      </c>
      <c r="AP97" s="40" t="s">
        <v>133</v>
      </c>
      <c r="AQ97" s="40" t="s">
        <v>133</v>
      </c>
    </row>
    <row r="98" spans="1:43" s="15" customFormat="1" ht="18">
      <c r="A98" s="55" t="s">
        <v>593</v>
      </c>
      <c r="B98" s="56" t="s">
        <v>527</v>
      </c>
      <c r="C98" s="56" t="s">
        <v>528</v>
      </c>
      <c r="D98" s="56" t="s">
        <v>529</v>
      </c>
      <c r="E98" s="61">
        <v>4</v>
      </c>
      <c r="F98" s="62" t="s">
        <v>101</v>
      </c>
      <c r="G98" s="23">
        <v>59</v>
      </c>
      <c r="H98" s="23">
        <v>54</v>
      </c>
      <c r="I98" s="24">
        <v>-155</v>
      </c>
      <c r="J98" s="23">
        <v>-18</v>
      </c>
      <c r="K98" s="6" t="s">
        <v>23</v>
      </c>
      <c r="L98" s="98" t="s">
        <v>102</v>
      </c>
      <c r="M98" s="22" t="s">
        <v>103</v>
      </c>
      <c r="N98" s="5" t="s">
        <v>50</v>
      </c>
      <c r="O98" s="15" t="s">
        <v>104</v>
      </c>
      <c r="P98" s="115"/>
      <c r="Q98" s="25">
        <v>1000000000</v>
      </c>
      <c r="R98" s="101"/>
      <c r="S98" s="18">
        <v>3000000</v>
      </c>
      <c r="T98" s="19" t="s">
        <v>398</v>
      </c>
      <c r="U98" s="19">
        <v>105000</v>
      </c>
      <c r="V98" s="19"/>
      <c r="W98" s="18">
        <v>340000</v>
      </c>
      <c r="X98" s="19"/>
      <c r="Y98" s="19" t="s">
        <v>410</v>
      </c>
      <c r="Z98" s="19"/>
      <c r="AA98" s="19"/>
      <c r="AB98" s="19"/>
      <c r="AC98" s="19"/>
      <c r="AD98" s="20"/>
      <c r="AE98" s="21"/>
      <c r="AF98" s="22"/>
      <c r="AG98" s="21"/>
      <c r="AH98" s="21"/>
      <c r="AI98" s="111">
        <f>N(S98)/N(Q98)</f>
        <v>0.003</v>
      </c>
      <c r="AJ98" s="42">
        <f>N(U98)/Q98</f>
        <v>0.000105</v>
      </c>
      <c r="AK98" s="51">
        <f>1000*N(W98)/Q98</f>
        <v>0.34</v>
      </c>
      <c r="AL98" s="78" t="s">
        <v>133</v>
      </c>
      <c r="AM98" s="40" t="s">
        <v>133</v>
      </c>
      <c r="AN98" s="40" t="s">
        <v>133</v>
      </c>
      <c r="AO98" s="40" t="s">
        <v>133</v>
      </c>
      <c r="AP98" s="40" t="s">
        <v>133</v>
      </c>
      <c r="AQ98" s="40" t="s">
        <v>133</v>
      </c>
    </row>
    <row r="99" spans="1:43" s="15" customFormat="1" ht="21.75">
      <c r="A99" s="55" t="s">
        <v>593</v>
      </c>
      <c r="B99" s="56" t="s">
        <v>527</v>
      </c>
      <c r="C99" s="56" t="s">
        <v>528</v>
      </c>
      <c r="D99" s="56" t="s">
        <v>529</v>
      </c>
      <c r="E99" s="61">
        <v>5</v>
      </c>
      <c r="F99" s="62" t="s">
        <v>351</v>
      </c>
      <c r="G99" s="23">
        <v>55</v>
      </c>
      <c r="H99" s="23">
        <v>24</v>
      </c>
      <c r="I99" s="24">
        <v>-130</v>
      </c>
      <c r="J99" s="23">
        <v>-28</v>
      </c>
      <c r="K99" s="97" t="s">
        <v>352</v>
      </c>
      <c r="L99" s="98" t="s">
        <v>353</v>
      </c>
      <c r="M99" s="22" t="s">
        <v>354</v>
      </c>
      <c r="N99" s="5" t="s">
        <v>355</v>
      </c>
      <c r="O99" s="15" t="s">
        <v>356</v>
      </c>
      <c r="P99" s="115"/>
      <c r="Q99" s="25">
        <v>1360000000</v>
      </c>
      <c r="R99" s="101"/>
      <c r="S99" s="19"/>
      <c r="T99" s="19"/>
      <c r="U99" s="18">
        <v>1108400</v>
      </c>
      <c r="V99" s="19"/>
      <c r="W99" s="19"/>
      <c r="X99" s="19"/>
      <c r="Y99" s="19"/>
      <c r="Z99" s="19"/>
      <c r="AA99" s="19"/>
      <c r="AB99" s="19"/>
      <c r="AC99" s="19"/>
      <c r="AD99" s="20"/>
      <c r="AE99" s="21"/>
      <c r="AF99" s="22"/>
      <c r="AG99" s="21"/>
      <c r="AH99" s="21"/>
      <c r="AI99" s="113" t="s">
        <v>133</v>
      </c>
      <c r="AJ99" s="41">
        <f>N(U99)/Q99</f>
        <v>0.000815</v>
      </c>
      <c r="AK99" s="78" t="s">
        <v>133</v>
      </c>
      <c r="AL99" s="78" t="s">
        <v>133</v>
      </c>
      <c r="AM99" s="40" t="s">
        <v>133</v>
      </c>
      <c r="AN99" s="40" t="s">
        <v>133</v>
      </c>
      <c r="AO99" s="40" t="s">
        <v>133</v>
      </c>
      <c r="AP99" s="40" t="s">
        <v>133</v>
      </c>
      <c r="AQ99" s="40" t="s">
        <v>133</v>
      </c>
    </row>
    <row r="100" spans="1:43" s="15" customFormat="1" ht="21.75">
      <c r="A100" s="55" t="s">
        <v>593</v>
      </c>
      <c r="B100" s="56" t="s">
        <v>527</v>
      </c>
      <c r="C100" s="56" t="s">
        <v>528</v>
      </c>
      <c r="D100" s="56" t="s">
        <v>529</v>
      </c>
      <c r="E100" s="61">
        <v>6</v>
      </c>
      <c r="F100" s="62" t="s">
        <v>262</v>
      </c>
      <c r="G100" s="23">
        <v>63</v>
      </c>
      <c r="H100" s="23">
        <v>39</v>
      </c>
      <c r="I100" s="24">
        <v>-141</v>
      </c>
      <c r="J100" s="23">
        <v>-18</v>
      </c>
      <c r="K100" s="6" t="s">
        <v>201</v>
      </c>
      <c r="L100" s="98" t="s">
        <v>32</v>
      </c>
      <c r="M100" s="22" t="s">
        <v>263</v>
      </c>
      <c r="N100" s="5" t="s">
        <v>682</v>
      </c>
      <c r="O100" s="15" t="s">
        <v>264</v>
      </c>
      <c r="P100" s="115"/>
      <c r="Q100" s="25">
        <v>450000000</v>
      </c>
      <c r="R100" s="101"/>
      <c r="S100" s="18">
        <v>2250000</v>
      </c>
      <c r="T100" s="19"/>
      <c r="U100" s="18">
        <v>315000</v>
      </c>
      <c r="V100" s="19"/>
      <c r="W100" s="19"/>
      <c r="X100" s="19"/>
      <c r="Y100" s="19"/>
      <c r="Z100" s="19"/>
      <c r="AA100" s="19"/>
      <c r="AB100" s="19"/>
      <c r="AC100" s="19"/>
      <c r="AD100" s="20"/>
      <c r="AE100" s="21"/>
      <c r="AF100" s="22"/>
      <c r="AG100" s="21"/>
      <c r="AH100" s="21"/>
      <c r="AI100" s="111">
        <f>N(S100)/N(Q100)</f>
        <v>0.005</v>
      </c>
      <c r="AJ100" s="42">
        <f>N(U100)/Q100</f>
        <v>0.0007</v>
      </c>
      <c r="AK100" s="78" t="s">
        <v>133</v>
      </c>
      <c r="AL100" s="78" t="s">
        <v>133</v>
      </c>
      <c r="AM100" s="40" t="s">
        <v>133</v>
      </c>
      <c r="AN100" s="40" t="s">
        <v>133</v>
      </c>
      <c r="AO100" s="40" t="s">
        <v>133</v>
      </c>
      <c r="AP100" s="40" t="s">
        <v>133</v>
      </c>
      <c r="AQ100" s="40" t="s">
        <v>133</v>
      </c>
    </row>
    <row r="101" spans="1:43" s="15" customFormat="1" ht="15.75">
      <c r="A101" s="83" t="s">
        <v>593</v>
      </c>
      <c r="B101" s="84" t="s">
        <v>527</v>
      </c>
      <c r="C101" s="94" t="s">
        <v>528</v>
      </c>
      <c r="D101" s="94" t="s">
        <v>529</v>
      </c>
      <c r="E101" s="85">
        <v>7</v>
      </c>
      <c r="F101" s="86" t="s">
        <v>357</v>
      </c>
      <c r="G101" s="23">
        <v>55</v>
      </c>
      <c r="H101" s="23">
        <v>37</v>
      </c>
      <c r="I101" s="24">
        <v>-160</v>
      </c>
      <c r="J101" s="23">
        <v>-41</v>
      </c>
      <c r="K101" s="6" t="s">
        <v>531</v>
      </c>
      <c r="L101" s="98" t="s">
        <v>358</v>
      </c>
      <c r="M101" s="22" t="s">
        <v>359</v>
      </c>
      <c r="N101" s="5" t="s">
        <v>50</v>
      </c>
      <c r="O101" s="15" t="s">
        <v>360</v>
      </c>
      <c r="P101" s="115"/>
      <c r="Q101" s="25">
        <v>159000000</v>
      </c>
      <c r="R101" s="101"/>
      <c r="S101" s="19">
        <v>591500</v>
      </c>
      <c r="T101" s="19"/>
      <c r="U101" s="19">
        <v>28625</v>
      </c>
      <c r="V101" s="19" t="s">
        <v>27</v>
      </c>
      <c r="W101" s="19">
        <v>8000</v>
      </c>
      <c r="X101" s="19"/>
      <c r="Y101" s="19"/>
      <c r="Z101" s="19"/>
      <c r="AA101" s="19"/>
      <c r="AB101" s="19"/>
      <c r="AC101" s="19"/>
      <c r="AD101" s="20"/>
      <c r="AE101" s="21"/>
      <c r="AF101" s="22"/>
      <c r="AG101" s="21"/>
      <c r="AH101" s="21"/>
      <c r="AI101" s="111">
        <f>N(S101)/N(Q101)</f>
        <v>0.003720125786163522</v>
      </c>
      <c r="AJ101" s="42">
        <f>N(U101)/Q101</f>
        <v>0.0001800314465408805</v>
      </c>
      <c r="AK101" s="39">
        <f aca="true" t="shared" si="11" ref="AK101:AK108">1000*N(W101)/Q101</f>
        <v>0.050314465408805034</v>
      </c>
      <c r="AL101" s="78" t="s">
        <v>133</v>
      </c>
      <c r="AM101" s="40" t="s">
        <v>133</v>
      </c>
      <c r="AN101" s="40" t="s">
        <v>133</v>
      </c>
      <c r="AO101" s="40" t="s">
        <v>133</v>
      </c>
      <c r="AP101" s="40" t="s">
        <v>133</v>
      </c>
      <c r="AQ101" s="40" t="s">
        <v>133</v>
      </c>
    </row>
    <row r="102" spans="1:43" s="15" customFormat="1" ht="21.75">
      <c r="A102" s="55" t="s">
        <v>593</v>
      </c>
      <c r="B102" s="56" t="s">
        <v>527</v>
      </c>
      <c r="C102" s="56" t="s">
        <v>528</v>
      </c>
      <c r="D102" s="56" t="s">
        <v>529</v>
      </c>
      <c r="E102" s="61">
        <v>8</v>
      </c>
      <c r="F102" s="62" t="s">
        <v>361</v>
      </c>
      <c r="G102" s="23">
        <v>64</v>
      </c>
      <c r="H102" s="23">
        <v>17</v>
      </c>
      <c r="I102" s="24">
        <v>-145</v>
      </c>
      <c r="J102" s="23">
        <v>7</v>
      </c>
      <c r="K102" s="6" t="s">
        <v>690</v>
      </c>
      <c r="L102" s="98" t="s">
        <v>362</v>
      </c>
      <c r="M102" s="22" t="s">
        <v>363</v>
      </c>
      <c r="N102" s="5" t="s">
        <v>682</v>
      </c>
      <c r="O102" s="15" t="s">
        <v>567</v>
      </c>
      <c r="P102" s="115"/>
      <c r="Q102" s="25">
        <v>9056580</v>
      </c>
      <c r="R102" s="101"/>
      <c r="S102" s="19"/>
      <c r="T102" s="19"/>
      <c r="U102" s="19"/>
      <c r="V102" s="19"/>
      <c r="W102" s="18">
        <v>162000</v>
      </c>
      <c r="X102" s="19"/>
      <c r="Y102" s="19"/>
      <c r="Z102" s="19"/>
      <c r="AA102" s="19"/>
      <c r="AB102" s="19"/>
      <c r="AC102" s="19"/>
      <c r="AD102" s="20"/>
      <c r="AE102" s="21"/>
      <c r="AF102" s="22"/>
      <c r="AG102" s="21"/>
      <c r="AH102" s="21"/>
      <c r="AI102" s="114" t="s">
        <v>133</v>
      </c>
      <c r="AJ102" s="40" t="s">
        <v>133</v>
      </c>
      <c r="AK102" s="48">
        <f t="shared" si="11"/>
        <v>17.887546954810755</v>
      </c>
      <c r="AL102" s="78" t="s">
        <v>133</v>
      </c>
      <c r="AM102" s="44" t="s">
        <v>133</v>
      </c>
      <c r="AN102" s="44" t="s">
        <v>133</v>
      </c>
      <c r="AO102" s="40" t="s">
        <v>133</v>
      </c>
      <c r="AP102" s="40" t="s">
        <v>133</v>
      </c>
      <c r="AQ102" s="40" t="s">
        <v>133</v>
      </c>
    </row>
    <row r="103" spans="1:43" s="15" customFormat="1" ht="33">
      <c r="A103" s="55" t="s">
        <v>593</v>
      </c>
      <c r="B103" s="56" t="s">
        <v>265</v>
      </c>
      <c r="C103" s="56" t="s">
        <v>528</v>
      </c>
      <c r="D103" s="56" t="s">
        <v>266</v>
      </c>
      <c r="E103" s="61">
        <v>1</v>
      </c>
      <c r="F103" s="62" t="s">
        <v>267</v>
      </c>
      <c r="G103" s="23">
        <v>32</v>
      </c>
      <c r="H103" s="23">
        <v>21</v>
      </c>
      <c r="I103" s="24">
        <v>-112</v>
      </c>
      <c r="J103" s="23">
        <v>-52</v>
      </c>
      <c r="K103" s="6" t="s">
        <v>16</v>
      </c>
      <c r="L103" s="98" t="s">
        <v>268</v>
      </c>
      <c r="M103" s="22" t="s">
        <v>269</v>
      </c>
      <c r="N103" s="5" t="s">
        <v>130</v>
      </c>
      <c r="O103" s="15" t="s">
        <v>270</v>
      </c>
      <c r="P103" s="115"/>
      <c r="Q103" s="25">
        <v>742152000</v>
      </c>
      <c r="R103" s="101"/>
      <c r="S103" s="18">
        <v>4276300</v>
      </c>
      <c r="T103" s="19" t="s">
        <v>398</v>
      </c>
      <c r="U103" s="19">
        <v>19400</v>
      </c>
      <c r="V103" s="19"/>
      <c r="W103" s="31">
        <v>131920</v>
      </c>
      <c r="X103" s="19"/>
      <c r="Y103" s="19">
        <v>931200</v>
      </c>
      <c r="Z103" s="19"/>
      <c r="AA103" s="19"/>
      <c r="AB103" s="19"/>
      <c r="AC103" s="19"/>
      <c r="AD103" s="20"/>
      <c r="AE103" s="21"/>
      <c r="AF103" s="22"/>
      <c r="AG103" s="21"/>
      <c r="AH103" s="21"/>
      <c r="AI103" s="111">
        <f aca="true" t="shared" si="12" ref="AI103:AI128">N(S103)/N(Q103)</f>
        <v>0.005762027185805603</v>
      </c>
      <c r="AJ103" s="42">
        <f>N(U103)/Q103</f>
        <v>2.6140197695350816E-05</v>
      </c>
      <c r="AK103" s="51">
        <f t="shared" si="11"/>
        <v>0.17775334432838555</v>
      </c>
      <c r="AL103" s="46">
        <f aca="true" t="shared" si="13" ref="AL103:AL108">1000*N(Y103)/Q103</f>
        <v>1.2547294893768393</v>
      </c>
      <c r="AM103" s="40" t="s">
        <v>133</v>
      </c>
      <c r="AN103" s="40" t="s">
        <v>133</v>
      </c>
      <c r="AO103" s="40" t="s">
        <v>133</v>
      </c>
      <c r="AP103" s="40" t="s">
        <v>133</v>
      </c>
      <c r="AQ103" s="40" t="s">
        <v>133</v>
      </c>
    </row>
    <row r="104" spans="1:43" s="15" customFormat="1" ht="21.75">
      <c r="A104" s="55" t="s">
        <v>593</v>
      </c>
      <c r="B104" s="56" t="s">
        <v>265</v>
      </c>
      <c r="C104" s="56" t="s">
        <v>528</v>
      </c>
      <c r="D104" s="56" t="s">
        <v>266</v>
      </c>
      <c r="E104" s="61">
        <v>2</v>
      </c>
      <c r="F104" s="62" t="s">
        <v>271</v>
      </c>
      <c r="G104" s="23">
        <v>34</v>
      </c>
      <c r="H104" s="23">
        <v>35</v>
      </c>
      <c r="I104" s="24">
        <v>-113</v>
      </c>
      <c r="J104" s="23">
        <v>-12</v>
      </c>
      <c r="K104" s="6" t="s">
        <v>406</v>
      </c>
      <c r="L104" s="98" t="s">
        <v>272</v>
      </c>
      <c r="M104" s="22" t="s">
        <v>273</v>
      </c>
      <c r="N104" s="5" t="s">
        <v>130</v>
      </c>
      <c r="O104" s="15" t="s">
        <v>385</v>
      </c>
      <c r="P104" s="115"/>
      <c r="Q104" s="25">
        <v>1596275000</v>
      </c>
      <c r="R104" s="101"/>
      <c r="S104" s="18">
        <v>6381725</v>
      </c>
      <c r="T104" s="19"/>
      <c r="U104" s="19">
        <v>171000</v>
      </c>
      <c r="V104" s="19"/>
      <c r="W104" s="19">
        <v>1697</v>
      </c>
      <c r="X104" s="19"/>
      <c r="Y104" s="19">
        <v>469850</v>
      </c>
      <c r="Z104" s="19"/>
      <c r="AA104" s="19">
        <v>5500</v>
      </c>
      <c r="AB104" s="19"/>
      <c r="AC104" s="19">
        <v>10175</v>
      </c>
      <c r="AD104" s="20"/>
      <c r="AE104" s="21"/>
      <c r="AF104" s="22"/>
      <c r="AG104" s="21"/>
      <c r="AH104" s="21"/>
      <c r="AI104" s="111">
        <f t="shared" si="12"/>
        <v>0.003997885702651485</v>
      </c>
      <c r="AJ104" s="42">
        <f>N(U104)/Q104</f>
        <v>0.00010712439899140186</v>
      </c>
      <c r="AK104" s="52">
        <f t="shared" si="11"/>
        <v>0.0010631000297567775</v>
      </c>
      <c r="AL104" s="51">
        <f t="shared" si="13"/>
        <v>0.29434151383690155</v>
      </c>
      <c r="AM104" s="41">
        <f>N(AA104)/Q104</f>
        <v>3.4455216049866095E-06</v>
      </c>
      <c r="AN104" s="42">
        <f>N(AC104)/Q104</f>
        <v>6.374214969225227E-06</v>
      </c>
      <c r="AO104" s="40" t="s">
        <v>133</v>
      </c>
      <c r="AP104" s="40" t="s">
        <v>133</v>
      </c>
      <c r="AQ104" s="40" t="s">
        <v>133</v>
      </c>
    </row>
    <row r="105" spans="1:43" s="15" customFormat="1" ht="33">
      <c r="A105" s="55" t="s">
        <v>593</v>
      </c>
      <c r="B105" s="56" t="s">
        <v>265</v>
      </c>
      <c r="C105" s="56" t="s">
        <v>528</v>
      </c>
      <c r="D105" s="56" t="s">
        <v>266</v>
      </c>
      <c r="E105" s="61">
        <v>3</v>
      </c>
      <c r="F105" s="62" t="s">
        <v>386</v>
      </c>
      <c r="G105" s="23">
        <v>31</v>
      </c>
      <c r="H105" s="23">
        <v>26</v>
      </c>
      <c r="I105" s="24">
        <v>-109</v>
      </c>
      <c r="J105" s="23">
        <v>-54</v>
      </c>
      <c r="K105" s="6" t="s">
        <v>387</v>
      </c>
      <c r="L105" s="98" t="s">
        <v>388</v>
      </c>
      <c r="M105" s="22" t="s">
        <v>389</v>
      </c>
      <c r="N105" s="5" t="s">
        <v>130</v>
      </c>
      <c r="O105" s="15" t="s">
        <v>579</v>
      </c>
      <c r="P105" s="115"/>
      <c r="Q105" s="25">
        <v>605997000</v>
      </c>
      <c r="R105" s="101"/>
      <c r="S105" s="18">
        <v>5603150</v>
      </c>
      <c r="T105" s="19"/>
      <c r="U105" s="31" t="s">
        <v>410</v>
      </c>
      <c r="V105" s="22" t="s">
        <v>398</v>
      </c>
      <c r="W105" s="19">
        <v>79715</v>
      </c>
      <c r="X105" s="19" t="s">
        <v>398</v>
      </c>
      <c r="Y105" s="19">
        <v>3698980</v>
      </c>
      <c r="Z105" s="19"/>
      <c r="AA105" s="19">
        <v>153000</v>
      </c>
      <c r="AB105" s="19"/>
      <c r="AC105" s="19">
        <v>195000</v>
      </c>
      <c r="AD105" s="20"/>
      <c r="AE105" s="21"/>
      <c r="AF105" s="22"/>
      <c r="AG105" s="21"/>
      <c r="AH105" s="21"/>
      <c r="AI105" s="111">
        <f t="shared" si="12"/>
        <v>0.009246167885319564</v>
      </c>
      <c r="AJ105" s="40" t="s">
        <v>133</v>
      </c>
      <c r="AK105" s="51">
        <f t="shared" si="11"/>
        <v>0.13154355549614932</v>
      </c>
      <c r="AL105" s="46">
        <f t="shared" si="13"/>
        <v>6.103957610351206</v>
      </c>
      <c r="AM105" s="41">
        <f>N(AA105)/Q105</f>
        <v>0.000252476497408403</v>
      </c>
      <c r="AN105" s="42">
        <f>N(AC105)/Q105</f>
        <v>0.0003217837712067882</v>
      </c>
      <c r="AO105" s="40" t="s">
        <v>133</v>
      </c>
      <c r="AP105" s="40" t="s">
        <v>133</v>
      </c>
      <c r="AQ105" s="40" t="s">
        <v>133</v>
      </c>
    </row>
    <row r="106" spans="1:43" s="15" customFormat="1" ht="21.75">
      <c r="A106" s="55" t="s">
        <v>593</v>
      </c>
      <c r="B106" s="56" t="s">
        <v>265</v>
      </c>
      <c r="C106" s="56" t="s">
        <v>528</v>
      </c>
      <c r="D106" s="56" t="s">
        <v>266</v>
      </c>
      <c r="E106" s="61">
        <v>4</v>
      </c>
      <c r="F106" s="62" t="s">
        <v>580</v>
      </c>
      <c r="G106" s="23">
        <v>33</v>
      </c>
      <c r="H106" s="23">
        <v>24</v>
      </c>
      <c r="I106" s="24">
        <v>-110</v>
      </c>
      <c r="J106" s="23">
        <v>-57</v>
      </c>
      <c r="K106" s="6" t="s">
        <v>406</v>
      </c>
      <c r="L106" s="98" t="s">
        <v>783</v>
      </c>
      <c r="M106" s="22" t="s">
        <v>784</v>
      </c>
      <c r="N106" s="5" t="s">
        <v>130</v>
      </c>
      <c r="O106" s="15" t="s">
        <v>785</v>
      </c>
      <c r="P106" s="115"/>
      <c r="Q106" s="25">
        <v>1371000000</v>
      </c>
      <c r="R106" s="101"/>
      <c r="S106" s="18">
        <v>4446400</v>
      </c>
      <c r="T106" s="19" t="s">
        <v>398</v>
      </c>
      <c r="U106" s="19">
        <v>23200</v>
      </c>
      <c r="V106" s="22"/>
      <c r="W106" s="19">
        <v>2000</v>
      </c>
      <c r="X106" s="19" t="s">
        <v>398</v>
      </c>
      <c r="Y106" s="19">
        <v>105000</v>
      </c>
      <c r="Z106" s="19"/>
      <c r="AA106" s="19"/>
      <c r="AB106" s="19"/>
      <c r="AC106" s="19"/>
      <c r="AD106" s="20"/>
      <c r="AE106" s="21"/>
      <c r="AF106" s="22"/>
      <c r="AG106" s="21"/>
      <c r="AH106" s="21"/>
      <c r="AI106" s="111">
        <f t="shared" si="12"/>
        <v>0.0032431801604668126</v>
      </c>
      <c r="AJ106" s="42">
        <f>N(U106)/Q106</f>
        <v>1.6921954777534645E-05</v>
      </c>
      <c r="AK106" s="52">
        <f t="shared" si="11"/>
        <v>0.0014587892049598833</v>
      </c>
      <c r="AL106" s="51">
        <f t="shared" si="13"/>
        <v>0.07658643326039387</v>
      </c>
      <c r="AM106" s="40" t="s">
        <v>133</v>
      </c>
      <c r="AN106" s="40" t="s">
        <v>133</v>
      </c>
      <c r="AO106" s="40" t="s">
        <v>133</v>
      </c>
      <c r="AP106" s="40" t="s">
        <v>133</v>
      </c>
      <c r="AQ106" s="40" t="s">
        <v>133</v>
      </c>
    </row>
    <row r="107" spans="1:43" s="15" customFormat="1" ht="21.75">
      <c r="A107" s="83" t="s">
        <v>593</v>
      </c>
      <c r="B107" s="84" t="s">
        <v>265</v>
      </c>
      <c r="C107" s="94" t="s">
        <v>528</v>
      </c>
      <c r="D107" s="94" t="s">
        <v>266</v>
      </c>
      <c r="E107" s="85">
        <v>5</v>
      </c>
      <c r="F107" s="86" t="s">
        <v>786</v>
      </c>
      <c r="G107" s="23">
        <v>34</v>
      </c>
      <c r="H107" s="23">
        <v>31</v>
      </c>
      <c r="I107" s="24">
        <v>-112</v>
      </c>
      <c r="J107" s="23">
        <v>-35</v>
      </c>
      <c r="K107" s="6" t="s">
        <v>201</v>
      </c>
      <c r="L107" s="98" t="s">
        <v>787</v>
      </c>
      <c r="M107" s="22" t="s">
        <v>788</v>
      </c>
      <c r="N107" s="5" t="s">
        <v>130</v>
      </c>
      <c r="O107" s="15" t="s">
        <v>789</v>
      </c>
      <c r="P107" s="115"/>
      <c r="Q107" s="25">
        <v>228320000</v>
      </c>
      <c r="R107" s="101"/>
      <c r="S107" s="19">
        <v>921000</v>
      </c>
      <c r="T107" s="19"/>
      <c r="U107" s="19">
        <v>33200</v>
      </c>
      <c r="V107" s="19"/>
      <c r="W107" s="19">
        <v>16</v>
      </c>
      <c r="X107" s="19"/>
      <c r="Y107" s="19">
        <v>1417</v>
      </c>
      <c r="Z107" s="19"/>
      <c r="AA107" s="19">
        <v>225</v>
      </c>
      <c r="AB107" s="19"/>
      <c r="AC107" s="19">
        <v>644</v>
      </c>
      <c r="AD107" s="20"/>
      <c r="AE107" s="21"/>
      <c r="AF107" s="22"/>
      <c r="AG107" s="21"/>
      <c r="AH107" s="21"/>
      <c r="AI107" s="111">
        <f t="shared" si="12"/>
        <v>0.004033812193412754</v>
      </c>
      <c r="AJ107" s="42">
        <f>N(U107)/Q107</f>
        <v>0.00014540995094604065</v>
      </c>
      <c r="AK107" s="52">
        <f t="shared" si="11"/>
        <v>7.00770847932726E-05</v>
      </c>
      <c r="AL107" s="50">
        <f t="shared" si="13"/>
        <v>0.006206201822004205</v>
      </c>
      <c r="AM107" s="42">
        <f>N(AA107)/Q107</f>
        <v>9.85459004905396E-07</v>
      </c>
      <c r="AN107" s="41">
        <f>N(AC107)/Q107</f>
        <v>2.820602662929222E-06</v>
      </c>
      <c r="AO107" s="40" t="s">
        <v>133</v>
      </c>
      <c r="AP107" s="40" t="s">
        <v>133</v>
      </c>
      <c r="AQ107" s="40" t="s">
        <v>133</v>
      </c>
    </row>
    <row r="108" spans="1:43" s="15" customFormat="1" ht="33">
      <c r="A108" s="55" t="s">
        <v>593</v>
      </c>
      <c r="B108" s="56" t="s">
        <v>265</v>
      </c>
      <c r="C108" s="56" t="s">
        <v>528</v>
      </c>
      <c r="D108" s="56" t="s">
        <v>266</v>
      </c>
      <c r="E108" s="61">
        <v>6</v>
      </c>
      <c r="F108" s="62" t="s">
        <v>790</v>
      </c>
      <c r="G108" s="23">
        <v>31</v>
      </c>
      <c r="H108" s="23">
        <v>52</v>
      </c>
      <c r="I108" s="24">
        <v>-110</v>
      </c>
      <c r="J108" s="23">
        <v>-47</v>
      </c>
      <c r="K108" s="6" t="s">
        <v>581</v>
      </c>
      <c r="L108" s="98" t="s">
        <v>792</v>
      </c>
      <c r="M108" s="22" t="s">
        <v>793</v>
      </c>
      <c r="N108" s="5" t="s">
        <v>130</v>
      </c>
      <c r="O108" s="15" t="s">
        <v>794</v>
      </c>
      <c r="P108" s="115"/>
      <c r="Q108" s="25">
        <v>952402000</v>
      </c>
      <c r="R108" s="101"/>
      <c r="S108" s="18">
        <v>5256000</v>
      </c>
      <c r="T108" s="19" t="s">
        <v>398</v>
      </c>
      <c r="U108" s="19">
        <v>52545</v>
      </c>
      <c r="V108" s="19"/>
      <c r="W108" s="19">
        <v>4</v>
      </c>
      <c r="X108" s="19"/>
      <c r="Y108" s="19">
        <v>2826245</v>
      </c>
      <c r="Z108" s="19"/>
      <c r="AA108" s="19">
        <v>173</v>
      </c>
      <c r="AB108" s="19"/>
      <c r="AC108" s="19">
        <v>522</v>
      </c>
      <c r="AD108" s="20"/>
      <c r="AE108" s="21"/>
      <c r="AF108" s="22"/>
      <c r="AG108" s="21"/>
      <c r="AH108" s="21"/>
      <c r="AI108" s="111">
        <f t="shared" si="12"/>
        <v>0.005518678037215377</v>
      </c>
      <c r="AJ108" s="42">
        <f>N(U108)/Q108</f>
        <v>5.517103072022108E-05</v>
      </c>
      <c r="AK108" s="81">
        <f t="shared" si="11"/>
        <v>4.199907182051277E-06</v>
      </c>
      <c r="AL108" s="46">
        <f t="shared" si="13"/>
        <v>2.9674916684341275</v>
      </c>
      <c r="AM108" s="42">
        <f>N(AA108)/Q108</f>
        <v>1.8164598562371772E-07</v>
      </c>
      <c r="AN108" s="42">
        <f>N(AC108)/Q108</f>
        <v>5.480878872576916E-07</v>
      </c>
      <c r="AO108" s="40" t="s">
        <v>133</v>
      </c>
      <c r="AP108" s="40" t="s">
        <v>133</v>
      </c>
      <c r="AQ108" s="40" t="s">
        <v>133</v>
      </c>
    </row>
    <row r="109" spans="1:43" s="15" customFormat="1" ht="21.75">
      <c r="A109" s="55" t="s">
        <v>593</v>
      </c>
      <c r="B109" s="56" t="s">
        <v>265</v>
      </c>
      <c r="C109" s="56" t="s">
        <v>528</v>
      </c>
      <c r="D109" s="56" t="s">
        <v>266</v>
      </c>
      <c r="E109" s="61">
        <v>7</v>
      </c>
      <c r="F109" s="62" t="s">
        <v>795</v>
      </c>
      <c r="G109" s="23">
        <v>32</v>
      </c>
      <c r="H109" s="23">
        <v>32</v>
      </c>
      <c r="I109" s="24">
        <v>-111</v>
      </c>
      <c r="J109" s="23">
        <v>-52</v>
      </c>
      <c r="K109" s="6" t="s">
        <v>127</v>
      </c>
      <c r="L109" s="98" t="s">
        <v>796</v>
      </c>
      <c r="M109" s="22" t="s">
        <v>797</v>
      </c>
      <c r="N109" s="5" t="s">
        <v>130</v>
      </c>
      <c r="O109" s="15" t="s">
        <v>798</v>
      </c>
      <c r="P109" s="115"/>
      <c r="Q109" s="25">
        <v>446000000</v>
      </c>
      <c r="R109" s="101"/>
      <c r="S109" s="18">
        <v>3434200</v>
      </c>
      <c r="T109" s="19"/>
      <c r="U109" s="19"/>
      <c r="V109" s="19"/>
      <c r="W109" s="19"/>
      <c r="X109" s="19"/>
      <c r="Y109" s="19"/>
      <c r="Z109" s="19"/>
      <c r="AA109" s="19"/>
      <c r="AB109" s="19"/>
      <c r="AC109" s="19"/>
      <c r="AD109" s="20"/>
      <c r="AE109" s="21"/>
      <c r="AF109" s="22"/>
      <c r="AG109" s="21"/>
      <c r="AH109" s="21"/>
      <c r="AI109" s="111">
        <f t="shared" si="12"/>
        <v>0.0077</v>
      </c>
      <c r="AJ109" s="40" t="s">
        <v>133</v>
      </c>
      <c r="AK109" s="78" t="s">
        <v>133</v>
      </c>
      <c r="AL109" s="78" t="s">
        <v>133</v>
      </c>
      <c r="AM109" s="40" t="s">
        <v>133</v>
      </c>
      <c r="AN109" s="40" t="s">
        <v>133</v>
      </c>
      <c r="AO109" s="40" t="s">
        <v>133</v>
      </c>
      <c r="AP109" s="40" t="s">
        <v>133</v>
      </c>
      <c r="AQ109" s="40" t="s">
        <v>133</v>
      </c>
    </row>
    <row r="110" spans="1:43" s="15" customFormat="1" ht="43.5">
      <c r="A110" s="55" t="s">
        <v>593</v>
      </c>
      <c r="B110" s="56" t="s">
        <v>265</v>
      </c>
      <c r="C110" s="56" t="s">
        <v>528</v>
      </c>
      <c r="D110" s="56" t="s">
        <v>266</v>
      </c>
      <c r="E110" s="61">
        <v>8</v>
      </c>
      <c r="F110" s="62" t="s">
        <v>615</v>
      </c>
      <c r="G110" s="23">
        <v>33</v>
      </c>
      <c r="H110" s="23">
        <v>24</v>
      </c>
      <c r="I110" s="24">
        <v>-110</v>
      </c>
      <c r="J110" s="23">
        <v>-52</v>
      </c>
      <c r="K110" s="6" t="s">
        <v>310</v>
      </c>
      <c r="L110" s="98" t="s">
        <v>419</v>
      </c>
      <c r="M110" s="22" t="s">
        <v>420</v>
      </c>
      <c r="N110" s="5" t="s">
        <v>130</v>
      </c>
      <c r="O110" s="15" t="s">
        <v>421</v>
      </c>
      <c r="P110" s="115"/>
      <c r="Q110" s="25">
        <v>1594474000</v>
      </c>
      <c r="R110" s="101"/>
      <c r="S110" s="18">
        <v>10205600</v>
      </c>
      <c r="T110" s="19" t="s">
        <v>398</v>
      </c>
      <c r="U110" s="19">
        <v>7700</v>
      </c>
      <c r="V110" s="22" t="s">
        <v>398</v>
      </c>
      <c r="W110" s="19">
        <v>14214</v>
      </c>
      <c r="X110" s="19" t="s">
        <v>398</v>
      </c>
      <c r="Y110" s="19">
        <v>325000</v>
      </c>
      <c r="Z110" s="19"/>
      <c r="AA110" s="19">
        <v>1543</v>
      </c>
      <c r="AB110" s="19"/>
      <c r="AC110" s="19"/>
      <c r="AD110" s="20"/>
      <c r="AE110" s="21"/>
      <c r="AF110" s="22"/>
      <c r="AG110" s="21"/>
      <c r="AH110" s="21"/>
      <c r="AI110" s="111">
        <f t="shared" si="12"/>
        <v>0.006400606093294716</v>
      </c>
      <c r="AJ110" s="42">
        <f>N(U110)/Q110</f>
        <v>4.829178776198295E-06</v>
      </c>
      <c r="AK110" s="52">
        <f>1000*N(W110)/Q110</f>
        <v>0.008914538587647087</v>
      </c>
      <c r="AL110" s="51">
        <f>1000*N(Y110)/Q110</f>
        <v>0.2038289743200579</v>
      </c>
      <c r="AM110" s="42">
        <f>N(AA110)/Q110</f>
        <v>9.67717253464152E-07</v>
      </c>
      <c r="AN110" s="40" t="s">
        <v>133</v>
      </c>
      <c r="AO110" s="40" t="s">
        <v>133</v>
      </c>
      <c r="AP110" s="40" t="s">
        <v>133</v>
      </c>
      <c r="AQ110" s="40" t="s">
        <v>133</v>
      </c>
    </row>
    <row r="111" spans="1:43" s="15" customFormat="1" ht="21.75">
      <c r="A111" s="83" t="s">
        <v>593</v>
      </c>
      <c r="B111" s="84" t="s">
        <v>265</v>
      </c>
      <c r="C111" s="94" t="s">
        <v>528</v>
      </c>
      <c r="D111" s="94" t="s">
        <v>266</v>
      </c>
      <c r="E111" s="85">
        <v>9</v>
      </c>
      <c r="F111" s="86" t="s">
        <v>422</v>
      </c>
      <c r="G111" s="23">
        <v>35</v>
      </c>
      <c r="H111" s="23">
        <v>22</v>
      </c>
      <c r="I111" s="24">
        <v>-114</v>
      </c>
      <c r="J111" s="23">
        <v>-9</v>
      </c>
      <c r="K111" s="6" t="s">
        <v>423</v>
      </c>
      <c r="L111" s="98" t="s">
        <v>186</v>
      </c>
      <c r="M111" s="22" t="s">
        <v>187</v>
      </c>
      <c r="N111" s="5" t="s">
        <v>130</v>
      </c>
      <c r="O111" s="15" t="s">
        <v>188</v>
      </c>
      <c r="P111" s="115"/>
      <c r="Q111" s="25">
        <v>171080000</v>
      </c>
      <c r="R111" s="101"/>
      <c r="S111" s="19">
        <v>783400</v>
      </c>
      <c r="T111" s="19"/>
      <c r="U111" s="19">
        <v>54480</v>
      </c>
      <c r="V111" s="19"/>
      <c r="W111" s="19">
        <v>4606</v>
      </c>
      <c r="X111" s="19"/>
      <c r="Y111" s="19">
        <v>374780</v>
      </c>
      <c r="Z111" s="19"/>
      <c r="AA111" s="19">
        <v>36040</v>
      </c>
      <c r="AB111" s="19"/>
      <c r="AC111" s="19">
        <v>56860</v>
      </c>
      <c r="AD111" s="20"/>
      <c r="AE111" s="21"/>
      <c r="AF111" s="22"/>
      <c r="AG111" s="21"/>
      <c r="AH111" s="21"/>
      <c r="AI111" s="111">
        <f t="shared" si="12"/>
        <v>0.004579144259995324</v>
      </c>
      <c r="AJ111" s="42">
        <f>N(U111)/Q111</f>
        <v>0.0003184475099368716</v>
      </c>
      <c r="AK111" s="39">
        <f>1000*N(W111)/Q111</f>
        <v>0.026923076923076925</v>
      </c>
      <c r="AL111" s="46">
        <f>1000*N(Y111)/Q111</f>
        <v>2.190671031096563</v>
      </c>
      <c r="AM111" s="41">
        <f>N(AA111)/Q111</f>
        <v>0.00021066167874678513</v>
      </c>
      <c r="AN111" s="42">
        <f>N(AC111)/Q111</f>
        <v>0.00033235913023147063</v>
      </c>
      <c r="AO111" s="40" t="s">
        <v>133</v>
      </c>
      <c r="AP111" s="40" t="s">
        <v>133</v>
      </c>
      <c r="AQ111" s="40" t="s">
        <v>133</v>
      </c>
    </row>
    <row r="112" spans="1:43" s="15" customFormat="1" ht="21.75">
      <c r="A112" s="55" t="s">
        <v>593</v>
      </c>
      <c r="B112" s="56" t="s">
        <v>265</v>
      </c>
      <c r="C112" s="56" t="s">
        <v>528</v>
      </c>
      <c r="D112" s="56" t="s">
        <v>266</v>
      </c>
      <c r="E112" s="61">
        <v>10</v>
      </c>
      <c r="F112" s="62" t="s">
        <v>189</v>
      </c>
      <c r="G112" s="23">
        <v>33</v>
      </c>
      <c r="H112" s="23">
        <v>5</v>
      </c>
      <c r="I112" s="24">
        <v>-109</v>
      </c>
      <c r="J112" s="23">
        <v>-22</v>
      </c>
      <c r="K112" s="6" t="s">
        <v>488</v>
      </c>
      <c r="L112" s="98" t="s">
        <v>430</v>
      </c>
      <c r="M112" s="22" t="s">
        <v>431</v>
      </c>
      <c r="N112" s="5" t="s">
        <v>130</v>
      </c>
      <c r="O112" s="15" t="s">
        <v>425</v>
      </c>
      <c r="P112" s="115"/>
      <c r="Q112" s="25">
        <v>4693114000</v>
      </c>
      <c r="R112" s="101"/>
      <c r="S112" s="18">
        <v>24590000</v>
      </c>
      <c r="T112" s="19" t="s">
        <v>398</v>
      </c>
      <c r="U112" s="19">
        <v>86130</v>
      </c>
      <c r="V112" s="22" t="s">
        <v>398</v>
      </c>
      <c r="W112" s="19">
        <v>30000</v>
      </c>
      <c r="X112" s="19" t="s">
        <v>398</v>
      </c>
      <c r="Y112" s="19">
        <v>2000000</v>
      </c>
      <c r="Z112" s="19"/>
      <c r="AA112" s="19"/>
      <c r="AB112" s="19"/>
      <c r="AC112" s="19"/>
      <c r="AD112" s="20"/>
      <c r="AE112" s="21"/>
      <c r="AF112" s="22"/>
      <c r="AG112" s="21"/>
      <c r="AH112" s="21"/>
      <c r="AI112" s="111">
        <f t="shared" si="12"/>
        <v>0.005239591452498278</v>
      </c>
      <c r="AJ112" s="42">
        <f>N(U112)/Q112</f>
        <v>1.8352420162817268E-05</v>
      </c>
      <c r="AK112" s="52">
        <f>1000*N(W112)/Q112</f>
        <v>0.006392344187675816</v>
      </c>
      <c r="AL112" s="51">
        <f>1000*N(Y112)/Q112</f>
        <v>0.4261562791783877</v>
      </c>
      <c r="AM112" s="40" t="s">
        <v>133</v>
      </c>
      <c r="AN112" s="40" t="s">
        <v>133</v>
      </c>
      <c r="AO112" s="40" t="s">
        <v>133</v>
      </c>
      <c r="AP112" s="40" t="s">
        <v>133</v>
      </c>
      <c r="AQ112" s="40" t="s">
        <v>133</v>
      </c>
    </row>
    <row r="113" spans="1:43" s="15" customFormat="1" ht="33">
      <c r="A113" s="55" t="s">
        <v>593</v>
      </c>
      <c r="B113" s="56" t="s">
        <v>265</v>
      </c>
      <c r="C113" s="56" t="s">
        <v>528</v>
      </c>
      <c r="D113" s="56" t="s">
        <v>266</v>
      </c>
      <c r="E113" s="61">
        <v>11</v>
      </c>
      <c r="F113" s="62" t="s">
        <v>426</v>
      </c>
      <c r="G113" s="23">
        <v>31</v>
      </c>
      <c r="H113" s="23">
        <v>52</v>
      </c>
      <c r="I113" s="24">
        <v>-111</v>
      </c>
      <c r="J113" s="23">
        <v>-7</v>
      </c>
      <c r="K113" s="6" t="s">
        <v>201</v>
      </c>
      <c r="L113" s="98" t="s">
        <v>427</v>
      </c>
      <c r="M113" s="22" t="s">
        <v>428</v>
      </c>
      <c r="N113" s="5" t="s">
        <v>130</v>
      </c>
      <c r="O113" s="15" t="s">
        <v>429</v>
      </c>
      <c r="P113" s="115"/>
      <c r="Q113" s="25">
        <v>1829081000</v>
      </c>
      <c r="R113" s="101"/>
      <c r="S113" s="18">
        <v>4771000</v>
      </c>
      <c r="T113" s="19"/>
      <c r="U113" s="18">
        <v>425580</v>
      </c>
      <c r="V113" s="19"/>
      <c r="W113" s="19" t="s">
        <v>410</v>
      </c>
      <c r="X113" s="19"/>
      <c r="Y113" s="19">
        <v>446000</v>
      </c>
      <c r="Z113" s="19"/>
      <c r="AA113" s="19" t="s">
        <v>132</v>
      </c>
      <c r="AB113" s="19"/>
      <c r="AC113" s="22" t="s">
        <v>410</v>
      </c>
      <c r="AD113" s="20"/>
      <c r="AE113" s="21"/>
      <c r="AF113" s="22"/>
      <c r="AG113" s="21"/>
      <c r="AH113" s="21"/>
      <c r="AI113" s="111">
        <f t="shared" si="12"/>
        <v>0.0026084137334541225</v>
      </c>
      <c r="AJ113" s="42">
        <f>N(U113)/Q113</f>
        <v>0.0002326742227380854</v>
      </c>
      <c r="AK113" s="78" t="s">
        <v>133</v>
      </c>
      <c r="AL113" s="51">
        <f>1000*N(Y113)/Q113</f>
        <v>0.2438382991239863</v>
      </c>
      <c r="AM113" s="40" t="s">
        <v>133</v>
      </c>
      <c r="AN113" s="40" t="s">
        <v>133</v>
      </c>
      <c r="AO113" s="40" t="s">
        <v>133</v>
      </c>
      <c r="AP113" s="40" t="s">
        <v>133</v>
      </c>
      <c r="AQ113" s="40" t="s">
        <v>133</v>
      </c>
    </row>
    <row r="114" spans="1:43" s="15" customFormat="1" ht="43.5">
      <c r="A114" s="55" t="s">
        <v>593</v>
      </c>
      <c r="B114" s="56" t="s">
        <v>265</v>
      </c>
      <c r="C114" s="56" t="s">
        <v>528</v>
      </c>
      <c r="D114" s="56" t="s">
        <v>266</v>
      </c>
      <c r="E114" s="61">
        <v>12</v>
      </c>
      <c r="F114" s="62" t="s">
        <v>625</v>
      </c>
      <c r="G114" s="23">
        <v>31</v>
      </c>
      <c r="H114" s="23">
        <v>55</v>
      </c>
      <c r="I114" s="24">
        <v>-111</v>
      </c>
      <c r="J114" s="23">
        <v>-3</v>
      </c>
      <c r="K114" s="6" t="s">
        <v>581</v>
      </c>
      <c r="L114" s="98" t="s">
        <v>626</v>
      </c>
      <c r="M114" s="22" t="s">
        <v>627</v>
      </c>
      <c r="N114" s="5" t="s">
        <v>130</v>
      </c>
      <c r="O114" s="15" t="s">
        <v>628</v>
      </c>
      <c r="P114" s="115"/>
      <c r="Q114" s="25">
        <v>1901600000</v>
      </c>
      <c r="R114" s="101"/>
      <c r="S114" s="18">
        <v>13059100</v>
      </c>
      <c r="T114" s="19" t="s">
        <v>398</v>
      </c>
      <c r="U114" s="19">
        <v>38700</v>
      </c>
      <c r="V114" s="19"/>
      <c r="W114" s="19" t="s">
        <v>410</v>
      </c>
      <c r="X114" s="19" t="s">
        <v>398</v>
      </c>
      <c r="Y114" s="19">
        <v>4211000</v>
      </c>
      <c r="Z114" s="19" t="s">
        <v>27</v>
      </c>
      <c r="AA114" s="19">
        <v>39500</v>
      </c>
      <c r="AB114" s="19" t="s">
        <v>27</v>
      </c>
      <c r="AC114" s="19">
        <v>105750</v>
      </c>
      <c r="AD114" s="20"/>
      <c r="AE114" s="21"/>
      <c r="AF114" s="22"/>
      <c r="AG114" s="21"/>
      <c r="AH114" s="21"/>
      <c r="AI114" s="111">
        <f t="shared" si="12"/>
        <v>0.006867427429533025</v>
      </c>
      <c r="AJ114" s="42">
        <f>N(U114)/Q114</f>
        <v>2.0351283129995793E-05</v>
      </c>
      <c r="AK114" s="78" t="s">
        <v>133</v>
      </c>
      <c r="AL114" s="46">
        <f>1000*N(Y114)/Q114</f>
        <v>2.2144509886411443</v>
      </c>
      <c r="AM114" s="41">
        <f>N(AA114)/Q114</f>
        <v>2.0771981489272192E-05</v>
      </c>
      <c r="AN114" s="42">
        <f>N(AC114)/Q114</f>
        <v>5.561106436684897E-05</v>
      </c>
      <c r="AO114" s="40" t="s">
        <v>133</v>
      </c>
      <c r="AP114" s="40" t="s">
        <v>133</v>
      </c>
      <c r="AQ114" s="40" t="s">
        <v>133</v>
      </c>
    </row>
    <row r="115" spans="1:43" s="15" customFormat="1" ht="21.75">
      <c r="A115" s="55" t="s">
        <v>593</v>
      </c>
      <c r="B115" s="56" t="s">
        <v>265</v>
      </c>
      <c r="C115" s="56" t="s">
        <v>528</v>
      </c>
      <c r="D115" s="56" t="s">
        <v>266</v>
      </c>
      <c r="E115" s="61">
        <v>13</v>
      </c>
      <c r="F115" s="62" t="s">
        <v>629</v>
      </c>
      <c r="G115" s="23">
        <v>33</v>
      </c>
      <c r="H115" s="23">
        <v>7</v>
      </c>
      <c r="I115" s="24">
        <v>-111</v>
      </c>
      <c r="J115" s="23">
        <v>-25</v>
      </c>
      <c r="K115" s="6" t="s">
        <v>127</v>
      </c>
      <c r="L115" s="98" t="s">
        <v>796</v>
      </c>
      <c r="M115" s="22" t="s">
        <v>630</v>
      </c>
      <c r="N115" s="5" t="s">
        <v>130</v>
      </c>
      <c r="O115" s="15" t="s">
        <v>631</v>
      </c>
      <c r="P115" s="115"/>
      <c r="Q115" s="25">
        <v>725760000</v>
      </c>
      <c r="R115" s="101"/>
      <c r="S115" s="18">
        <v>2857680</v>
      </c>
      <c r="T115" s="19"/>
      <c r="U115" s="19"/>
      <c r="V115" s="19"/>
      <c r="W115" s="19"/>
      <c r="X115" s="19"/>
      <c r="Y115" s="19"/>
      <c r="Z115" s="19"/>
      <c r="AA115" s="19"/>
      <c r="AB115" s="19"/>
      <c r="AC115" s="19"/>
      <c r="AD115" s="20"/>
      <c r="AE115" s="21"/>
      <c r="AF115" s="22"/>
      <c r="AG115" s="21"/>
      <c r="AH115" s="21"/>
      <c r="AI115" s="111">
        <f t="shared" si="12"/>
        <v>0.0039375</v>
      </c>
      <c r="AJ115" s="40" t="s">
        <v>133</v>
      </c>
      <c r="AK115" s="78" t="s">
        <v>133</v>
      </c>
      <c r="AL115" s="78" t="s">
        <v>133</v>
      </c>
      <c r="AM115" s="40" t="s">
        <v>133</v>
      </c>
      <c r="AN115" s="40" t="s">
        <v>133</v>
      </c>
      <c r="AO115" s="40" t="s">
        <v>133</v>
      </c>
      <c r="AP115" s="40" t="s">
        <v>133</v>
      </c>
      <c r="AQ115" s="40" t="s">
        <v>133</v>
      </c>
    </row>
    <row r="116" spans="1:43" s="15" customFormat="1" ht="21.75">
      <c r="A116" s="55" t="s">
        <v>593</v>
      </c>
      <c r="B116" s="56" t="s">
        <v>265</v>
      </c>
      <c r="C116" s="56" t="s">
        <v>528</v>
      </c>
      <c r="D116" s="56" t="s">
        <v>266</v>
      </c>
      <c r="E116" s="61">
        <v>14</v>
      </c>
      <c r="F116" s="62" t="s">
        <v>632</v>
      </c>
      <c r="G116" s="23">
        <v>33</v>
      </c>
      <c r="H116" s="23">
        <v>10</v>
      </c>
      <c r="I116" s="24">
        <v>-111</v>
      </c>
      <c r="J116" s="23">
        <v>0</v>
      </c>
      <c r="K116" s="6" t="s">
        <v>127</v>
      </c>
      <c r="L116" s="98" t="s">
        <v>633</v>
      </c>
      <c r="M116" s="22" t="s">
        <v>634</v>
      </c>
      <c r="N116" s="5" t="s">
        <v>130</v>
      </c>
      <c r="O116" s="15" t="s">
        <v>442</v>
      </c>
      <c r="P116" s="115"/>
      <c r="Q116" s="25">
        <v>1582726000</v>
      </c>
      <c r="R116" s="101"/>
      <c r="S116" s="18">
        <v>10786000</v>
      </c>
      <c r="T116" s="19" t="s">
        <v>398</v>
      </c>
      <c r="U116" s="19">
        <v>3756</v>
      </c>
      <c r="V116" s="22" t="s">
        <v>398</v>
      </c>
      <c r="W116" s="19">
        <v>3200</v>
      </c>
      <c r="X116" s="19" t="s">
        <v>398</v>
      </c>
      <c r="Y116" s="19">
        <v>456000</v>
      </c>
      <c r="Z116" s="19"/>
      <c r="AA116" s="19"/>
      <c r="AB116" s="19"/>
      <c r="AC116" s="19"/>
      <c r="AD116" s="20"/>
      <c r="AE116" s="21"/>
      <c r="AF116" s="22"/>
      <c r="AG116" s="21"/>
      <c r="AH116" s="21"/>
      <c r="AI116" s="111">
        <f t="shared" si="12"/>
        <v>0.006814824549543004</v>
      </c>
      <c r="AJ116" s="42">
        <f>N(U116)/Q116</f>
        <v>2.37312080549634E-06</v>
      </c>
      <c r="AK116" s="52">
        <f>1000*N(W116)/Q116</f>
        <v>0.002021828162297201</v>
      </c>
      <c r="AL116" s="51">
        <f>1000*N(Y116)/Q116</f>
        <v>0.28811051312735114</v>
      </c>
      <c r="AM116" s="40" t="s">
        <v>133</v>
      </c>
      <c r="AN116" s="40" t="s">
        <v>133</v>
      </c>
      <c r="AO116" s="40" t="s">
        <v>133</v>
      </c>
      <c r="AP116" s="40" t="s">
        <v>133</v>
      </c>
      <c r="AQ116" s="40" t="s">
        <v>133</v>
      </c>
    </row>
    <row r="117" spans="1:43" s="15" customFormat="1" ht="21.75">
      <c r="A117" s="55" t="s">
        <v>593</v>
      </c>
      <c r="B117" s="56" t="s">
        <v>265</v>
      </c>
      <c r="C117" s="56" t="s">
        <v>528</v>
      </c>
      <c r="D117" s="56" t="s">
        <v>266</v>
      </c>
      <c r="E117" s="61">
        <v>15</v>
      </c>
      <c r="F117" s="62" t="s">
        <v>875</v>
      </c>
      <c r="G117" s="23">
        <v>31</v>
      </c>
      <c r="H117" s="23">
        <v>30</v>
      </c>
      <c r="I117" s="24">
        <v>-110</v>
      </c>
      <c r="J117" s="23">
        <v>-42</v>
      </c>
      <c r="K117" s="6" t="s">
        <v>867</v>
      </c>
      <c r="L117" s="98" t="s">
        <v>443</v>
      </c>
      <c r="M117" s="22" t="s">
        <v>444</v>
      </c>
      <c r="N117" s="5" t="s">
        <v>130</v>
      </c>
      <c r="O117" s="15" t="s">
        <v>445</v>
      </c>
      <c r="P117" s="115"/>
      <c r="Q117" s="25">
        <v>569815000</v>
      </c>
      <c r="R117" s="101"/>
      <c r="S117" s="18">
        <v>3586000</v>
      </c>
      <c r="T117" s="19"/>
      <c r="U117" s="19"/>
      <c r="V117" s="19"/>
      <c r="W117" s="19">
        <v>1000</v>
      </c>
      <c r="X117" s="19"/>
      <c r="Y117" s="19">
        <v>342000</v>
      </c>
      <c r="Z117" s="19"/>
      <c r="AA117" s="19">
        <v>46600</v>
      </c>
      <c r="AB117" s="19"/>
      <c r="AC117" s="19">
        <v>30900</v>
      </c>
      <c r="AD117" s="20"/>
      <c r="AE117" s="21"/>
      <c r="AF117" s="22"/>
      <c r="AG117" s="21"/>
      <c r="AH117" s="21"/>
      <c r="AI117" s="111">
        <f t="shared" si="12"/>
        <v>0.006293270622921475</v>
      </c>
      <c r="AJ117" s="40" t="s">
        <v>133</v>
      </c>
      <c r="AK117" s="52">
        <f>1000*N(W117)/Q117</f>
        <v>0.0017549555557505507</v>
      </c>
      <c r="AL117" s="51">
        <f>1000*N(Y117)/Q117</f>
        <v>0.6001948000666883</v>
      </c>
      <c r="AM117" s="41">
        <f>N(AA117)/Q117</f>
        <v>8.178092889797566E-05</v>
      </c>
      <c r="AN117" s="42">
        <f>N(AC117)/Q117</f>
        <v>5.422812667269201E-05</v>
      </c>
      <c r="AO117" s="40" t="s">
        <v>133</v>
      </c>
      <c r="AP117" s="40" t="s">
        <v>133</v>
      </c>
      <c r="AQ117" s="40" t="s">
        <v>133</v>
      </c>
    </row>
    <row r="118" spans="1:43" s="15" customFormat="1" ht="43.5">
      <c r="A118" s="55" t="s">
        <v>593</v>
      </c>
      <c r="B118" s="56" t="s">
        <v>265</v>
      </c>
      <c r="C118" s="56" t="s">
        <v>528</v>
      </c>
      <c r="D118" s="56" t="s">
        <v>266</v>
      </c>
      <c r="E118" s="61">
        <v>16</v>
      </c>
      <c r="F118" s="62" t="s">
        <v>446</v>
      </c>
      <c r="G118" s="23">
        <v>32</v>
      </c>
      <c r="H118" s="23">
        <v>58</v>
      </c>
      <c r="I118" s="24">
        <v>-109</v>
      </c>
      <c r="J118" s="23">
        <v>-39</v>
      </c>
      <c r="K118" s="6" t="s">
        <v>310</v>
      </c>
      <c r="L118" s="98" t="s">
        <v>217</v>
      </c>
      <c r="M118" s="22" t="s">
        <v>218</v>
      </c>
      <c r="N118" s="5" t="s">
        <v>130</v>
      </c>
      <c r="O118" s="15" t="s">
        <v>454</v>
      </c>
      <c r="P118" s="115"/>
      <c r="Q118" s="25">
        <v>7891066000</v>
      </c>
      <c r="R118" s="101"/>
      <c r="S118" s="18">
        <v>38699000</v>
      </c>
      <c r="T118" s="19" t="s">
        <v>398</v>
      </c>
      <c r="U118" s="19">
        <v>10350</v>
      </c>
      <c r="V118" s="22" t="s">
        <v>398</v>
      </c>
      <c r="W118" s="31">
        <v>126450</v>
      </c>
      <c r="X118" s="19" t="s">
        <v>398</v>
      </c>
      <c r="Y118" s="19">
        <v>721000</v>
      </c>
      <c r="Z118" s="19"/>
      <c r="AA118" s="19"/>
      <c r="AB118" s="19"/>
      <c r="AC118" s="19"/>
      <c r="AD118" s="20"/>
      <c r="AE118" s="21"/>
      <c r="AF118" s="22"/>
      <c r="AG118" s="21"/>
      <c r="AH118" s="21"/>
      <c r="AI118" s="111">
        <f t="shared" si="12"/>
        <v>0.0049041536339957115</v>
      </c>
      <c r="AJ118" s="42">
        <f>N(U118)/Q118</f>
        <v>1.3116098636103158E-06</v>
      </c>
      <c r="AK118" s="39">
        <f>1000*N(W118)/Q118</f>
        <v>0.01602445094236951</v>
      </c>
      <c r="AL118" s="51">
        <f>1000*N(Y118)/Q118</f>
        <v>0.09136915088531765</v>
      </c>
      <c r="AM118" s="40" t="s">
        <v>133</v>
      </c>
      <c r="AN118" s="40" t="s">
        <v>133</v>
      </c>
      <c r="AO118" s="40" t="s">
        <v>133</v>
      </c>
      <c r="AP118" s="40" t="s">
        <v>133</v>
      </c>
      <c r="AQ118" s="40" t="s">
        <v>133</v>
      </c>
    </row>
    <row r="119" spans="1:43" s="15" customFormat="1" ht="43.5">
      <c r="A119" s="55" t="s">
        <v>593</v>
      </c>
      <c r="B119" s="56" t="s">
        <v>265</v>
      </c>
      <c r="C119" s="56" t="s">
        <v>528</v>
      </c>
      <c r="D119" s="56" t="s">
        <v>266</v>
      </c>
      <c r="E119" s="61">
        <v>17</v>
      </c>
      <c r="F119" s="62" t="s">
        <v>455</v>
      </c>
      <c r="G119" s="23">
        <v>32</v>
      </c>
      <c r="H119" s="23">
        <v>41</v>
      </c>
      <c r="I119" s="24">
        <v>-110</v>
      </c>
      <c r="J119" s="23">
        <v>-42</v>
      </c>
      <c r="K119" s="6" t="s">
        <v>336</v>
      </c>
      <c r="L119" s="98" t="s">
        <v>456</v>
      </c>
      <c r="M119" s="22" t="s">
        <v>457</v>
      </c>
      <c r="N119" s="5" t="s">
        <v>130</v>
      </c>
      <c r="O119" s="15" t="s">
        <v>459</v>
      </c>
      <c r="P119" s="115"/>
      <c r="Q119" s="25">
        <v>1385825000</v>
      </c>
      <c r="R119" s="101"/>
      <c r="S119" s="18">
        <v>8322000</v>
      </c>
      <c r="T119" s="19" t="s">
        <v>398</v>
      </c>
      <c r="U119" s="19">
        <v>56100</v>
      </c>
      <c r="V119" s="22" t="s">
        <v>398</v>
      </c>
      <c r="W119" s="19">
        <v>23000</v>
      </c>
      <c r="X119" s="19" t="s">
        <v>398</v>
      </c>
      <c r="Y119" s="19">
        <v>456000</v>
      </c>
      <c r="Z119" s="19"/>
      <c r="AA119" s="19"/>
      <c r="AB119" s="19"/>
      <c r="AC119" s="19"/>
      <c r="AD119" s="20"/>
      <c r="AE119" s="21"/>
      <c r="AF119" s="22"/>
      <c r="AG119" s="21"/>
      <c r="AH119" s="21"/>
      <c r="AI119" s="111">
        <f t="shared" si="12"/>
        <v>0.006005087222412642</v>
      </c>
      <c r="AJ119" s="42">
        <f>N(U119)/Q119</f>
        <v>4.048130175166417E-05</v>
      </c>
      <c r="AK119" s="39">
        <f>1000*N(W119)/Q119</f>
        <v>0.01659661212635073</v>
      </c>
      <c r="AL119" s="51">
        <f>1000*N(Y119)/Q119</f>
        <v>0.32904587520069273</v>
      </c>
      <c r="AM119" s="40" t="s">
        <v>133</v>
      </c>
      <c r="AN119" s="40" t="s">
        <v>133</v>
      </c>
      <c r="AO119" s="40" t="s">
        <v>133</v>
      </c>
      <c r="AP119" s="40" t="s">
        <v>133</v>
      </c>
      <c r="AQ119" s="40" t="s">
        <v>133</v>
      </c>
    </row>
    <row r="120" spans="1:43" s="15" customFormat="1" ht="21.75">
      <c r="A120" s="55" t="s">
        <v>593</v>
      </c>
      <c r="B120" s="56" t="s">
        <v>265</v>
      </c>
      <c r="C120" s="56" t="s">
        <v>528</v>
      </c>
      <c r="D120" s="56" t="s">
        <v>266</v>
      </c>
      <c r="E120" s="61">
        <v>18</v>
      </c>
      <c r="F120" s="62" t="s">
        <v>460</v>
      </c>
      <c r="G120" s="23">
        <v>32</v>
      </c>
      <c r="H120" s="23">
        <v>52</v>
      </c>
      <c r="I120" s="24">
        <v>-111</v>
      </c>
      <c r="J120" s="23">
        <v>-57</v>
      </c>
      <c r="K120" s="6" t="s">
        <v>336</v>
      </c>
      <c r="L120" s="98" t="s">
        <v>461</v>
      </c>
      <c r="M120" s="22" t="s">
        <v>462</v>
      </c>
      <c r="N120" s="5" t="s">
        <v>130</v>
      </c>
      <c r="O120" s="15" t="s">
        <v>463</v>
      </c>
      <c r="P120" s="115"/>
      <c r="Q120" s="25">
        <v>1448611000</v>
      </c>
      <c r="R120" s="101"/>
      <c r="S120" s="18">
        <v>8516000</v>
      </c>
      <c r="T120" s="19" t="s">
        <v>398</v>
      </c>
      <c r="U120" s="19">
        <v>32000</v>
      </c>
      <c r="V120" s="22" t="s">
        <v>398</v>
      </c>
      <c r="W120" s="19">
        <v>15530</v>
      </c>
      <c r="X120" s="19" t="s">
        <v>398</v>
      </c>
      <c r="Y120" s="19">
        <v>473880</v>
      </c>
      <c r="Z120" s="19"/>
      <c r="AA120" s="19"/>
      <c r="AB120" s="19"/>
      <c r="AC120" s="19"/>
      <c r="AD120" s="20"/>
      <c r="AE120" s="21"/>
      <c r="AF120" s="22"/>
      <c r="AG120" s="21"/>
      <c r="AH120" s="21"/>
      <c r="AI120" s="111">
        <f t="shared" si="12"/>
        <v>0.005878734870852147</v>
      </c>
      <c r="AJ120" s="42">
        <f>N(U120)/Q120</f>
        <v>2.2090126334813142E-05</v>
      </c>
      <c r="AK120" s="39">
        <f>1000*N(W120)/Q120</f>
        <v>0.010720614436864003</v>
      </c>
      <c r="AL120" s="51">
        <f>1000*N(Y120)/Q120</f>
        <v>0.32712715836066414</v>
      </c>
      <c r="AM120" s="40" t="s">
        <v>133</v>
      </c>
      <c r="AN120" s="40" t="s">
        <v>133</v>
      </c>
      <c r="AO120" s="40" t="s">
        <v>133</v>
      </c>
      <c r="AP120" s="40" t="s">
        <v>133</v>
      </c>
      <c r="AQ120" s="40" t="s">
        <v>133</v>
      </c>
    </row>
    <row r="121" spans="1:43" s="15" customFormat="1" ht="18">
      <c r="A121" s="55" t="s">
        <v>593</v>
      </c>
      <c r="B121" s="56" t="s">
        <v>265</v>
      </c>
      <c r="C121" s="56" t="s">
        <v>528</v>
      </c>
      <c r="D121" s="56" t="s">
        <v>266</v>
      </c>
      <c r="E121" s="61">
        <v>19</v>
      </c>
      <c r="F121" s="62" t="s">
        <v>464</v>
      </c>
      <c r="G121" s="23">
        <v>34</v>
      </c>
      <c r="H121" s="23">
        <v>5</v>
      </c>
      <c r="I121" s="24">
        <v>-112</v>
      </c>
      <c r="J121" s="23">
        <v>-25</v>
      </c>
      <c r="K121" s="6" t="s">
        <v>127</v>
      </c>
      <c r="L121" s="98" t="s">
        <v>465</v>
      </c>
      <c r="M121" s="22" t="s">
        <v>466</v>
      </c>
      <c r="N121" s="5" t="s">
        <v>130</v>
      </c>
      <c r="O121" s="15" t="s">
        <v>467</v>
      </c>
      <c r="P121" s="115"/>
      <c r="Q121" s="25">
        <v>318000000</v>
      </c>
      <c r="R121" s="101"/>
      <c r="S121" s="18">
        <v>3180000</v>
      </c>
      <c r="T121" s="19"/>
      <c r="U121" s="19"/>
      <c r="V121" s="19"/>
      <c r="W121" s="19"/>
      <c r="X121" s="19"/>
      <c r="Y121" s="19"/>
      <c r="Z121" s="19"/>
      <c r="AA121" s="19"/>
      <c r="AB121" s="19"/>
      <c r="AC121" s="19"/>
      <c r="AD121" s="20"/>
      <c r="AE121" s="21"/>
      <c r="AF121" s="22"/>
      <c r="AG121" s="21"/>
      <c r="AH121" s="21"/>
      <c r="AI121" s="111">
        <f t="shared" si="12"/>
        <v>0.01</v>
      </c>
      <c r="AJ121" s="40" t="s">
        <v>133</v>
      </c>
      <c r="AK121" s="78" t="s">
        <v>133</v>
      </c>
      <c r="AL121" s="78" t="s">
        <v>133</v>
      </c>
      <c r="AM121" s="40" t="s">
        <v>133</v>
      </c>
      <c r="AN121" s="40" t="s">
        <v>133</v>
      </c>
      <c r="AO121" s="40" t="s">
        <v>133</v>
      </c>
      <c r="AP121" s="40" t="s">
        <v>133</v>
      </c>
      <c r="AQ121" s="40" t="s">
        <v>133</v>
      </c>
    </row>
    <row r="122" spans="1:43" s="15" customFormat="1" ht="33">
      <c r="A122" s="55" t="s">
        <v>593</v>
      </c>
      <c r="B122" s="56" t="s">
        <v>265</v>
      </c>
      <c r="C122" s="56" t="s">
        <v>528</v>
      </c>
      <c r="D122" s="56" t="s">
        <v>266</v>
      </c>
      <c r="E122" s="61">
        <v>20</v>
      </c>
      <c r="F122" s="62" t="s">
        <v>468</v>
      </c>
      <c r="G122" s="23">
        <v>32</v>
      </c>
      <c r="H122" s="23">
        <v>24</v>
      </c>
      <c r="I122" s="24">
        <v>-111</v>
      </c>
      <c r="J122" s="23">
        <v>-31</v>
      </c>
      <c r="K122" s="6" t="s">
        <v>469</v>
      </c>
      <c r="L122" s="98" t="s">
        <v>470</v>
      </c>
      <c r="M122" s="22" t="s">
        <v>471</v>
      </c>
      <c r="N122" s="5" t="s">
        <v>130</v>
      </c>
      <c r="O122" s="15" t="s">
        <v>472</v>
      </c>
      <c r="P122" s="115"/>
      <c r="Q122" s="25">
        <v>267000000</v>
      </c>
      <c r="R122" s="101"/>
      <c r="S122" s="18">
        <v>1847700</v>
      </c>
      <c r="T122" s="19" t="s">
        <v>398</v>
      </c>
      <c r="U122" s="19">
        <v>16393</v>
      </c>
      <c r="V122" s="22" t="s">
        <v>398</v>
      </c>
      <c r="W122" s="19">
        <v>70</v>
      </c>
      <c r="X122" s="19" t="s">
        <v>398</v>
      </c>
      <c r="Y122" s="19">
        <v>186000</v>
      </c>
      <c r="Z122" s="19"/>
      <c r="AA122" s="19">
        <v>2000</v>
      </c>
      <c r="AB122" s="19"/>
      <c r="AC122" s="19">
        <v>19000</v>
      </c>
      <c r="AD122" s="20"/>
      <c r="AE122" s="21"/>
      <c r="AF122" s="22"/>
      <c r="AG122" s="21"/>
      <c r="AH122" s="21"/>
      <c r="AI122" s="111">
        <f t="shared" si="12"/>
        <v>0.006920224719101123</v>
      </c>
      <c r="AJ122" s="42">
        <f>N(U122)/Q122</f>
        <v>6.139700374531835E-05</v>
      </c>
      <c r="AK122" s="52">
        <f>1000*N(W122)/Q122</f>
        <v>0.00026217228464419474</v>
      </c>
      <c r="AL122" s="51">
        <f aca="true" t="shared" si="14" ref="AL122:AL128">1000*N(Y122)/Q122</f>
        <v>0.6966292134831461</v>
      </c>
      <c r="AM122" s="42">
        <f>N(AA122)/Q122</f>
        <v>7.49063670411985E-06</v>
      </c>
      <c r="AN122" s="42">
        <f>N(AC122)/Q122</f>
        <v>7.116104868913858E-05</v>
      </c>
      <c r="AO122" s="40" t="s">
        <v>133</v>
      </c>
      <c r="AP122" s="40" t="s">
        <v>133</v>
      </c>
      <c r="AQ122" s="40" t="s">
        <v>133</v>
      </c>
    </row>
    <row r="123" spans="1:43" s="15" customFormat="1" ht="33">
      <c r="A123" s="55" t="s">
        <v>593</v>
      </c>
      <c r="B123" s="56" t="s">
        <v>265</v>
      </c>
      <c r="C123" s="56" t="s">
        <v>528</v>
      </c>
      <c r="D123" s="56" t="s">
        <v>266</v>
      </c>
      <c r="E123" s="61">
        <v>21</v>
      </c>
      <c r="F123" s="62" t="s">
        <v>473</v>
      </c>
      <c r="G123" s="23">
        <v>33</v>
      </c>
      <c r="H123" s="23">
        <v>18</v>
      </c>
      <c r="I123" s="24">
        <v>-111</v>
      </c>
      <c r="J123" s="23">
        <v>-5</v>
      </c>
      <c r="K123" s="6" t="s">
        <v>676</v>
      </c>
      <c r="L123" s="98" t="s">
        <v>673</v>
      </c>
      <c r="M123" s="22" t="s">
        <v>674</v>
      </c>
      <c r="N123" s="5" t="s">
        <v>130</v>
      </c>
      <c r="O123" s="15" t="s">
        <v>675</v>
      </c>
      <c r="P123" s="115"/>
      <c r="Q123" s="25">
        <v>28217560</v>
      </c>
      <c r="R123" s="101"/>
      <c r="S123" s="18">
        <v>1302775</v>
      </c>
      <c r="T123" s="19"/>
      <c r="U123" s="19"/>
      <c r="V123" s="19"/>
      <c r="W123" s="19">
        <v>25932</v>
      </c>
      <c r="X123" s="19"/>
      <c r="Y123" s="19">
        <v>1074000</v>
      </c>
      <c r="Z123" s="19"/>
      <c r="AA123" s="19">
        <v>3000</v>
      </c>
      <c r="AB123" s="19"/>
      <c r="AC123" s="19">
        <v>42325</v>
      </c>
      <c r="AD123" s="20"/>
      <c r="AE123" s="21"/>
      <c r="AF123" s="22"/>
      <c r="AG123" s="21"/>
      <c r="AH123" s="21"/>
      <c r="AI123" s="112">
        <f t="shared" si="12"/>
        <v>0.04616894586208021</v>
      </c>
      <c r="AJ123" s="40" t="s">
        <v>133</v>
      </c>
      <c r="AK123" s="50">
        <f>1000*N(W123)/Q123</f>
        <v>0.9190022099713795</v>
      </c>
      <c r="AL123" s="48">
        <f t="shared" si="14"/>
        <v>38.06140573458513</v>
      </c>
      <c r="AM123" s="42">
        <f>N(AA123)/Q123</f>
        <v>0.00010631677579493054</v>
      </c>
      <c r="AN123" s="41">
        <f>N(AC123)/Q123</f>
        <v>0.0014999525118401448</v>
      </c>
      <c r="AO123" s="40" t="s">
        <v>133</v>
      </c>
      <c r="AP123" s="40" t="s">
        <v>133</v>
      </c>
      <c r="AQ123" s="40" t="s">
        <v>133</v>
      </c>
    </row>
    <row r="124" spans="1:43" s="15" customFormat="1" ht="33">
      <c r="A124" s="55" t="s">
        <v>593</v>
      </c>
      <c r="B124" s="56" t="s">
        <v>265</v>
      </c>
      <c r="C124" s="56" t="s">
        <v>528</v>
      </c>
      <c r="D124" s="56" t="s">
        <v>266</v>
      </c>
      <c r="E124" s="61">
        <v>22</v>
      </c>
      <c r="F124" s="62" t="s">
        <v>863</v>
      </c>
      <c r="G124" s="23">
        <v>33</v>
      </c>
      <c r="H124" s="23">
        <v>20</v>
      </c>
      <c r="I124" s="24">
        <v>-111</v>
      </c>
      <c r="J124" s="23">
        <v>-2</v>
      </c>
      <c r="K124" s="6" t="s">
        <v>406</v>
      </c>
      <c r="L124" s="98" t="s">
        <v>864</v>
      </c>
      <c r="M124" s="22" t="s">
        <v>444</v>
      </c>
      <c r="N124" s="5" t="s">
        <v>130</v>
      </c>
      <c r="O124" s="15" t="s">
        <v>865</v>
      </c>
      <c r="P124" s="115"/>
      <c r="Q124" s="25">
        <v>995900000</v>
      </c>
      <c r="R124" s="101"/>
      <c r="S124" s="18">
        <v>4961800</v>
      </c>
      <c r="T124" s="19" t="s">
        <v>398</v>
      </c>
      <c r="U124" s="19">
        <v>36000</v>
      </c>
      <c r="V124" s="19"/>
      <c r="W124" s="19"/>
      <c r="X124" s="19" t="s">
        <v>398</v>
      </c>
      <c r="Y124" s="19">
        <v>93000</v>
      </c>
      <c r="Z124" s="19"/>
      <c r="AA124" s="19"/>
      <c r="AB124" s="19"/>
      <c r="AC124" s="19"/>
      <c r="AD124" s="20"/>
      <c r="AE124" s="21"/>
      <c r="AF124" s="22"/>
      <c r="AG124" s="21"/>
      <c r="AH124" s="21"/>
      <c r="AI124" s="111">
        <f t="shared" si="12"/>
        <v>0.0049822271312380765</v>
      </c>
      <c r="AJ124" s="42">
        <f>N(U124)/Q124</f>
        <v>3.614820765137062E-05</v>
      </c>
      <c r="AK124" s="78" t="s">
        <v>133</v>
      </c>
      <c r="AL124" s="51">
        <f t="shared" si="14"/>
        <v>0.09338286976604077</v>
      </c>
      <c r="AM124" s="40" t="s">
        <v>133</v>
      </c>
      <c r="AN124" s="40" t="s">
        <v>133</v>
      </c>
      <c r="AO124" s="40" t="s">
        <v>133</v>
      </c>
      <c r="AP124" s="40" t="s">
        <v>133</v>
      </c>
      <c r="AQ124" s="40" t="s">
        <v>133</v>
      </c>
    </row>
    <row r="125" spans="1:43" s="15" customFormat="1" ht="18">
      <c r="A125" s="55" t="s">
        <v>593</v>
      </c>
      <c r="B125" s="56" t="s">
        <v>265</v>
      </c>
      <c r="C125" s="56" t="s">
        <v>528</v>
      </c>
      <c r="D125" s="56" t="s">
        <v>266</v>
      </c>
      <c r="E125" s="61">
        <v>23</v>
      </c>
      <c r="F125" s="62" t="s">
        <v>866</v>
      </c>
      <c r="G125" s="23">
        <v>33</v>
      </c>
      <c r="H125" s="23">
        <v>4</v>
      </c>
      <c r="I125" s="24">
        <v>-110</v>
      </c>
      <c r="J125" s="23">
        <v>-44</v>
      </c>
      <c r="K125" s="6" t="s">
        <v>867</v>
      </c>
      <c r="L125" s="98" t="s">
        <v>868</v>
      </c>
      <c r="M125" s="22" t="s">
        <v>869</v>
      </c>
      <c r="N125" s="5" t="s">
        <v>130</v>
      </c>
      <c r="O125" s="15" t="s">
        <v>870</v>
      </c>
      <c r="P125" s="115"/>
      <c r="Q125" s="25">
        <v>243676800</v>
      </c>
      <c r="R125" s="101"/>
      <c r="S125" s="18">
        <v>1125730</v>
      </c>
      <c r="T125" s="19"/>
      <c r="U125" s="19"/>
      <c r="V125" s="19"/>
      <c r="W125" s="19"/>
      <c r="X125" s="19"/>
      <c r="Y125" s="19">
        <v>103000</v>
      </c>
      <c r="Z125" s="19"/>
      <c r="AA125" s="19"/>
      <c r="AB125" s="19"/>
      <c r="AC125" s="19"/>
      <c r="AD125" s="20"/>
      <c r="AE125" s="21"/>
      <c r="AF125" s="22"/>
      <c r="AG125" s="21"/>
      <c r="AH125" s="21"/>
      <c r="AI125" s="111">
        <f t="shared" si="12"/>
        <v>0.004619766838697816</v>
      </c>
      <c r="AJ125" s="40" t="s">
        <v>133</v>
      </c>
      <c r="AK125" s="78" t="s">
        <v>133</v>
      </c>
      <c r="AL125" s="51">
        <f t="shared" si="14"/>
        <v>0.42269103993486457</v>
      </c>
      <c r="AM125" s="40" t="s">
        <v>133</v>
      </c>
      <c r="AN125" s="40" t="s">
        <v>133</v>
      </c>
      <c r="AO125" s="40" t="s">
        <v>133</v>
      </c>
      <c r="AP125" s="40" t="s">
        <v>133</v>
      </c>
      <c r="AQ125" s="40" t="s">
        <v>133</v>
      </c>
    </row>
    <row r="126" spans="1:43" s="15" customFormat="1" ht="21.75">
      <c r="A126" s="55" t="s">
        <v>593</v>
      </c>
      <c r="B126" s="56" t="s">
        <v>265</v>
      </c>
      <c r="C126" s="56" t="s">
        <v>528</v>
      </c>
      <c r="D126" s="56" t="s">
        <v>266</v>
      </c>
      <c r="E126" s="61">
        <v>24</v>
      </c>
      <c r="F126" s="62" t="s">
        <v>871</v>
      </c>
      <c r="G126" s="23">
        <v>32</v>
      </c>
      <c r="H126" s="23">
        <v>5</v>
      </c>
      <c r="I126" s="24">
        <v>-110</v>
      </c>
      <c r="J126" s="23">
        <v>-2</v>
      </c>
      <c r="K126" s="6" t="s">
        <v>872</v>
      </c>
      <c r="L126" s="98" t="s">
        <v>873</v>
      </c>
      <c r="M126" s="22" t="s">
        <v>874</v>
      </c>
      <c r="N126" s="5" t="s">
        <v>130</v>
      </c>
      <c r="O126" s="15" t="s">
        <v>876</v>
      </c>
      <c r="P126" s="115"/>
      <c r="Q126" s="25">
        <v>250000000</v>
      </c>
      <c r="R126" s="101"/>
      <c r="S126" s="18">
        <v>1221880</v>
      </c>
      <c r="T126" s="19"/>
      <c r="U126" s="19">
        <v>27200</v>
      </c>
      <c r="V126" s="19"/>
      <c r="W126" s="19"/>
      <c r="X126" s="19"/>
      <c r="Y126" s="19">
        <v>387000</v>
      </c>
      <c r="Z126" s="19"/>
      <c r="AA126" s="19"/>
      <c r="AB126" s="19"/>
      <c r="AC126" s="19">
        <v>475000</v>
      </c>
      <c r="AD126" s="20"/>
      <c r="AE126" s="21"/>
      <c r="AF126" s="22"/>
      <c r="AG126" s="21"/>
      <c r="AH126" s="21"/>
      <c r="AI126" s="112">
        <f t="shared" si="12"/>
        <v>0.00488752</v>
      </c>
      <c r="AJ126" s="41">
        <f>N(U126)/Q126</f>
        <v>0.0001088</v>
      </c>
      <c r="AK126" s="78" t="s">
        <v>133</v>
      </c>
      <c r="AL126" s="45">
        <f t="shared" si="14"/>
        <v>1.548</v>
      </c>
      <c r="AM126" s="40" t="s">
        <v>133</v>
      </c>
      <c r="AN126" s="41">
        <f>N(AC126)/Q126</f>
        <v>0.0019</v>
      </c>
      <c r="AO126" s="40" t="s">
        <v>133</v>
      </c>
      <c r="AP126" s="40" t="s">
        <v>133</v>
      </c>
      <c r="AQ126" s="40" t="s">
        <v>133</v>
      </c>
    </row>
    <row r="127" spans="1:43" s="15" customFormat="1" ht="21.75">
      <c r="A127" s="83" t="s">
        <v>593</v>
      </c>
      <c r="B127" s="84" t="s">
        <v>265</v>
      </c>
      <c r="C127" s="94" t="s">
        <v>528</v>
      </c>
      <c r="D127" s="94" t="s">
        <v>266</v>
      </c>
      <c r="E127" s="85">
        <v>25</v>
      </c>
      <c r="F127" s="86" t="s">
        <v>877</v>
      </c>
      <c r="G127" s="23">
        <v>32</v>
      </c>
      <c r="H127" s="23">
        <v>45</v>
      </c>
      <c r="I127" s="24">
        <v>-110</v>
      </c>
      <c r="J127" s="23">
        <v>-29</v>
      </c>
      <c r="K127" s="6" t="s">
        <v>406</v>
      </c>
      <c r="L127" s="98" t="s">
        <v>878</v>
      </c>
      <c r="M127" s="22" t="s">
        <v>879</v>
      </c>
      <c r="N127" s="5" t="s">
        <v>130</v>
      </c>
      <c r="O127" s="15" t="s">
        <v>880</v>
      </c>
      <c r="P127" s="115"/>
      <c r="Q127" s="25">
        <v>75342000</v>
      </c>
      <c r="R127" s="101"/>
      <c r="S127" s="19">
        <v>565500</v>
      </c>
      <c r="T127" s="19" t="s">
        <v>398</v>
      </c>
      <c r="U127" s="19">
        <v>3500</v>
      </c>
      <c r="V127" s="22" t="s">
        <v>398</v>
      </c>
      <c r="W127" s="19">
        <v>30</v>
      </c>
      <c r="X127" s="19" t="s">
        <v>398</v>
      </c>
      <c r="Y127" s="19">
        <v>6850</v>
      </c>
      <c r="Z127" s="19"/>
      <c r="AA127" s="19">
        <v>1830</v>
      </c>
      <c r="AB127" s="19"/>
      <c r="AC127" s="19"/>
      <c r="AD127" s="20"/>
      <c r="AE127" s="21"/>
      <c r="AF127" s="22"/>
      <c r="AG127" s="21"/>
      <c r="AH127" s="21"/>
      <c r="AI127" s="111">
        <f t="shared" si="12"/>
        <v>0.007505773672055427</v>
      </c>
      <c r="AJ127" s="42">
        <f>N(U127)/Q127</f>
        <v>4.645483262987444E-05</v>
      </c>
      <c r="AK127" s="52">
        <f>1000*N(W127)/Q127</f>
        <v>0.0003981842796846381</v>
      </c>
      <c r="AL127" s="51">
        <f t="shared" si="14"/>
        <v>0.09091874386132569</v>
      </c>
      <c r="AM127" s="42">
        <f>N(AA127)/Q127</f>
        <v>2.428924106076292E-05</v>
      </c>
      <c r="AN127" s="40" t="s">
        <v>133</v>
      </c>
      <c r="AO127" s="40" t="s">
        <v>133</v>
      </c>
      <c r="AP127" s="40" t="s">
        <v>133</v>
      </c>
      <c r="AQ127" s="40" t="s">
        <v>133</v>
      </c>
    </row>
    <row r="128" spans="1:43" s="15" customFormat="1" ht="21.75">
      <c r="A128" s="55" t="s">
        <v>593</v>
      </c>
      <c r="B128" s="56" t="s">
        <v>881</v>
      </c>
      <c r="C128" s="56" t="s">
        <v>528</v>
      </c>
      <c r="D128" s="56" t="s">
        <v>882</v>
      </c>
      <c r="E128" s="61">
        <v>1</v>
      </c>
      <c r="F128" s="62" t="s">
        <v>883</v>
      </c>
      <c r="G128" s="23">
        <v>40</v>
      </c>
      <c r="H128" s="23">
        <v>12</v>
      </c>
      <c r="I128" s="24">
        <v>-120</v>
      </c>
      <c r="J128" s="23">
        <v>-37</v>
      </c>
      <c r="K128" s="6" t="s">
        <v>9</v>
      </c>
      <c r="L128" s="98" t="s">
        <v>891</v>
      </c>
      <c r="M128" s="22" t="s">
        <v>892</v>
      </c>
      <c r="N128" s="5" t="s">
        <v>50</v>
      </c>
      <c r="O128" s="15" t="s">
        <v>506</v>
      </c>
      <c r="P128" s="115"/>
      <c r="Q128" s="25">
        <v>299933000</v>
      </c>
      <c r="R128" s="101"/>
      <c r="S128" s="18">
        <v>1235500</v>
      </c>
      <c r="T128" s="19"/>
      <c r="U128" s="19"/>
      <c r="V128" s="22"/>
      <c r="W128" s="19">
        <v>17000</v>
      </c>
      <c r="X128" s="19"/>
      <c r="Y128" s="19">
        <v>754000</v>
      </c>
      <c r="Z128" s="19"/>
      <c r="AA128" s="19"/>
      <c r="AB128" s="19"/>
      <c r="AC128" s="19"/>
      <c r="AD128" s="20"/>
      <c r="AE128" s="21"/>
      <c r="AF128" s="22"/>
      <c r="AG128" s="21"/>
      <c r="AH128" s="21"/>
      <c r="AI128" s="111">
        <f t="shared" si="12"/>
        <v>0.004119253299903645</v>
      </c>
      <c r="AJ128" s="40" t="s">
        <v>133</v>
      </c>
      <c r="AK128" s="39">
        <f>1000*N(W128)/Q128</f>
        <v>0.056679325049261</v>
      </c>
      <c r="AL128" s="46">
        <f t="shared" si="14"/>
        <v>2.513894769831929</v>
      </c>
      <c r="AM128" s="40" t="s">
        <v>133</v>
      </c>
      <c r="AN128" s="40" t="s">
        <v>133</v>
      </c>
      <c r="AO128" s="40" t="s">
        <v>133</v>
      </c>
      <c r="AP128" s="40" t="s">
        <v>133</v>
      </c>
      <c r="AQ128" s="40" t="s">
        <v>133</v>
      </c>
    </row>
    <row r="129" spans="1:43" s="15" customFormat="1" ht="21.75">
      <c r="A129" s="55" t="s">
        <v>593</v>
      </c>
      <c r="B129" s="56" t="s">
        <v>507</v>
      </c>
      <c r="C129" s="56" t="s">
        <v>528</v>
      </c>
      <c r="D129" s="56" t="s">
        <v>508</v>
      </c>
      <c r="E129" s="61">
        <v>1</v>
      </c>
      <c r="F129" s="62" t="s">
        <v>509</v>
      </c>
      <c r="G129" s="23">
        <v>39</v>
      </c>
      <c r="H129" s="23">
        <v>22</v>
      </c>
      <c r="I129" s="24">
        <v>-106</v>
      </c>
      <c r="J129" s="23">
        <v>-10</v>
      </c>
      <c r="K129" s="97" t="s">
        <v>352</v>
      </c>
      <c r="L129" s="98" t="s">
        <v>510</v>
      </c>
      <c r="M129" s="22" t="s">
        <v>511</v>
      </c>
      <c r="N129" s="5" t="s">
        <v>130</v>
      </c>
      <c r="O129" s="15" t="s">
        <v>512</v>
      </c>
      <c r="P129" s="115"/>
      <c r="Q129" s="25">
        <v>907000000</v>
      </c>
      <c r="R129" s="101"/>
      <c r="S129" s="19"/>
      <c r="T129" s="19"/>
      <c r="U129" s="18">
        <v>2176800</v>
      </c>
      <c r="V129" s="19"/>
      <c r="W129" s="19"/>
      <c r="X129" s="19"/>
      <c r="Y129" s="19"/>
      <c r="Z129" s="19"/>
      <c r="AA129" s="19"/>
      <c r="AB129" s="19"/>
      <c r="AC129" s="19"/>
      <c r="AD129" s="20"/>
      <c r="AE129" s="22" t="s">
        <v>410</v>
      </c>
      <c r="AF129" s="22"/>
      <c r="AG129" s="21" t="s">
        <v>410</v>
      </c>
      <c r="AH129" s="21"/>
      <c r="AI129" s="113" t="s">
        <v>133</v>
      </c>
      <c r="AJ129" s="41">
        <f>N(U129)/Q129</f>
        <v>0.0024</v>
      </c>
      <c r="AK129" s="78" t="s">
        <v>133</v>
      </c>
      <c r="AL129" s="78" t="s">
        <v>133</v>
      </c>
      <c r="AM129" s="40" t="s">
        <v>133</v>
      </c>
      <c r="AN129" s="40" t="s">
        <v>133</v>
      </c>
      <c r="AO129" s="40" t="s">
        <v>133</v>
      </c>
      <c r="AP129" s="40" t="s">
        <v>133</v>
      </c>
      <c r="AQ129" s="40" t="s">
        <v>133</v>
      </c>
    </row>
    <row r="130" spans="1:43" s="15" customFormat="1" ht="33">
      <c r="A130" s="55" t="s">
        <v>593</v>
      </c>
      <c r="B130" s="56" t="s">
        <v>507</v>
      </c>
      <c r="C130" s="56" t="s">
        <v>528</v>
      </c>
      <c r="D130" s="56" t="s">
        <v>508</v>
      </c>
      <c r="E130" s="61">
        <v>2</v>
      </c>
      <c r="F130" s="62" t="s">
        <v>513</v>
      </c>
      <c r="G130" s="23">
        <v>38</v>
      </c>
      <c r="H130" s="23">
        <v>43</v>
      </c>
      <c r="I130" s="24">
        <v>-105</v>
      </c>
      <c r="J130" s="23">
        <v>-9</v>
      </c>
      <c r="K130" s="6" t="s">
        <v>514</v>
      </c>
      <c r="L130" s="98" t="s">
        <v>515</v>
      </c>
      <c r="M130" s="22" t="s">
        <v>316</v>
      </c>
      <c r="N130" s="5" t="s">
        <v>130</v>
      </c>
      <c r="O130" s="15" t="s">
        <v>317</v>
      </c>
      <c r="P130" s="115" t="s">
        <v>27</v>
      </c>
      <c r="Q130" s="25">
        <v>200000000</v>
      </c>
      <c r="R130" s="101"/>
      <c r="S130" s="19"/>
      <c r="T130" s="19"/>
      <c r="U130" s="19"/>
      <c r="V130" s="19"/>
      <c r="W130" s="18">
        <v>754500</v>
      </c>
      <c r="X130" s="19" t="s">
        <v>27</v>
      </c>
      <c r="Y130" s="19">
        <v>90000</v>
      </c>
      <c r="Z130" s="19"/>
      <c r="AA130" s="19"/>
      <c r="AB130" s="19"/>
      <c r="AC130" s="19"/>
      <c r="AD130" s="20"/>
      <c r="AE130" s="21"/>
      <c r="AF130" s="22"/>
      <c r="AG130" s="21"/>
      <c r="AH130" s="21"/>
      <c r="AI130" s="113" t="s">
        <v>133</v>
      </c>
      <c r="AJ130" s="40" t="s">
        <v>133</v>
      </c>
      <c r="AK130" s="45">
        <f>1000*N(W130)/Q130</f>
        <v>3.7725</v>
      </c>
      <c r="AL130" s="50">
        <f>1000*N(Y130)/Q130</f>
        <v>0.45</v>
      </c>
      <c r="AM130" s="40" t="s">
        <v>133</v>
      </c>
      <c r="AN130" s="40" t="s">
        <v>133</v>
      </c>
      <c r="AO130" s="40" t="s">
        <v>133</v>
      </c>
      <c r="AP130" s="40" t="s">
        <v>133</v>
      </c>
      <c r="AQ130" s="40" t="s">
        <v>133</v>
      </c>
    </row>
    <row r="131" spans="1:43" s="15" customFormat="1" ht="18">
      <c r="A131" s="55" t="s">
        <v>593</v>
      </c>
      <c r="B131" s="56" t="s">
        <v>507</v>
      </c>
      <c r="C131" s="56" t="s">
        <v>528</v>
      </c>
      <c r="D131" s="56" t="s">
        <v>508</v>
      </c>
      <c r="E131" s="61">
        <v>3</v>
      </c>
      <c r="F131" s="62" t="s">
        <v>318</v>
      </c>
      <c r="G131" s="23">
        <v>39</v>
      </c>
      <c r="H131" s="23">
        <v>45</v>
      </c>
      <c r="I131" s="24">
        <v>-105</v>
      </c>
      <c r="J131" s="23">
        <v>-50</v>
      </c>
      <c r="K131" s="97" t="s">
        <v>352</v>
      </c>
      <c r="L131" s="98" t="s">
        <v>353</v>
      </c>
      <c r="M131" s="22" t="s">
        <v>354</v>
      </c>
      <c r="N131" s="5" t="s">
        <v>130</v>
      </c>
      <c r="O131" s="15" t="s">
        <v>722</v>
      </c>
      <c r="P131" s="115"/>
      <c r="Q131" s="25">
        <v>727000000</v>
      </c>
      <c r="R131" s="101"/>
      <c r="S131" s="19"/>
      <c r="T131" s="19"/>
      <c r="U131" s="18">
        <v>1243170</v>
      </c>
      <c r="V131" s="19"/>
      <c r="W131" s="19"/>
      <c r="X131" s="19"/>
      <c r="Y131" s="19"/>
      <c r="Z131" s="19"/>
      <c r="AA131" s="19"/>
      <c r="AB131" s="19"/>
      <c r="AC131" s="19"/>
      <c r="AD131" s="20"/>
      <c r="AE131" s="21"/>
      <c r="AF131" s="22"/>
      <c r="AG131" s="21"/>
      <c r="AH131" s="21"/>
      <c r="AI131" s="113" t="s">
        <v>133</v>
      </c>
      <c r="AJ131" s="41">
        <f>N(U131)/Q131</f>
        <v>0.00171</v>
      </c>
      <c r="AK131" s="78" t="s">
        <v>133</v>
      </c>
      <c r="AL131" s="78" t="s">
        <v>133</v>
      </c>
      <c r="AM131" s="40" t="s">
        <v>133</v>
      </c>
      <c r="AN131" s="40" t="s">
        <v>133</v>
      </c>
      <c r="AO131" s="40" t="s">
        <v>133</v>
      </c>
      <c r="AP131" s="40" t="s">
        <v>133</v>
      </c>
      <c r="AQ131" s="40" t="s">
        <v>133</v>
      </c>
    </row>
    <row r="132" spans="1:43" s="15" customFormat="1" ht="21.75">
      <c r="A132" s="55" t="s">
        <v>593</v>
      </c>
      <c r="B132" s="56" t="s">
        <v>507</v>
      </c>
      <c r="C132" s="56" t="s">
        <v>528</v>
      </c>
      <c r="D132" s="56" t="s">
        <v>508</v>
      </c>
      <c r="E132" s="61">
        <v>4</v>
      </c>
      <c r="F132" s="62" t="s">
        <v>723</v>
      </c>
      <c r="G132" s="23">
        <v>38</v>
      </c>
      <c r="H132" s="23">
        <v>53</v>
      </c>
      <c r="I132" s="24">
        <v>-107</v>
      </c>
      <c r="J132" s="23">
        <v>-4</v>
      </c>
      <c r="K132" s="97" t="s">
        <v>352</v>
      </c>
      <c r="L132" s="98" t="s">
        <v>516</v>
      </c>
      <c r="M132" s="22" t="s">
        <v>517</v>
      </c>
      <c r="N132" s="5" t="s">
        <v>130</v>
      </c>
      <c r="O132" s="15" t="s">
        <v>518</v>
      </c>
      <c r="P132" s="115"/>
      <c r="Q132" s="25">
        <v>141000000</v>
      </c>
      <c r="R132" s="101"/>
      <c r="S132" s="19"/>
      <c r="T132" s="19"/>
      <c r="U132" s="18">
        <v>372240</v>
      </c>
      <c r="V132" s="19"/>
      <c r="W132" s="19"/>
      <c r="X132" s="19"/>
      <c r="Y132" s="19" t="s">
        <v>410</v>
      </c>
      <c r="Z132" s="19"/>
      <c r="AA132" s="19" t="s">
        <v>132</v>
      </c>
      <c r="AB132" s="19"/>
      <c r="AC132" s="22" t="s">
        <v>410</v>
      </c>
      <c r="AD132" s="20"/>
      <c r="AE132" s="21"/>
      <c r="AF132" s="22"/>
      <c r="AG132" s="21"/>
      <c r="AH132" s="21"/>
      <c r="AI132" s="113" t="s">
        <v>133</v>
      </c>
      <c r="AJ132" s="41">
        <f>N(U132)/Q132</f>
        <v>0.00264</v>
      </c>
      <c r="AK132" s="78" t="s">
        <v>133</v>
      </c>
      <c r="AL132" s="78" t="s">
        <v>133</v>
      </c>
      <c r="AM132" s="40" t="s">
        <v>133</v>
      </c>
      <c r="AN132" s="40" t="s">
        <v>133</v>
      </c>
      <c r="AO132" s="40" t="s">
        <v>133</v>
      </c>
      <c r="AP132" s="40" t="s">
        <v>133</v>
      </c>
      <c r="AQ132" s="40" t="s">
        <v>133</v>
      </c>
    </row>
    <row r="133" spans="1:43" s="15" customFormat="1" ht="33">
      <c r="A133" s="83" t="s">
        <v>593</v>
      </c>
      <c r="B133" s="84" t="s">
        <v>507</v>
      </c>
      <c r="C133" s="94" t="s">
        <v>528</v>
      </c>
      <c r="D133" s="94" t="s">
        <v>508</v>
      </c>
      <c r="E133" s="85">
        <v>5</v>
      </c>
      <c r="F133" s="86" t="s">
        <v>519</v>
      </c>
      <c r="G133" s="23">
        <v>37</v>
      </c>
      <c r="H133" s="23">
        <v>40</v>
      </c>
      <c r="I133" s="24">
        <v>-108</v>
      </c>
      <c r="J133" s="23">
        <v>-2</v>
      </c>
      <c r="K133" s="97" t="s">
        <v>520</v>
      </c>
      <c r="L133" s="98" t="s">
        <v>521</v>
      </c>
      <c r="M133" s="22" t="s">
        <v>522</v>
      </c>
      <c r="N133" s="5" t="s">
        <v>130</v>
      </c>
      <c r="O133" s="15" t="s">
        <v>727</v>
      </c>
      <c r="P133" s="115" t="s">
        <v>398</v>
      </c>
      <c r="Q133" s="25">
        <v>42541800</v>
      </c>
      <c r="R133" s="101"/>
      <c r="S133" s="19">
        <v>38800</v>
      </c>
      <c r="T133" s="19" t="s">
        <v>398</v>
      </c>
      <c r="U133" s="19">
        <v>124000</v>
      </c>
      <c r="V133" s="19"/>
      <c r="W133" s="19">
        <v>4000</v>
      </c>
      <c r="X133" s="19"/>
      <c r="Y133" s="19">
        <v>555000</v>
      </c>
      <c r="Z133" s="19"/>
      <c r="AA133" s="19">
        <v>77000</v>
      </c>
      <c r="AB133" s="19"/>
      <c r="AC133" s="19">
        <v>77000</v>
      </c>
      <c r="AD133" s="20"/>
      <c r="AE133" s="21"/>
      <c r="AF133" s="22"/>
      <c r="AG133" s="21"/>
      <c r="AH133" s="21"/>
      <c r="AI133" s="112">
        <f>N(S133)/N(Q133)</f>
        <v>0.0009120441542200847</v>
      </c>
      <c r="AJ133" s="41">
        <f>N(U133)/Q133</f>
        <v>0.002914780286682745</v>
      </c>
      <c r="AK133" s="80">
        <f>1000*N(W133)/Q133</f>
        <v>0.09402517053815307</v>
      </c>
      <c r="AL133" s="48">
        <f>1000*N(Y133)/Q133</f>
        <v>13.045992412168738</v>
      </c>
      <c r="AM133" s="41">
        <f>N(AA133)/Q133</f>
        <v>0.0018099845328594464</v>
      </c>
      <c r="AN133" s="41">
        <f>N(AC133)/Q133</f>
        <v>0.0018099845328594464</v>
      </c>
      <c r="AO133" s="40" t="s">
        <v>133</v>
      </c>
      <c r="AP133" s="40" t="s">
        <v>133</v>
      </c>
      <c r="AQ133" s="40" t="s">
        <v>133</v>
      </c>
    </row>
    <row r="134" spans="1:43" s="15" customFormat="1" ht="21.75">
      <c r="A134" s="83" t="s">
        <v>593</v>
      </c>
      <c r="B134" s="84" t="s">
        <v>507</v>
      </c>
      <c r="C134" s="94" t="s">
        <v>528</v>
      </c>
      <c r="D134" s="94" t="s">
        <v>508</v>
      </c>
      <c r="E134" s="85">
        <v>6</v>
      </c>
      <c r="F134" s="86" t="s">
        <v>728</v>
      </c>
      <c r="G134" s="23">
        <v>37</v>
      </c>
      <c r="H134" s="23">
        <v>24</v>
      </c>
      <c r="I134" s="24">
        <v>-108</v>
      </c>
      <c r="J134" s="23">
        <v>-5</v>
      </c>
      <c r="K134" s="6" t="s">
        <v>867</v>
      </c>
      <c r="L134" s="98" t="s">
        <v>729</v>
      </c>
      <c r="M134" s="22" t="s">
        <v>730</v>
      </c>
      <c r="N134" s="5" t="s">
        <v>130</v>
      </c>
      <c r="O134" s="15" t="s">
        <v>731</v>
      </c>
      <c r="P134" s="115" t="s">
        <v>398</v>
      </c>
      <c r="Q134" s="25">
        <v>200000000</v>
      </c>
      <c r="R134" s="101" t="s">
        <v>398</v>
      </c>
      <c r="S134" s="19">
        <v>800000</v>
      </c>
      <c r="T134" s="19"/>
      <c r="U134" s="19"/>
      <c r="V134" s="19"/>
      <c r="W134" s="19" t="s">
        <v>410</v>
      </c>
      <c r="X134" s="19" t="s">
        <v>27</v>
      </c>
      <c r="Y134" s="19">
        <v>1000000</v>
      </c>
      <c r="Z134" s="19"/>
      <c r="AA134" s="19"/>
      <c r="AB134" s="19"/>
      <c r="AC134" s="19"/>
      <c r="AD134" s="20"/>
      <c r="AE134" s="21"/>
      <c r="AF134" s="22"/>
      <c r="AG134" s="21"/>
      <c r="AH134" s="21"/>
      <c r="AI134" s="111">
        <f>N(S134)/N(Q134)</f>
        <v>0.004</v>
      </c>
      <c r="AJ134" s="40" t="s">
        <v>133</v>
      </c>
      <c r="AK134" s="78" t="s">
        <v>133</v>
      </c>
      <c r="AL134" s="46">
        <f>1000*N(Y134)/Q134</f>
        <v>5</v>
      </c>
      <c r="AM134" s="40" t="s">
        <v>133</v>
      </c>
      <c r="AN134" s="40" t="s">
        <v>133</v>
      </c>
      <c r="AO134" s="40" t="s">
        <v>133</v>
      </c>
      <c r="AP134" s="40" t="s">
        <v>133</v>
      </c>
      <c r="AQ134" s="40" t="s">
        <v>133</v>
      </c>
    </row>
    <row r="135" spans="1:43" s="15" customFormat="1" ht="18">
      <c r="A135" s="55" t="s">
        <v>593</v>
      </c>
      <c r="B135" s="56" t="s">
        <v>732</v>
      </c>
      <c r="C135" s="56" t="s">
        <v>528</v>
      </c>
      <c r="D135" s="56" t="s">
        <v>733</v>
      </c>
      <c r="E135" s="61">
        <v>1</v>
      </c>
      <c r="F135" s="62" t="s">
        <v>734</v>
      </c>
      <c r="G135" s="23">
        <v>44</v>
      </c>
      <c r="H135" s="23">
        <v>0</v>
      </c>
      <c r="I135" s="24">
        <v>-115</v>
      </c>
      <c r="J135" s="23">
        <v>-47</v>
      </c>
      <c r="K135" s="97" t="s">
        <v>534</v>
      </c>
      <c r="L135" s="98" t="s">
        <v>535</v>
      </c>
      <c r="M135" s="22" t="s">
        <v>536</v>
      </c>
      <c r="N135" s="5" t="s">
        <v>130</v>
      </c>
      <c r="O135" s="15" t="s">
        <v>537</v>
      </c>
      <c r="P135" s="115"/>
      <c r="Q135" s="25">
        <v>1258000000</v>
      </c>
      <c r="R135" s="101"/>
      <c r="S135" s="19">
        <v>930920</v>
      </c>
      <c r="T135" s="19"/>
      <c r="U135" s="18">
        <v>742220</v>
      </c>
      <c r="V135" s="19"/>
      <c r="W135" s="19"/>
      <c r="X135" s="19"/>
      <c r="Y135" s="19">
        <v>2516000</v>
      </c>
      <c r="Z135" s="19"/>
      <c r="AA135" s="19"/>
      <c r="AB135" s="19"/>
      <c r="AC135" s="19"/>
      <c r="AD135" s="20"/>
      <c r="AE135" s="21"/>
      <c r="AF135" s="22"/>
      <c r="AG135" s="19">
        <v>99635</v>
      </c>
      <c r="AH135" s="21"/>
      <c r="AI135" s="112">
        <f>N(S135)/N(Q135)</f>
        <v>0.00074</v>
      </c>
      <c r="AJ135" s="41">
        <f>N(U135)/Q135</f>
        <v>0.00059</v>
      </c>
      <c r="AK135" s="78" t="s">
        <v>133</v>
      </c>
      <c r="AL135" s="45">
        <f>1000*N(Y135)/Q135</f>
        <v>2</v>
      </c>
      <c r="AM135" s="40" t="s">
        <v>133</v>
      </c>
      <c r="AN135" s="40" t="s">
        <v>133</v>
      </c>
      <c r="AO135" s="40" t="s">
        <v>133</v>
      </c>
      <c r="AP135" s="41">
        <f>N(AG135)/Q135</f>
        <v>7.920111287758346E-05</v>
      </c>
      <c r="AQ135" s="40" t="s">
        <v>133</v>
      </c>
    </row>
    <row r="136" spans="1:43" s="15" customFormat="1" ht="21.75">
      <c r="A136" s="55" t="s">
        <v>593</v>
      </c>
      <c r="B136" s="56" t="s">
        <v>732</v>
      </c>
      <c r="C136" s="56" t="s">
        <v>528</v>
      </c>
      <c r="D136" s="56" t="s">
        <v>733</v>
      </c>
      <c r="E136" s="61">
        <v>2</v>
      </c>
      <c r="F136" s="62" t="s">
        <v>538</v>
      </c>
      <c r="G136" s="23">
        <v>44</v>
      </c>
      <c r="H136" s="23">
        <v>20</v>
      </c>
      <c r="I136" s="24">
        <v>-114</v>
      </c>
      <c r="J136" s="23">
        <v>-35</v>
      </c>
      <c r="K136" s="97" t="s">
        <v>539</v>
      </c>
      <c r="L136" s="98" t="s">
        <v>540</v>
      </c>
      <c r="M136" s="22" t="s">
        <v>541</v>
      </c>
      <c r="N136" s="5" t="s">
        <v>130</v>
      </c>
      <c r="O136" s="15" t="s">
        <v>542</v>
      </c>
      <c r="P136" s="115"/>
      <c r="Q136" s="25">
        <v>300000000</v>
      </c>
      <c r="R136" s="101"/>
      <c r="S136" s="19"/>
      <c r="T136" s="19"/>
      <c r="U136" s="18">
        <v>324000</v>
      </c>
      <c r="V136" s="19"/>
      <c r="W136" s="19"/>
      <c r="X136" s="19"/>
      <c r="Y136" s="19"/>
      <c r="Z136" s="19"/>
      <c r="AA136" s="19"/>
      <c r="AB136" s="19"/>
      <c r="AC136" s="19"/>
      <c r="AD136" s="20"/>
      <c r="AE136" s="21"/>
      <c r="AF136" s="22"/>
      <c r="AG136" s="19">
        <v>14980</v>
      </c>
      <c r="AH136" s="21"/>
      <c r="AI136" s="113" t="s">
        <v>133</v>
      </c>
      <c r="AJ136" s="41">
        <f>N(U136)/Q136</f>
        <v>0.00108</v>
      </c>
      <c r="AK136" s="78" t="s">
        <v>133</v>
      </c>
      <c r="AL136" s="78" t="s">
        <v>133</v>
      </c>
      <c r="AM136" s="40" t="s">
        <v>133</v>
      </c>
      <c r="AN136" s="40" t="s">
        <v>133</v>
      </c>
      <c r="AO136" s="40" t="s">
        <v>133</v>
      </c>
      <c r="AP136" s="41">
        <f>N(AG136)/Q136</f>
        <v>4.993333333333333E-05</v>
      </c>
      <c r="AQ136" s="40" t="s">
        <v>133</v>
      </c>
    </row>
    <row r="137" spans="1:43" s="15" customFormat="1" ht="18">
      <c r="A137" s="55" t="s">
        <v>593</v>
      </c>
      <c r="B137" s="56" t="s">
        <v>543</v>
      </c>
      <c r="C137" s="56" t="s">
        <v>528</v>
      </c>
      <c r="D137" s="56" t="s">
        <v>544</v>
      </c>
      <c r="E137" s="61">
        <v>1</v>
      </c>
      <c r="F137" s="62" t="s">
        <v>545</v>
      </c>
      <c r="G137" s="23">
        <v>46</v>
      </c>
      <c r="H137" s="23">
        <v>57</v>
      </c>
      <c r="I137" s="24">
        <v>-110</v>
      </c>
      <c r="J137" s="23">
        <v>-44</v>
      </c>
      <c r="K137" s="97" t="s">
        <v>352</v>
      </c>
      <c r="L137" s="98" t="s">
        <v>353</v>
      </c>
      <c r="M137" s="22" t="s">
        <v>546</v>
      </c>
      <c r="N137" s="5" t="s">
        <v>130</v>
      </c>
      <c r="O137" s="15" t="s">
        <v>345</v>
      </c>
      <c r="P137" s="115"/>
      <c r="Q137" s="25">
        <v>376000000</v>
      </c>
      <c r="R137" s="101"/>
      <c r="S137" s="19"/>
      <c r="T137" s="19"/>
      <c r="U137" s="18">
        <v>368480</v>
      </c>
      <c r="V137" s="19"/>
      <c r="W137" s="19"/>
      <c r="X137" s="19"/>
      <c r="Y137" s="19"/>
      <c r="Z137" s="19"/>
      <c r="AA137" s="19"/>
      <c r="AB137" s="19"/>
      <c r="AC137" s="19"/>
      <c r="AD137" s="20"/>
      <c r="AE137" s="21"/>
      <c r="AF137" s="22"/>
      <c r="AG137" s="21"/>
      <c r="AH137" s="21"/>
      <c r="AI137" s="113" t="s">
        <v>133</v>
      </c>
      <c r="AJ137" s="41">
        <f>N(U137)/Q137</f>
        <v>0.00098</v>
      </c>
      <c r="AK137" s="78" t="s">
        <v>133</v>
      </c>
      <c r="AL137" s="78" t="s">
        <v>133</v>
      </c>
      <c r="AM137" s="40" t="s">
        <v>133</v>
      </c>
      <c r="AN137" s="40" t="s">
        <v>133</v>
      </c>
      <c r="AO137" s="40" t="s">
        <v>133</v>
      </c>
      <c r="AP137" s="40" t="s">
        <v>133</v>
      </c>
      <c r="AQ137" s="40" t="s">
        <v>133</v>
      </c>
    </row>
    <row r="138" spans="1:43" s="15" customFormat="1" ht="33">
      <c r="A138" s="55" t="s">
        <v>593</v>
      </c>
      <c r="B138" s="56" t="s">
        <v>543</v>
      </c>
      <c r="C138" s="56" t="s">
        <v>528</v>
      </c>
      <c r="D138" s="56" t="s">
        <v>544</v>
      </c>
      <c r="E138" s="61">
        <v>2</v>
      </c>
      <c r="F138" s="62" t="s">
        <v>346</v>
      </c>
      <c r="G138" s="23">
        <v>46</v>
      </c>
      <c r="H138" s="23">
        <v>0</v>
      </c>
      <c r="I138" s="24">
        <v>-112</v>
      </c>
      <c r="J138" s="23">
        <v>-31</v>
      </c>
      <c r="K138" s="6" t="s">
        <v>347</v>
      </c>
      <c r="L138" s="98" t="s">
        <v>105</v>
      </c>
      <c r="M138" s="129" t="s">
        <v>1127</v>
      </c>
      <c r="N138" s="5" t="s">
        <v>130</v>
      </c>
      <c r="O138" s="15" t="s">
        <v>1126</v>
      </c>
      <c r="P138" s="115"/>
      <c r="Q138" s="25">
        <v>5216840000</v>
      </c>
      <c r="R138" s="101"/>
      <c r="S138" s="18">
        <v>35112000</v>
      </c>
      <c r="T138" s="19"/>
      <c r="U138" s="18">
        <v>1435000</v>
      </c>
      <c r="V138" s="19"/>
      <c r="W138" s="18">
        <v>217000</v>
      </c>
      <c r="X138" s="19"/>
      <c r="Y138" s="18">
        <v>44706000</v>
      </c>
      <c r="Z138" s="19"/>
      <c r="AA138" s="19">
        <v>425000</v>
      </c>
      <c r="AB138" s="19"/>
      <c r="AC138" s="18">
        <v>4561000</v>
      </c>
      <c r="AD138" s="20"/>
      <c r="AE138" s="21"/>
      <c r="AF138" s="22"/>
      <c r="AG138" s="21"/>
      <c r="AH138" s="21"/>
      <c r="AI138" s="111">
        <f>N(S138)/N(Q138)</f>
        <v>0.006730511190682482</v>
      </c>
      <c r="AJ138" s="42">
        <f>N(U138)/Q138</f>
        <v>0.0002750707324740648</v>
      </c>
      <c r="AK138" s="39">
        <f aca="true" t="shared" si="15" ref="AK138:AK144">1000*N(W138)/Q138</f>
        <v>0.041596061983882965</v>
      </c>
      <c r="AL138" s="46">
        <f>1000*N(Y138)/Q138</f>
        <v>8.56955551636623</v>
      </c>
      <c r="AM138" s="41">
        <f>N(AA138)/Q138</f>
        <v>8.14669416735035E-05</v>
      </c>
      <c r="AN138" s="42">
        <f>N(AC138)/Q138</f>
        <v>0.000874284049347881</v>
      </c>
      <c r="AO138" s="40" t="s">
        <v>133</v>
      </c>
      <c r="AP138" s="40" t="s">
        <v>133</v>
      </c>
      <c r="AQ138" s="40" t="s">
        <v>133</v>
      </c>
    </row>
    <row r="139" spans="1:43" s="15" customFormat="1" ht="33">
      <c r="A139" s="83" t="s">
        <v>593</v>
      </c>
      <c r="B139" s="84" t="s">
        <v>543</v>
      </c>
      <c r="C139" s="94" t="s">
        <v>528</v>
      </c>
      <c r="D139" s="94" t="s">
        <v>544</v>
      </c>
      <c r="E139" s="85">
        <v>3</v>
      </c>
      <c r="F139" s="86" t="s">
        <v>571</v>
      </c>
      <c r="G139" s="23">
        <v>45</v>
      </c>
      <c r="H139" s="23">
        <v>55</v>
      </c>
      <c r="I139" s="24">
        <v>-112</v>
      </c>
      <c r="J139" s="23">
        <v>-1</v>
      </c>
      <c r="K139" s="6" t="s">
        <v>575</v>
      </c>
      <c r="L139" s="98" t="s">
        <v>572</v>
      </c>
      <c r="M139" s="22" t="s">
        <v>192</v>
      </c>
      <c r="N139" s="5" t="s">
        <v>130</v>
      </c>
      <c r="O139" s="15" t="s">
        <v>573</v>
      </c>
      <c r="P139" s="115"/>
      <c r="Q139" s="25">
        <v>76740000</v>
      </c>
      <c r="R139" s="101"/>
      <c r="S139" s="19">
        <v>150</v>
      </c>
      <c r="T139" s="19"/>
      <c r="U139" s="19" t="s">
        <v>410</v>
      </c>
      <c r="V139" s="19"/>
      <c r="W139" s="31">
        <v>135000</v>
      </c>
      <c r="X139" s="19" t="s">
        <v>27</v>
      </c>
      <c r="Y139" s="19">
        <v>65000</v>
      </c>
      <c r="Z139" s="19" t="s">
        <v>398</v>
      </c>
      <c r="AA139" s="19">
        <v>2190</v>
      </c>
      <c r="AB139" s="19" t="s">
        <v>398</v>
      </c>
      <c r="AC139" s="19">
        <v>200</v>
      </c>
      <c r="AD139" s="20"/>
      <c r="AE139" s="21"/>
      <c r="AF139" s="22"/>
      <c r="AG139" s="21"/>
      <c r="AH139" s="21"/>
      <c r="AI139" s="113" t="s">
        <v>133</v>
      </c>
      <c r="AJ139" s="40" t="s">
        <v>133</v>
      </c>
      <c r="AK139" s="45">
        <f t="shared" si="15"/>
        <v>1.7591868647380766</v>
      </c>
      <c r="AL139" s="78" t="s">
        <v>133</v>
      </c>
      <c r="AM139" s="42">
        <f>N(AA139)/Q139</f>
        <v>2.8537920250195465E-05</v>
      </c>
      <c r="AN139" s="41">
        <f>N(AC139)/Q139</f>
        <v>2.6062027625749285E-06</v>
      </c>
      <c r="AO139" s="40" t="s">
        <v>133</v>
      </c>
      <c r="AP139" s="40" t="s">
        <v>133</v>
      </c>
      <c r="AQ139" s="40" t="s">
        <v>133</v>
      </c>
    </row>
    <row r="140" spans="1:43" s="15" customFormat="1" ht="21.75">
      <c r="A140" s="83" t="s">
        <v>593</v>
      </c>
      <c r="B140" s="84" t="s">
        <v>543</v>
      </c>
      <c r="C140" s="94" t="s">
        <v>528</v>
      </c>
      <c r="D140" s="94" t="s">
        <v>544</v>
      </c>
      <c r="E140" s="85">
        <v>4</v>
      </c>
      <c r="F140" s="86" t="s">
        <v>574</v>
      </c>
      <c r="G140" s="23">
        <v>47</v>
      </c>
      <c r="H140" s="23">
        <v>56</v>
      </c>
      <c r="I140" s="24">
        <v>-108</v>
      </c>
      <c r="J140" s="23">
        <v>-35</v>
      </c>
      <c r="K140" s="6" t="s">
        <v>575</v>
      </c>
      <c r="L140" s="98" t="s">
        <v>576</v>
      </c>
      <c r="M140" s="22" t="s">
        <v>577</v>
      </c>
      <c r="N140" s="5" t="s">
        <v>130</v>
      </c>
      <c r="O140" s="15" t="s">
        <v>578</v>
      </c>
      <c r="P140" s="115"/>
      <c r="Q140" s="25">
        <v>215000000</v>
      </c>
      <c r="R140" s="101"/>
      <c r="S140" s="19"/>
      <c r="T140" s="19"/>
      <c r="U140" s="19"/>
      <c r="V140" s="19"/>
      <c r="W140" s="31">
        <v>130500</v>
      </c>
      <c r="X140" s="19" t="s">
        <v>27</v>
      </c>
      <c r="Y140" s="19">
        <v>500000</v>
      </c>
      <c r="Z140" s="19"/>
      <c r="AA140" s="19"/>
      <c r="AB140" s="19"/>
      <c r="AC140" s="19"/>
      <c r="AD140" s="20"/>
      <c r="AE140" s="21"/>
      <c r="AF140" s="22"/>
      <c r="AG140" s="21"/>
      <c r="AH140" s="21"/>
      <c r="AI140" s="113" t="s">
        <v>133</v>
      </c>
      <c r="AJ140" s="40" t="s">
        <v>133</v>
      </c>
      <c r="AK140" s="50">
        <f t="shared" si="15"/>
        <v>0.6069767441860465</v>
      </c>
      <c r="AL140" s="45">
        <f>1000*N(Y140)/Q140</f>
        <v>2.3255813953488373</v>
      </c>
      <c r="AM140" s="40" t="s">
        <v>133</v>
      </c>
      <c r="AN140" s="40" t="s">
        <v>133</v>
      </c>
      <c r="AO140" s="40" t="s">
        <v>133</v>
      </c>
      <c r="AP140" s="40" t="s">
        <v>133</v>
      </c>
      <c r="AQ140" s="40" t="s">
        <v>133</v>
      </c>
    </row>
    <row r="141" spans="1:43" s="15" customFormat="1" ht="18">
      <c r="A141" s="55" t="s">
        <v>593</v>
      </c>
      <c r="B141" s="56" t="s">
        <v>543</v>
      </c>
      <c r="C141" s="56" t="s">
        <v>528</v>
      </c>
      <c r="D141" s="56" t="s">
        <v>544</v>
      </c>
      <c r="E141" s="61">
        <v>5</v>
      </c>
      <c r="F141" s="62" t="s">
        <v>767</v>
      </c>
      <c r="G141" s="23">
        <v>47</v>
      </c>
      <c r="H141" s="23">
        <v>2</v>
      </c>
      <c r="I141" s="24">
        <v>-112</v>
      </c>
      <c r="J141" s="23">
        <v>-22</v>
      </c>
      <c r="K141" s="6" t="s">
        <v>768</v>
      </c>
      <c r="L141" s="98" t="s">
        <v>769</v>
      </c>
      <c r="M141" s="22" t="s">
        <v>770</v>
      </c>
      <c r="N141" s="5" t="s">
        <v>130</v>
      </c>
      <c r="O141" s="15" t="s">
        <v>771</v>
      </c>
      <c r="P141" s="115"/>
      <c r="Q141" s="25">
        <v>302000000</v>
      </c>
      <c r="R141" s="101"/>
      <c r="S141" s="18">
        <v>1097000</v>
      </c>
      <c r="T141" s="19" t="s">
        <v>398</v>
      </c>
      <c r="U141" s="19">
        <v>13608</v>
      </c>
      <c r="V141" s="19"/>
      <c r="W141" s="19">
        <v>16000</v>
      </c>
      <c r="X141" s="19"/>
      <c r="Y141" s="19">
        <v>1564000</v>
      </c>
      <c r="Z141" s="19"/>
      <c r="AA141" s="19"/>
      <c r="AB141" s="19"/>
      <c r="AC141" s="19"/>
      <c r="AD141" s="20"/>
      <c r="AE141" s="21"/>
      <c r="AF141" s="22"/>
      <c r="AG141" s="21"/>
      <c r="AH141" s="21"/>
      <c r="AI141" s="111">
        <f>N(S141)/N(Q141)</f>
        <v>0.003632450331125828</v>
      </c>
      <c r="AJ141" s="42">
        <f>N(U141)/Q141</f>
        <v>4.505960264900662E-05</v>
      </c>
      <c r="AK141" s="39">
        <f t="shared" si="15"/>
        <v>0.052980132450331126</v>
      </c>
      <c r="AL141" s="46">
        <f>1000*N(Y141)/Q141</f>
        <v>5.178807947019868</v>
      </c>
      <c r="AM141" s="40" t="s">
        <v>133</v>
      </c>
      <c r="AN141" s="40" t="s">
        <v>133</v>
      </c>
      <c r="AO141" s="40" t="s">
        <v>133</v>
      </c>
      <c r="AP141" s="40" t="s">
        <v>133</v>
      </c>
      <c r="AQ141" s="40" t="s">
        <v>133</v>
      </c>
    </row>
    <row r="142" spans="1:43" s="15" customFormat="1" ht="15.75">
      <c r="A142" s="83" t="s">
        <v>593</v>
      </c>
      <c r="B142" s="84" t="s">
        <v>543</v>
      </c>
      <c r="C142" s="94" t="s">
        <v>528</v>
      </c>
      <c r="D142" s="94" t="s">
        <v>544</v>
      </c>
      <c r="E142" s="85">
        <v>6</v>
      </c>
      <c r="F142" s="86" t="s">
        <v>772</v>
      </c>
      <c r="G142" s="23">
        <v>45</v>
      </c>
      <c r="H142" s="23">
        <v>4</v>
      </c>
      <c r="I142" s="24">
        <v>-109</v>
      </c>
      <c r="J142" s="23">
        <v>-58</v>
      </c>
      <c r="K142" s="6" t="s">
        <v>773</v>
      </c>
      <c r="L142" s="98" t="s">
        <v>774</v>
      </c>
      <c r="M142" s="22" t="s">
        <v>775</v>
      </c>
      <c r="N142" s="5" t="s">
        <v>130</v>
      </c>
      <c r="O142" s="15" t="s">
        <v>776</v>
      </c>
      <c r="P142" s="115"/>
      <c r="Q142" s="25">
        <v>11226000</v>
      </c>
      <c r="R142" s="101"/>
      <c r="S142" s="19">
        <v>82790</v>
      </c>
      <c r="T142" s="19"/>
      <c r="U142" s="19"/>
      <c r="V142" s="19"/>
      <c r="W142" s="19">
        <v>84900</v>
      </c>
      <c r="X142" s="19"/>
      <c r="Y142" s="19">
        <v>348000</v>
      </c>
      <c r="Z142" s="19"/>
      <c r="AA142" s="19">
        <v>1621</v>
      </c>
      <c r="AB142" s="19"/>
      <c r="AC142" s="19">
        <v>460</v>
      </c>
      <c r="AD142" s="20"/>
      <c r="AE142" s="21"/>
      <c r="AF142" s="22"/>
      <c r="AG142" s="21"/>
      <c r="AH142" s="21"/>
      <c r="AI142" s="112">
        <f>N(S142)/N(Q142)</f>
        <v>0.007374844111883129</v>
      </c>
      <c r="AJ142" s="40" t="s">
        <v>133</v>
      </c>
      <c r="AK142" s="45">
        <f t="shared" si="15"/>
        <v>7.562800641368252</v>
      </c>
      <c r="AL142" s="48">
        <f>1000*N(Y142)/Q142</f>
        <v>30.99946552645644</v>
      </c>
      <c r="AM142" s="42">
        <f>N(AA142)/Q142</f>
        <v>0.0001443969356850169</v>
      </c>
      <c r="AN142" s="41">
        <f>N(AC142)/Q142</f>
        <v>4.097630500623553E-05</v>
      </c>
      <c r="AO142" s="40" t="s">
        <v>133</v>
      </c>
      <c r="AP142" s="40" t="s">
        <v>133</v>
      </c>
      <c r="AQ142" s="40" t="s">
        <v>133</v>
      </c>
    </row>
    <row r="143" spans="1:43" s="15" customFormat="1" ht="21.75">
      <c r="A143" s="83" t="s">
        <v>593</v>
      </c>
      <c r="B143" s="84" t="s">
        <v>543</v>
      </c>
      <c r="C143" s="94" t="s">
        <v>528</v>
      </c>
      <c r="D143" s="94" t="s">
        <v>544</v>
      </c>
      <c r="E143" s="85">
        <v>7</v>
      </c>
      <c r="F143" s="86" t="s">
        <v>777</v>
      </c>
      <c r="G143" s="23">
        <v>45</v>
      </c>
      <c r="H143" s="23">
        <v>15</v>
      </c>
      <c r="I143" s="24">
        <v>-110</v>
      </c>
      <c r="J143" s="23">
        <v>-40</v>
      </c>
      <c r="K143" s="6" t="s">
        <v>299</v>
      </c>
      <c r="L143" s="98" t="s">
        <v>778</v>
      </c>
      <c r="M143" s="22" t="s">
        <v>779</v>
      </c>
      <c r="N143" s="5" t="s">
        <v>130</v>
      </c>
      <c r="O143" s="15" t="s">
        <v>780</v>
      </c>
      <c r="P143" s="115"/>
      <c r="Q143" s="25">
        <v>164838000</v>
      </c>
      <c r="R143" s="101"/>
      <c r="S143" s="19">
        <v>430170</v>
      </c>
      <c r="T143" s="19"/>
      <c r="U143" s="19"/>
      <c r="V143" s="19"/>
      <c r="W143" s="19">
        <v>81340</v>
      </c>
      <c r="X143" s="19"/>
      <c r="Y143" s="19">
        <v>503000</v>
      </c>
      <c r="Z143" s="19"/>
      <c r="AA143" s="19">
        <v>2776</v>
      </c>
      <c r="AB143" s="19"/>
      <c r="AC143" s="19">
        <v>6000</v>
      </c>
      <c r="AD143" s="20"/>
      <c r="AE143" s="21"/>
      <c r="AF143" s="22"/>
      <c r="AG143" s="21"/>
      <c r="AH143" s="21"/>
      <c r="AI143" s="111">
        <f>N(S143)/N(Q143)</f>
        <v>0.00260965311396644</v>
      </c>
      <c r="AJ143" s="40" t="s">
        <v>133</v>
      </c>
      <c r="AK143" s="51">
        <f t="shared" si="15"/>
        <v>0.49345417925478346</v>
      </c>
      <c r="AL143" s="46">
        <f>1000*N(Y143)/Q143</f>
        <v>3.05148084786275</v>
      </c>
      <c r="AM143" s="42">
        <f>N(AA143)/Q143</f>
        <v>1.6840777005302176E-05</v>
      </c>
      <c r="AN143" s="42">
        <f>N(AC143)/Q143</f>
        <v>3.639937393076839E-05</v>
      </c>
      <c r="AO143" s="40" t="s">
        <v>133</v>
      </c>
      <c r="AP143" s="40" t="s">
        <v>133</v>
      </c>
      <c r="AQ143" s="40" t="s">
        <v>133</v>
      </c>
    </row>
    <row r="144" spans="1:43" s="15" customFormat="1" ht="21.75">
      <c r="A144" s="83" t="s">
        <v>593</v>
      </c>
      <c r="B144" s="84" t="s">
        <v>543</v>
      </c>
      <c r="C144" s="94" t="s">
        <v>528</v>
      </c>
      <c r="D144" s="94" t="s">
        <v>544</v>
      </c>
      <c r="E144" s="85">
        <v>8</v>
      </c>
      <c r="F144" s="86" t="s">
        <v>781</v>
      </c>
      <c r="G144" s="23">
        <v>46</v>
      </c>
      <c r="H144" s="23">
        <v>22</v>
      </c>
      <c r="I144" s="24">
        <v>-112</v>
      </c>
      <c r="J144" s="23">
        <v>-8</v>
      </c>
      <c r="K144" s="6" t="s">
        <v>782</v>
      </c>
      <c r="L144" s="98" t="s">
        <v>952</v>
      </c>
      <c r="M144" s="22" t="s">
        <v>953</v>
      </c>
      <c r="N144" s="5" t="s">
        <v>130</v>
      </c>
      <c r="O144" s="15" t="s">
        <v>954</v>
      </c>
      <c r="P144" s="115"/>
      <c r="Q144" s="25">
        <v>93321000</v>
      </c>
      <c r="R144" s="101"/>
      <c r="S144" s="19"/>
      <c r="T144" s="19"/>
      <c r="U144" s="19"/>
      <c r="V144" s="19"/>
      <c r="W144" s="19">
        <v>50518</v>
      </c>
      <c r="X144" s="19"/>
      <c r="Y144" s="19">
        <v>917988</v>
      </c>
      <c r="Z144" s="19"/>
      <c r="AA144" s="19">
        <v>179395</v>
      </c>
      <c r="AB144" s="19"/>
      <c r="AC144" s="19">
        <v>495066</v>
      </c>
      <c r="AD144" s="20"/>
      <c r="AE144" s="21"/>
      <c r="AF144" s="22"/>
      <c r="AG144" s="21"/>
      <c r="AH144" s="21"/>
      <c r="AI144" s="113" t="s">
        <v>133</v>
      </c>
      <c r="AJ144" s="40" t="s">
        <v>133</v>
      </c>
      <c r="AK144" s="50">
        <f t="shared" si="15"/>
        <v>0.5413358193761318</v>
      </c>
      <c r="AL144" s="45">
        <f>1000*N(Y144)/Q144</f>
        <v>9.836885588452759</v>
      </c>
      <c r="AM144" s="41">
        <f>N(AA144)/Q144</f>
        <v>0.0019223433096516326</v>
      </c>
      <c r="AN144" s="41">
        <f>N(AC144)/Q144</f>
        <v>0.005304979586588228</v>
      </c>
      <c r="AO144" s="40" t="s">
        <v>133</v>
      </c>
      <c r="AP144" s="40" t="s">
        <v>133</v>
      </c>
      <c r="AQ144" s="40" t="s">
        <v>133</v>
      </c>
    </row>
    <row r="145" spans="1:43" s="15" customFormat="1" ht="15.75">
      <c r="A145" s="83" t="s">
        <v>593</v>
      </c>
      <c r="B145" s="94" t="s">
        <v>543</v>
      </c>
      <c r="C145" s="94" t="s">
        <v>528</v>
      </c>
      <c r="D145" s="94" t="s">
        <v>544</v>
      </c>
      <c r="E145" s="95">
        <v>9</v>
      </c>
      <c r="F145" s="90" t="s">
        <v>955</v>
      </c>
      <c r="G145" s="23">
        <v>45</v>
      </c>
      <c r="H145" s="23">
        <v>39</v>
      </c>
      <c r="I145" s="24">
        <v>-112</v>
      </c>
      <c r="J145" s="23">
        <v>-57</v>
      </c>
      <c r="K145" s="97" t="s">
        <v>417</v>
      </c>
      <c r="L145" s="98" t="s">
        <v>956</v>
      </c>
      <c r="M145" s="22" t="s">
        <v>957</v>
      </c>
      <c r="N145" s="5" t="s">
        <v>130</v>
      </c>
      <c r="O145" s="15" t="s">
        <v>958</v>
      </c>
      <c r="P145" s="115"/>
      <c r="Q145" s="25">
        <v>185000000</v>
      </c>
      <c r="R145" s="101"/>
      <c r="S145" s="19" t="s">
        <v>410</v>
      </c>
      <c r="T145" s="19"/>
      <c r="U145" s="19">
        <v>177600</v>
      </c>
      <c r="V145" s="19"/>
      <c r="W145" s="19"/>
      <c r="X145" s="19"/>
      <c r="Y145" s="19"/>
      <c r="Z145" s="19"/>
      <c r="AA145" s="19"/>
      <c r="AB145" s="19"/>
      <c r="AC145" s="19"/>
      <c r="AD145" s="20"/>
      <c r="AE145" s="21"/>
      <c r="AF145" s="22"/>
      <c r="AG145" s="21"/>
      <c r="AH145" s="21"/>
      <c r="AI145" s="113" t="s">
        <v>133</v>
      </c>
      <c r="AJ145" s="41">
        <f>N(U145)/Q145</f>
        <v>0.00096</v>
      </c>
      <c r="AK145" s="78" t="s">
        <v>133</v>
      </c>
      <c r="AL145" s="78" t="s">
        <v>133</v>
      </c>
      <c r="AM145" s="40" t="s">
        <v>133</v>
      </c>
      <c r="AN145" s="40" t="s">
        <v>133</v>
      </c>
      <c r="AO145" s="40" t="s">
        <v>133</v>
      </c>
      <c r="AP145" s="40" t="s">
        <v>133</v>
      </c>
      <c r="AQ145" s="40" t="s">
        <v>133</v>
      </c>
    </row>
    <row r="146" spans="1:43" s="71" customFormat="1" ht="33">
      <c r="A146" s="83" t="s">
        <v>593</v>
      </c>
      <c r="B146" s="84" t="s">
        <v>543</v>
      </c>
      <c r="C146" s="94" t="s">
        <v>528</v>
      </c>
      <c r="D146" s="94" t="s">
        <v>544</v>
      </c>
      <c r="E146" s="85">
        <v>10</v>
      </c>
      <c r="F146" s="86" t="s">
        <v>959</v>
      </c>
      <c r="G146" s="23">
        <v>47</v>
      </c>
      <c r="H146" s="23">
        <v>11</v>
      </c>
      <c r="I146" s="24">
        <v>-109</v>
      </c>
      <c r="J146" s="23">
        <v>-13</v>
      </c>
      <c r="K146" s="6" t="s">
        <v>575</v>
      </c>
      <c r="L146" s="98" t="s">
        <v>960</v>
      </c>
      <c r="M146" s="22" t="s">
        <v>791</v>
      </c>
      <c r="N146" s="5" t="s">
        <v>130</v>
      </c>
      <c r="O146" s="15" t="s">
        <v>799</v>
      </c>
      <c r="P146" s="115" t="s">
        <v>27</v>
      </c>
      <c r="Q146" s="25">
        <v>550000</v>
      </c>
      <c r="R146" s="101"/>
      <c r="S146" s="19">
        <v>1</v>
      </c>
      <c r="T146" s="19"/>
      <c r="U146" s="19"/>
      <c r="V146" s="19"/>
      <c r="W146" s="19">
        <v>11160</v>
      </c>
      <c r="X146" s="19"/>
      <c r="Y146" s="19">
        <v>15300</v>
      </c>
      <c r="Z146" s="19"/>
      <c r="AA146" s="19"/>
      <c r="AB146" s="19"/>
      <c r="AC146" s="19"/>
      <c r="AD146" s="20"/>
      <c r="AE146" s="21"/>
      <c r="AF146" s="22"/>
      <c r="AG146" s="21"/>
      <c r="AH146" s="21"/>
      <c r="AI146" s="111">
        <f>N(S146)/N(Q146)</f>
        <v>1.818181818181818E-06</v>
      </c>
      <c r="AJ146" s="40" t="s">
        <v>133</v>
      </c>
      <c r="AK146" s="48">
        <f>1000*N(W146)/Q146</f>
        <v>20.29090909090909</v>
      </c>
      <c r="AL146" s="45">
        <f>1000*N(Y146)/Q146</f>
        <v>27.818181818181817</v>
      </c>
      <c r="AM146" s="40" t="s">
        <v>133</v>
      </c>
      <c r="AN146" s="40" t="s">
        <v>133</v>
      </c>
      <c r="AO146" s="40" t="s">
        <v>133</v>
      </c>
      <c r="AP146" s="40" t="s">
        <v>133</v>
      </c>
      <c r="AQ146" s="40" t="s">
        <v>133</v>
      </c>
    </row>
    <row r="147" spans="1:43" s="71" customFormat="1" ht="33">
      <c r="A147" s="83" t="s">
        <v>593</v>
      </c>
      <c r="B147" s="84" t="s">
        <v>543</v>
      </c>
      <c r="C147" s="94" t="s">
        <v>528</v>
      </c>
      <c r="D147" s="94" t="s">
        <v>544</v>
      </c>
      <c r="E147" s="85">
        <v>11</v>
      </c>
      <c r="F147" s="86" t="s">
        <v>800</v>
      </c>
      <c r="G147" s="23">
        <v>47</v>
      </c>
      <c r="H147" s="23">
        <v>17</v>
      </c>
      <c r="I147" s="24">
        <v>-109</v>
      </c>
      <c r="J147" s="23">
        <v>-29</v>
      </c>
      <c r="K147" s="6" t="s">
        <v>514</v>
      </c>
      <c r="L147" s="98" t="s">
        <v>975</v>
      </c>
      <c r="M147" s="22" t="s">
        <v>976</v>
      </c>
      <c r="N147" s="5" t="s">
        <v>130</v>
      </c>
      <c r="O147" s="15" t="s">
        <v>616</v>
      </c>
      <c r="P147" s="115" t="s">
        <v>27</v>
      </c>
      <c r="Q147" s="25">
        <v>8000000</v>
      </c>
      <c r="R147" s="101"/>
      <c r="S147" s="19"/>
      <c r="T147" s="19"/>
      <c r="U147" s="19"/>
      <c r="V147" s="19"/>
      <c r="W147" s="19">
        <v>37800</v>
      </c>
      <c r="X147" s="19" t="s">
        <v>398</v>
      </c>
      <c r="Y147" s="19">
        <v>11000</v>
      </c>
      <c r="Z147" s="19"/>
      <c r="AA147" s="19"/>
      <c r="AB147" s="19"/>
      <c r="AC147" s="19"/>
      <c r="AD147" s="20"/>
      <c r="AE147" s="21"/>
      <c r="AF147" s="22"/>
      <c r="AG147" s="21"/>
      <c r="AH147" s="21"/>
      <c r="AI147" s="113" t="s">
        <v>133</v>
      </c>
      <c r="AJ147" s="40" t="s">
        <v>133</v>
      </c>
      <c r="AK147" s="45">
        <f>1000*N(W147)/Q147</f>
        <v>4.725</v>
      </c>
      <c r="AL147" s="45">
        <f>1000*N(Y147)/Q147</f>
        <v>1.375</v>
      </c>
      <c r="AM147" s="40" t="s">
        <v>133</v>
      </c>
      <c r="AN147" s="40" t="s">
        <v>133</v>
      </c>
      <c r="AO147" s="40" t="s">
        <v>133</v>
      </c>
      <c r="AP147" s="40" t="s">
        <v>133</v>
      </c>
      <c r="AQ147" s="40" t="s">
        <v>133</v>
      </c>
    </row>
    <row r="148" spans="1:43" s="15" customFormat="1" ht="66">
      <c r="A148" s="55" t="s">
        <v>593</v>
      </c>
      <c r="B148" s="56" t="s">
        <v>617</v>
      </c>
      <c r="C148" s="56" t="s">
        <v>528</v>
      </c>
      <c r="D148" s="56" t="s">
        <v>618</v>
      </c>
      <c r="E148" s="61">
        <v>1</v>
      </c>
      <c r="F148" s="62" t="s">
        <v>619</v>
      </c>
      <c r="G148" s="23">
        <v>32</v>
      </c>
      <c r="H148" s="23">
        <v>47</v>
      </c>
      <c r="I148" s="24">
        <v>-108</v>
      </c>
      <c r="J148" s="23">
        <v>-4</v>
      </c>
      <c r="K148" s="6" t="s">
        <v>620</v>
      </c>
      <c r="L148" s="98" t="s">
        <v>424</v>
      </c>
      <c r="M148" s="22" t="s">
        <v>431</v>
      </c>
      <c r="N148" s="5" t="s">
        <v>130</v>
      </c>
      <c r="O148" s="15" t="s">
        <v>807</v>
      </c>
      <c r="P148" s="115"/>
      <c r="Q148" s="25">
        <v>1406460000</v>
      </c>
      <c r="R148" s="101"/>
      <c r="S148" s="18">
        <v>8724500</v>
      </c>
      <c r="T148" s="19" t="s">
        <v>398</v>
      </c>
      <c r="U148" s="19">
        <v>80360</v>
      </c>
      <c r="V148" s="22" t="s">
        <v>398</v>
      </c>
      <c r="W148" s="19">
        <v>16065</v>
      </c>
      <c r="X148" s="19"/>
      <c r="Y148" s="19">
        <v>419820</v>
      </c>
      <c r="Z148" s="19"/>
      <c r="AA148" s="19">
        <v>163700</v>
      </c>
      <c r="AB148" s="19"/>
      <c r="AC148" s="18">
        <v>1343000</v>
      </c>
      <c r="AD148" s="20"/>
      <c r="AE148" s="21"/>
      <c r="AF148" s="22"/>
      <c r="AG148" s="21"/>
      <c r="AH148" s="21"/>
      <c r="AI148" s="111">
        <f>N(S148)/N(Q148)</f>
        <v>0.0062031625499480965</v>
      </c>
      <c r="AJ148" s="42">
        <f>N(U148)/Q148</f>
        <v>5.713635652631429E-05</v>
      </c>
      <c r="AK148" s="39">
        <f>1000*N(W148)/Q148</f>
        <v>0.01142229427072224</v>
      </c>
      <c r="AL148" s="51">
        <f>1000*N(Y148)/Q148</f>
        <v>0.29849409154899537</v>
      </c>
      <c r="AM148" s="41">
        <f>N(AA148)/Q148</f>
        <v>0.00011639150775706383</v>
      </c>
      <c r="AN148" s="42">
        <f>N(AC148)/Q148</f>
        <v>0.0009548796268646104</v>
      </c>
      <c r="AO148" s="40" t="s">
        <v>133</v>
      </c>
      <c r="AP148" s="40" t="s">
        <v>133</v>
      </c>
      <c r="AQ148" s="40" t="s">
        <v>133</v>
      </c>
    </row>
    <row r="149" spans="1:43" s="15" customFormat="1" ht="21.75">
      <c r="A149" s="55" t="s">
        <v>593</v>
      </c>
      <c r="B149" s="56" t="s">
        <v>617</v>
      </c>
      <c r="C149" s="56" t="s">
        <v>528</v>
      </c>
      <c r="D149" s="56" t="s">
        <v>618</v>
      </c>
      <c r="E149" s="61">
        <v>2</v>
      </c>
      <c r="F149" s="62" t="s">
        <v>808</v>
      </c>
      <c r="G149" s="23">
        <v>32</v>
      </c>
      <c r="H149" s="23">
        <v>51</v>
      </c>
      <c r="I149" s="24">
        <v>-108</v>
      </c>
      <c r="J149" s="23">
        <v>-5</v>
      </c>
      <c r="K149" s="6" t="s">
        <v>57</v>
      </c>
      <c r="L149" s="98" t="s">
        <v>809</v>
      </c>
      <c r="M149" s="22" t="s">
        <v>312</v>
      </c>
      <c r="N149" s="5" t="s">
        <v>130</v>
      </c>
      <c r="O149" s="15" t="s">
        <v>810</v>
      </c>
      <c r="P149" s="115"/>
      <c r="Q149" s="25">
        <v>296776000</v>
      </c>
      <c r="R149" s="101"/>
      <c r="S149" s="18">
        <v>1925800</v>
      </c>
      <c r="T149" s="19"/>
      <c r="U149" s="19"/>
      <c r="V149" s="22" t="s">
        <v>398</v>
      </c>
      <c r="W149" s="19">
        <v>5040</v>
      </c>
      <c r="X149" s="19" t="s">
        <v>398</v>
      </c>
      <c r="Y149" s="19">
        <v>94500</v>
      </c>
      <c r="Z149" s="19"/>
      <c r="AA149" s="19"/>
      <c r="AB149" s="19"/>
      <c r="AC149" s="22" t="s">
        <v>410</v>
      </c>
      <c r="AD149" s="20"/>
      <c r="AE149" s="21"/>
      <c r="AF149" s="22"/>
      <c r="AG149" s="21"/>
      <c r="AH149" s="21"/>
      <c r="AI149" s="112">
        <f>N(S149)/N(Q149)</f>
        <v>0.006489069196970105</v>
      </c>
      <c r="AJ149" s="40" t="s">
        <v>133</v>
      </c>
      <c r="AK149" s="80">
        <f>1000*N(W149)/Q149</f>
        <v>0.016982505323880636</v>
      </c>
      <c r="AL149" s="50">
        <f>1000*N(Y149)/Q149</f>
        <v>0.31842197482276197</v>
      </c>
      <c r="AM149" s="40" t="s">
        <v>133</v>
      </c>
      <c r="AN149" s="40" t="s">
        <v>133</v>
      </c>
      <c r="AO149" s="40" t="s">
        <v>133</v>
      </c>
      <c r="AP149" s="40" t="s">
        <v>133</v>
      </c>
      <c r="AQ149" s="40" t="s">
        <v>133</v>
      </c>
    </row>
    <row r="150" spans="1:43" s="15" customFormat="1" ht="43.5">
      <c r="A150" s="55" t="s">
        <v>593</v>
      </c>
      <c r="B150" s="56" t="s">
        <v>617</v>
      </c>
      <c r="C150" s="56" t="s">
        <v>528</v>
      </c>
      <c r="D150" s="56" t="s">
        <v>618</v>
      </c>
      <c r="E150" s="61">
        <v>3</v>
      </c>
      <c r="F150" s="62" t="s">
        <v>811</v>
      </c>
      <c r="G150" s="23">
        <v>36</v>
      </c>
      <c r="H150" s="23">
        <v>41</v>
      </c>
      <c r="I150" s="24">
        <v>-105</v>
      </c>
      <c r="J150" s="23">
        <v>-30</v>
      </c>
      <c r="K150" s="97" t="s">
        <v>352</v>
      </c>
      <c r="L150" s="98" t="s">
        <v>353</v>
      </c>
      <c r="M150" s="22" t="s">
        <v>812</v>
      </c>
      <c r="N150" s="5" t="s">
        <v>130</v>
      </c>
      <c r="O150" s="15" t="s">
        <v>621</v>
      </c>
      <c r="P150" s="115"/>
      <c r="Q150" s="25">
        <v>322000000</v>
      </c>
      <c r="R150" s="101"/>
      <c r="S150" s="19"/>
      <c r="T150" s="19"/>
      <c r="U150" s="18">
        <v>439380</v>
      </c>
      <c r="V150" s="19"/>
      <c r="W150" s="19"/>
      <c r="X150" s="19"/>
      <c r="Y150" s="19"/>
      <c r="Z150" s="19"/>
      <c r="AA150" s="19"/>
      <c r="AB150" s="19"/>
      <c r="AC150" s="19"/>
      <c r="AD150" s="20"/>
      <c r="AE150" s="21"/>
      <c r="AF150" s="22"/>
      <c r="AG150" s="21"/>
      <c r="AH150" s="21"/>
      <c r="AI150" s="113" t="s">
        <v>133</v>
      </c>
      <c r="AJ150" s="41">
        <f>N(U150)/Q150</f>
        <v>0.0013645341614906832</v>
      </c>
      <c r="AK150" s="78" t="s">
        <v>133</v>
      </c>
      <c r="AL150" s="78" t="s">
        <v>133</v>
      </c>
      <c r="AM150" s="40" t="s">
        <v>133</v>
      </c>
      <c r="AN150" s="40" t="s">
        <v>133</v>
      </c>
      <c r="AO150" s="40" t="s">
        <v>133</v>
      </c>
      <c r="AP150" s="40" t="s">
        <v>133</v>
      </c>
      <c r="AQ150" s="40" t="s">
        <v>133</v>
      </c>
    </row>
    <row r="151" spans="1:43" s="15" customFormat="1" ht="21.75">
      <c r="A151" s="55" t="s">
        <v>593</v>
      </c>
      <c r="B151" s="56" t="s">
        <v>617</v>
      </c>
      <c r="C151" s="56" t="s">
        <v>528</v>
      </c>
      <c r="D151" s="56" t="s">
        <v>618</v>
      </c>
      <c r="E151" s="61">
        <v>4</v>
      </c>
      <c r="F151" s="62" t="s">
        <v>622</v>
      </c>
      <c r="G151" s="23">
        <v>32</v>
      </c>
      <c r="H151" s="23">
        <v>36</v>
      </c>
      <c r="I151" s="24">
        <v>-108</v>
      </c>
      <c r="J151" s="23">
        <v>-23</v>
      </c>
      <c r="K151" s="6" t="s">
        <v>127</v>
      </c>
      <c r="L151" s="98" t="s">
        <v>623</v>
      </c>
      <c r="M151" s="22" t="s">
        <v>624</v>
      </c>
      <c r="N151" s="5" t="s">
        <v>130</v>
      </c>
      <c r="O151" s="15" t="s">
        <v>817</v>
      </c>
      <c r="P151" s="115"/>
      <c r="Q151" s="25">
        <v>1048500000</v>
      </c>
      <c r="R151" s="101"/>
      <c r="S151" s="18">
        <v>5085600</v>
      </c>
      <c r="T151" s="19"/>
      <c r="U151" s="19"/>
      <c r="V151" s="22" t="s">
        <v>398</v>
      </c>
      <c r="W151" s="19">
        <v>1583</v>
      </c>
      <c r="X151" s="19" t="s">
        <v>398</v>
      </c>
      <c r="Y151" s="19">
        <v>316435</v>
      </c>
      <c r="Z151" s="19"/>
      <c r="AA151" s="19">
        <v>92</v>
      </c>
      <c r="AB151" s="19"/>
      <c r="AC151" s="19">
        <v>141</v>
      </c>
      <c r="AD151" s="20"/>
      <c r="AE151" s="21"/>
      <c r="AF151" s="22"/>
      <c r="AG151" s="21"/>
      <c r="AH151" s="21"/>
      <c r="AI151" s="111">
        <f aca="true" t="shared" si="16" ref="AI151:AI156">N(S151)/N(Q151)</f>
        <v>0.00485035765379113</v>
      </c>
      <c r="AJ151" s="40" t="s">
        <v>133</v>
      </c>
      <c r="AK151" s="52">
        <f aca="true" t="shared" si="17" ref="AK151:AK159">1000*N(W151)/Q151</f>
        <v>0.0015097758702908917</v>
      </c>
      <c r="AL151" s="51">
        <f>1000*N(Y151)/Q151</f>
        <v>0.3017978063900811</v>
      </c>
      <c r="AM151" s="42">
        <f>N(AA151)/Q151</f>
        <v>8.77443967572723E-08</v>
      </c>
      <c r="AN151" s="42">
        <f>N(AC151)/Q151</f>
        <v>1.3447782546494993E-07</v>
      </c>
      <c r="AO151" s="40" t="s">
        <v>133</v>
      </c>
      <c r="AP151" s="40" t="s">
        <v>133</v>
      </c>
      <c r="AQ151" s="40" t="s">
        <v>133</v>
      </c>
    </row>
    <row r="152" spans="1:43" s="15" customFormat="1" ht="21.75">
      <c r="A152" s="83" t="s">
        <v>593</v>
      </c>
      <c r="B152" s="84" t="s">
        <v>617</v>
      </c>
      <c r="C152" s="94" t="s">
        <v>528</v>
      </c>
      <c r="D152" s="94" t="s">
        <v>618</v>
      </c>
      <c r="E152" s="85">
        <v>5</v>
      </c>
      <c r="F152" s="86" t="s">
        <v>818</v>
      </c>
      <c r="G152" s="23">
        <v>32</v>
      </c>
      <c r="H152" s="23">
        <v>58</v>
      </c>
      <c r="I152" s="24">
        <v>-107</v>
      </c>
      <c r="J152" s="23">
        <v>-35</v>
      </c>
      <c r="K152" s="6" t="s">
        <v>602</v>
      </c>
      <c r="L152" s="98" t="s">
        <v>819</v>
      </c>
      <c r="M152" s="22" t="s">
        <v>820</v>
      </c>
      <c r="N152" s="5" t="s">
        <v>130</v>
      </c>
      <c r="O152" s="15" t="s">
        <v>821</v>
      </c>
      <c r="P152" s="115"/>
      <c r="Q152" s="25">
        <v>61700000</v>
      </c>
      <c r="R152" s="101"/>
      <c r="S152" s="19">
        <v>221550</v>
      </c>
      <c r="T152" s="19"/>
      <c r="U152" s="19">
        <v>7885</v>
      </c>
      <c r="V152" s="19"/>
      <c r="W152" s="19">
        <v>11362</v>
      </c>
      <c r="X152" s="19"/>
      <c r="Y152" s="19">
        <v>105642</v>
      </c>
      <c r="Z152" s="19"/>
      <c r="AA152" s="19"/>
      <c r="AB152" s="19"/>
      <c r="AC152" s="19"/>
      <c r="AD152" s="20"/>
      <c r="AE152" s="21"/>
      <c r="AF152" s="22"/>
      <c r="AG152" s="21"/>
      <c r="AH152" s="21"/>
      <c r="AI152" s="111">
        <f t="shared" si="16"/>
        <v>0.0035907617504051864</v>
      </c>
      <c r="AJ152" s="42">
        <f>N(U152)/Q152</f>
        <v>0.00012779578606158834</v>
      </c>
      <c r="AK152" s="51">
        <f t="shared" si="17"/>
        <v>0.18414910858995137</v>
      </c>
      <c r="AL152" s="46">
        <f>1000*N(Y152)/Q152</f>
        <v>1.7121880064829822</v>
      </c>
      <c r="AM152" s="40" t="s">
        <v>133</v>
      </c>
      <c r="AN152" s="40" t="s">
        <v>133</v>
      </c>
      <c r="AO152" s="40" t="s">
        <v>133</v>
      </c>
      <c r="AP152" s="40" t="s">
        <v>133</v>
      </c>
      <c r="AQ152" s="40" t="s">
        <v>133</v>
      </c>
    </row>
    <row r="153" spans="1:43" s="71" customFormat="1" ht="33">
      <c r="A153" s="83" t="s">
        <v>593</v>
      </c>
      <c r="B153" s="84" t="s">
        <v>617</v>
      </c>
      <c r="C153" s="94" t="s">
        <v>528</v>
      </c>
      <c r="D153" s="94" t="s">
        <v>618</v>
      </c>
      <c r="E153" s="85">
        <v>6</v>
      </c>
      <c r="F153" s="86" t="s">
        <v>822</v>
      </c>
      <c r="G153" s="23">
        <v>35</v>
      </c>
      <c r="H153" s="23">
        <v>19</v>
      </c>
      <c r="I153" s="24">
        <v>-106</v>
      </c>
      <c r="J153" s="23">
        <v>-10</v>
      </c>
      <c r="K153" s="6" t="s">
        <v>823</v>
      </c>
      <c r="L153" s="98" t="s">
        <v>824</v>
      </c>
      <c r="M153" s="22" t="s">
        <v>825</v>
      </c>
      <c r="N153" s="5" t="s">
        <v>130</v>
      </c>
      <c r="O153" s="15" t="s">
        <v>635</v>
      </c>
      <c r="P153" s="115"/>
      <c r="Q153" s="25">
        <v>63057240</v>
      </c>
      <c r="R153" s="101"/>
      <c r="S153" s="19">
        <v>24000</v>
      </c>
      <c r="T153" s="19"/>
      <c r="U153" s="19"/>
      <c r="V153" s="19"/>
      <c r="W153" s="31">
        <v>115360</v>
      </c>
      <c r="X153" s="19"/>
      <c r="Y153" s="19" t="s">
        <v>410</v>
      </c>
      <c r="Z153" s="19"/>
      <c r="AA153" s="19"/>
      <c r="AB153" s="19"/>
      <c r="AC153" s="19"/>
      <c r="AD153" s="20"/>
      <c r="AE153" s="21"/>
      <c r="AF153" s="22"/>
      <c r="AG153" s="21" t="s">
        <v>410</v>
      </c>
      <c r="AH153" s="21"/>
      <c r="AI153" s="111">
        <f t="shared" si="16"/>
        <v>0.0003806065726949039</v>
      </c>
      <c r="AJ153" s="40" t="s">
        <v>133</v>
      </c>
      <c r="AK153" s="46">
        <f t="shared" si="17"/>
        <v>1.8294489260868378</v>
      </c>
      <c r="AL153" s="40" t="s">
        <v>133</v>
      </c>
      <c r="AM153" s="40" t="s">
        <v>133</v>
      </c>
      <c r="AN153" s="40" t="s">
        <v>133</v>
      </c>
      <c r="AO153" s="40" t="s">
        <v>133</v>
      </c>
      <c r="AP153" s="40" t="s">
        <v>133</v>
      </c>
      <c r="AQ153" s="40" t="s">
        <v>133</v>
      </c>
    </row>
    <row r="154" spans="1:43" s="15" customFormat="1" ht="33">
      <c r="A154" s="55" t="s">
        <v>593</v>
      </c>
      <c r="B154" s="56" t="s">
        <v>636</v>
      </c>
      <c r="C154" s="56" t="s">
        <v>528</v>
      </c>
      <c r="D154" s="56" t="s">
        <v>637</v>
      </c>
      <c r="E154" s="61">
        <v>1</v>
      </c>
      <c r="F154" s="62" t="s">
        <v>638</v>
      </c>
      <c r="G154" s="23">
        <v>40</v>
      </c>
      <c r="H154" s="23">
        <v>32</v>
      </c>
      <c r="I154" s="24">
        <v>-117</v>
      </c>
      <c r="J154" s="23">
        <v>-8</v>
      </c>
      <c r="K154" s="6" t="s">
        <v>773</v>
      </c>
      <c r="L154" s="98" t="s">
        <v>639</v>
      </c>
      <c r="M154" s="22" t="s">
        <v>640</v>
      </c>
      <c r="N154" s="5" t="s">
        <v>130</v>
      </c>
      <c r="O154" s="15" t="s">
        <v>458</v>
      </c>
      <c r="P154" s="115" t="s">
        <v>27</v>
      </c>
      <c r="Q154" s="25">
        <v>154363352</v>
      </c>
      <c r="R154" s="101"/>
      <c r="S154" s="19">
        <v>189810</v>
      </c>
      <c r="T154" s="19"/>
      <c r="U154" s="19"/>
      <c r="V154" s="19"/>
      <c r="W154" s="18">
        <v>207690</v>
      </c>
      <c r="X154" s="19" t="s">
        <v>398</v>
      </c>
      <c r="Y154" s="19">
        <v>1240649</v>
      </c>
      <c r="Z154" s="19"/>
      <c r="AA154" s="19">
        <v>4558</v>
      </c>
      <c r="AB154" s="19"/>
      <c r="AC154" s="19">
        <v>1486</v>
      </c>
      <c r="AD154" s="20"/>
      <c r="AE154" s="21"/>
      <c r="AF154" s="22"/>
      <c r="AG154" s="21"/>
      <c r="AH154" s="21"/>
      <c r="AI154" s="112">
        <f t="shared" si="16"/>
        <v>0.0012296312404514254</v>
      </c>
      <c r="AJ154" s="40" t="s">
        <v>133</v>
      </c>
      <c r="AK154" s="45">
        <f t="shared" si="17"/>
        <v>1.345461842523347</v>
      </c>
      <c r="AL154" s="45">
        <f aca="true" t="shared" si="18" ref="AL154:AL159">1000*N(Y154)/Q154</f>
        <v>8.037199140376273</v>
      </c>
      <c r="AM154" s="42">
        <f>N(AA154)/Q154</f>
        <v>2.9527734018110725E-05</v>
      </c>
      <c r="AN154" s="41">
        <f>N(AC154)/Q154</f>
        <v>9.626637286290595E-06</v>
      </c>
      <c r="AO154" s="40" t="s">
        <v>133</v>
      </c>
      <c r="AP154" s="40" t="s">
        <v>133</v>
      </c>
      <c r="AQ154" s="40" t="s">
        <v>133</v>
      </c>
    </row>
    <row r="155" spans="1:43" s="15" customFormat="1" ht="21.75">
      <c r="A155" s="55" t="s">
        <v>593</v>
      </c>
      <c r="B155" s="56" t="s">
        <v>636</v>
      </c>
      <c r="C155" s="56" t="s">
        <v>528</v>
      </c>
      <c r="D155" s="56" t="s">
        <v>637</v>
      </c>
      <c r="E155" s="61">
        <v>2</v>
      </c>
      <c r="F155" s="62" t="s">
        <v>661</v>
      </c>
      <c r="G155" s="23">
        <v>40</v>
      </c>
      <c r="H155" s="23">
        <v>37</v>
      </c>
      <c r="I155" s="24">
        <v>-117</v>
      </c>
      <c r="J155" s="23">
        <v>-4</v>
      </c>
      <c r="K155" s="97" t="s">
        <v>662</v>
      </c>
      <c r="L155" s="98" t="s">
        <v>663</v>
      </c>
      <c r="M155" s="22" t="s">
        <v>664</v>
      </c>
      <c r="N155" s="5" t="s">
        <v>130</v>
      </c>
      <c r="O155" s="15" t="s">
        <v>232</v>
      </c>
      <c r="P155" s="115"/>
      <c r="Q155" s="25">
        <v>1300000000</v>
      </c>
      <c r="R155" s="101"/>
      <c r="S155" s="19">
        <v>440980</v>
      </c>
      <c r="T155" s="19"/>
      <c r="U155" s="18">
        <v>752260</v>
      </c>
      <c r="V155" s="19" t="s">
        <v>27</v>
      </c>
      <c r="W155" s="19">
        <v>5400</v>
      </c>
      <c r="X155" s="19" t="s">
        <v>27</v>
      </c>
      <c r="Y155" s="19">
        <v>3110000</v>
      </c>
      <c r="Z155" s="19"/>
      <c r="AA155" s="19"/>
      <c r="AB155" s="19"/>
      <c r="AC155" s="19"/>
      <c r="AD155" s="20"/>
      <c r="AE155" s="21"/>
      <c r="AF155" s="22"/>
      <c r="AG155" s="21" t="s">
        <v>410</v>
      </c>
      <c r="AH155" s="21"/>
      <c r="AI155" s="112">
        <f t="shared" si="16"/>
        <v>0.0003392153846153846</v>
      </c>
      <c r="AJ155" s="41">
        <f>N(U155)/Q155</f>
        <v>0.0005786615384615384</v>
      </c>
      <c r="AK155" s="53">
        <f t="shared" si="17"/>
        <v>0.004153846153846154</v>
      </c>
      <c r="AL155" s="45">
        <f t="shared" si="18"/>
        <v>2.3923076923076922</v>
      </c>
      <c r="AM155" s="40" t="s">
        <v>133</v>
      </c>
      <c r="AN155" s="40" t="s">
        <v>133</v>
      </c>
      <c r="AO155" s="40" t="s">
        <v>133</v>
      </c>
      <c r="AP155" s="40" t="s">
        <v>133</v>
      </c>
      <c r="AQ155" s="40" t="s">
        <v>133</v>
      </c>
    </row>
    <row r="156" spans="1:43" s="15" customFormat="1" ht="33">
      <c r="A156" s="55" t="s">
        <v>593</v>
      </c>
      <c r="B156" s="56" t="s">
        <v>636</v>
      </c>
      <c r="C156" s="56" t="s">
        <v>528</v>
      </c>
      <c r="D156" s="56" t="s">
        <v>637</v>
      </c>
      <c r="E156" s="61">
        <v>3</v>
      </c>
      <c r="F156" s="62" t="s">
        <v>233</v>
      </c>
      <c r="G156" s="23">
        <v>39</v>
      </c>
      <c r="H156" s="23">
        <v>15</v>
      </c>
      <c r="I156" s="24">
        <v>-114</v>
      </c>
      <c r="J156" s="23">
        <v>-59</v>
      </c>
      <c r="K156" s="6" t="s">
        <v>602</v>
      </c>
      <c r="L156" s="98" t="s">
        <v>234</v>
      </c>
      <c r="M156" s="22" t="s">
        <v>235</v>
      </c>
      <c r="N156" s="5" t="s">
        <v>130</v>
      </c>
      <c r="O156" s="15" t="s">
        <v>666</v>
      </c>
      <c r="P156" s="115"/>
      <c r="Q156" s="25">
        <v>753707270</v>
      </c>
      <c r="R156" s="101"/>
      <c r="S156" s="18">
        <v>4616630</v>
      </c>
      <c r="T156" s="19" t="s">
        <v>398</v>
      </c>
      <c r="U156" s="19">
        <v>50000</v>
      </c>
      <c r="V156" s="19"/>
      <c r="W156" s="18">
        <v>204880</v>
      </c>
      <c r="X156" s="19"/>
      <c r="Y156" s="19">
        <v>605200</v>
      </c>
      <c r="Z156" s="19"/>
      <c r="AA156" s="19" t="s">
        <v>132</v>
      </c>
      <c r="AB156" s="19"/>
      <c r="AC156" s="22" t="s">
        <v>410</v>
      </c>
      <c r="AD156" s="20"/>
      <c r="AE156" s="21"/>
      <c r="AF156" s="22"/>
      <c r="AG156" s="21"/>
      <c r="AH156" s="21"/>
      <c r="AI156" s="111">
        <f t="shared" si="16"/>
        <v>0.006125229493938675</v>
      </c>
      <c r="AJ156" s="42">
        <f>N(U156)/Q156</f>
        <v>6.633875244430108E-05</v>
      </c>
      <c r="AK156" s="51">
        <f t="shared" si="17"/>
        <v>0.27182967201576813</v>
      </c>
      <c r="AL156" s="51">
        <f t="shared" si="18"/>
        <v>0.8029642595858204</v>
      </c>
      <c r="AM156" s="40" t="s">
        <v>133</v>
      </c>
      <c r="AN156" s="40" t="s">
        <v>133</v>
      </c>
      <c r="AO156" s="40" t="s">
        <v>133</v>
      </c>
      <c r="AP156" s="40" t="s">
        <v>133</v>
      </c>
      <c r="AQ156" s="40" t="s">
        <v>133</v>
      </c>
    </row>
    <row r="157" spans="1:43" s="15" customFormat="1" ht="21.75">
      <c r="A157" s="83" t="s">
        <v>593</v>
      </c>
      <c r="B157" s="84" t="s">
        <v>636</v>
      </c>
      <c r="C157" s="94" t="s">
        <v>528</v>
      </c>
      <c r="D157" s="94" t="s">
        <v>637</v>
      </c>
      <c r="E157" s="85">
        <v>4</v>
      </c>
      <c r="F157" s="86" t="s">
        <v>667</v>
      </c>
      <c r="G157" s="23">
        <v>40</v>
      </c>
      <c r="H157" s="23">
        <v>20</v>
      </c>
      <c r="I157" s="24">
        <v>-117</v>
      </c>
      <c r="J157" s="23">
        <v>-13</v>
      </c>
      <c r="K157" s="6" t="s">
        <v>668</v>
      </c>
      <c r="L157" s="98" t="s">
        <v>669</v>
      </c>
      <c r="M157" s="22" t="s">
        <v>670</v>
      </c>
      <c r="N157" s="5" t="s">
        <v>130</v>
      </c>
      <c r="O157" s="15" t="s">
        <v>671</v>
      </c>
      <c r="P157" s="115" t="s">
        <v>27</v>
      </c>
      <c r="Q157" s="25">
        <v>110000000</v>
      </c>
      <c r="R157" s="101"/>
      <c r="S157" s="19"/>
      <c r="T157" s="19"/>
      <c r="U157" s="19"/>
      <c r="V157" s="19"/>
      <c r="W157" s="31">
        <v>137180</v>
      </c>
      <c r="X157" s="19"/>
      <c r="Y157" s="19">
        <v>4460360</v>
      </c>
      <c r="Z157" s="19"/>
      <c r="AA157" s="19"/>
      <c r="AB157" s="19"/>
      <c r="AC157" s="19"/>
      <c r="AD157" s="20"/>
      <c r="AE157" s="21"/>
      <c r="AF157" s="22"/>
      <c r="AG157" s="21"/>
      <c r="AH157" s="21"/>
      <c r="AI157" s="113" t="s">
        <v>133</v>
      </c>
      <c r="AJ157" s="40" t="s">
        <v>133</v>
      </c>
      <c r="AK157" s="45">
        <f t="shared" si="17"/>
        <v>1.247090909090909</v>
      </c>
      <c r="AL157" s="48">
        <f t="shared" si="18"/>
        <v>40.54872727272727</v>
      </c>
      <c r="AM157" s="40" t="s">
        <v>133</v>
      </c>
      <c r="AN157" s="40" t="s">
        <v>133</v>
      </c>
      <c r="AO157" s="40" t="s">
        <v>133</v>
      </c>
      <c r="AP157" s="40" t="s">
        <v>133</v>
      </c>
      <c r="AQ157" s="40" t="s">
        <v>133</v>
      </c>
    </row>
    <row r="158" spans="1:43" s="15" customFormat="1" ht="21.75">
      <c r="A158" s="55" t="s">
        <v>593</v>
      </c>
      <c r="B158" s="56" t="s">
        <v>636</v>
      </c>
      <c r="C158" s="56" t="s">
        <v>528</v>
      </c>
      <c r="D158" s="56" t="s">
        <v>637</v>
      </c>
      <c r="E158" s="61">
        <v>5</v>
      </c>
      <c r="F158" s="62" t="s">
        <v>672</v>
      </c>
      <c r="G158" s="23">
        <v>39</v>
      </c>
      <c r="H158" s="23">
        <v>47</v>
      </c>
      <c r="I158" s="24">
        <v>-116</v>
      </c>
      <c r="J158" s="23">
        <v>-10</v>
      </c>
      <c r="K158" s="97" t="s">
        <v>352</v>
      </c>
      <c r="L158" s="98" t="s">
        <v>851</v>
      </c>
      <c r="M158" s="22" t="s">
        <v>852</v>
      </c>
      <c r="N158" s="5" t="s">
        <v>130</v>
      </c>
      <c r="O158" s="15" t="s">
        <v>853</v>
      </c>
      <c r="P158" s="115"/>
      <c r="Q158" s="25">
        <v>510000000</v>
      </c>
      <c r="R158" s="101"/>
      <c r="S158" s="19">
        <v>26</v>
      </c>
      <c r="T158" s="19"/>
      <c r="U158" s="18">
        <v>510000</v>
      </c>
      <c r="V158" s="19"/>
      <c r="W158" s="19">
        <v>3</v>
      </c>
      <c r="X158" s="19"/>
      <c r="Y158" s="19">
        <v>1981</v>
      </c>
      <c r="Z158" s="19"/>
      <c r="AA158" s="19">
        <v>200</v>
      </c>
      <c r="AB158" s="19"/>
      <c r="AC158" s="19">
        <v>4622</v>
      </c>
      <c r="AD158" s="20"/>
      <c r="AE158" s="21"/>
      <c r="AF158" s="22"/>
      <c r="AG158" s="21"/>
      <c r="AH158" s="21"/>
      <c r="AI158" s="112">
        <f aca="true" t="shared" si="19" ref="AI158:AI163">N(S158)/N(Q158)</f>
        <v>5.098039215686274E-08</v>
      </c>
      <c r="AJ158" s="41">
        <f>N(U158)/Q158</f>
        <v>0.001</v>
      </c>
      <c r="AK158" s="53">
        <f t="shared" si="17"/>
        <v>5.882352941176471E-06</v>
      </c>
      <c r="AL158" s="50">
        <f t="shared" si="18"/>
        <v>0.003884313725490196</v>
      </c>
      <c r="AM158" s="42">
        <f>N(AA158)/Q158</f>
        <v>3.92156862745098E-07</v>
      </c>
      <c r="AN158" s="41">
        <f>N(AC158)/Q158</f>
        <v>9.062745098039215E-06</v>
      </c>
      <c r="AO158" s="40" t="s">
        <v>133</v>
      </c>
      <c r="AP158" s="40" t="s">
        <v>133</v>
      </c>
      <c r="AQ158" s="40" t="s">
        <v>133</v>
      </c>
    </row>
    <row r="159" spans="1:43" s="15" customFormat="1" ht="33">
      <c r="A159" s="55" t="s">
        <v>593</v>
      </c>
      <c r="B159" s="56" t="s">
        <v>636</v>
      </c>
      <c r="C159" s="56" t="s">
        <v>528</v>
      </c>
      <c r="D159" s="56" t="s">
        <v>637</v>
      </c>
      <c r="E159" s="61">
        <v>6</v>
      </c>
      <c r="F159" s="62" t="s">
        <v>854</v>
      </c>
      <c r="G159" s="23">
        <v>38</v>
      </c>
      <c r="H159" s="23">
        <v>59</v>
      </c>
      <c r="I159" s="24">
        <v>-119</v>
      </c>
      <c r="J159" s="23">
        <v>-11</v>
      </c>
      <c r="K159" s="6" t="s">
        <v>310</v>
      </c>
      <c r="L159" s="98" t="s">
        <v>855</v>
      </c>
      <c r="M159" s="22" t="s">
        <v>856</v>
      </c>
      <c r="N159" s="5" t="s">
        <v>50</v>
      </c>
      <c r="O159" s="15" t="s">
        <v>857</v>
      </c>
      <c r="P159" s="115"/>
      <c r="Q159" s="25">
        <v>1561154000</v>
      </c>
      <c r="R159" s="101"/>
      <c r="S159" s="18">
        <v>6669700</v>
      </c>
      <c r="T159" s="19"/>
      <c r="U159" s="19"/>
      <c r="V159" s="22"/>
      <c r="W159" s="19">
        <v>11450</v>
      </c>
      <c r="X159" s="19"/>
      <c r="Y159" s="19">
        <v>164720</v>
      </c>
      <c r="Z159" s="19"/>
      <c r="AA159" s="19"/>
      <c r="AB159" s="19"/>
      <c r="AC159" s="19"/>
      <c r="AD159" s="20"/>
      <c r="AE159" s="21"/>
      <c r="AF159" s="22"/>
      <c r="AG159" s="21"/>
      <c r="AH159" s="21"/>
      <c r="AI159" s="111">
        <f t="shared" si="19"/>
        <v>0.0042722883200504245</v>
      </c>
      <c r="AJ159" s="40" t="s">
        <v>133</v>
      </c>
      <c r="AK159" s="52">
        <f t="shared" si="17"/>
        <v>0.007334318074962496</v>
      </c>
      <c r="AL159" s="51">
        <f t="shared" si="18"/>
        <v>0.10551169199194954</v>
      </c>
      <c r="AM159" s="40" t="s">
        <v>133</v>
      </c>
      <c r="AN159" s="40" t="s">
        <v>133</v>
      </c>
      <c r="AO159" s="40" t="s">
        <v>133</v>
      </c>
      <c r="AP159" s="40" t="s">
        <v>133</v>
      </c>
      <c r="AQ159" s="40" t="s">
        <v>133</v>
      </c>
    </row>
    <row r="160" spans="1:43" s="15" customFormat="1" ht="19.5">
      <c r="A160" s="83" t="s">
        <v>593</v>
      </c>
      <c r="B160" s="84" t="s">
        <v>636</v>
      </c>
      <c r="C160" s="94" t="s">
        <v>528</v>
      </c>
      <c r="D160" s="94" t="s">
        <v>637</v>
      </c>
      <c r="E160" s="85">
        <v>7</v>
      </c>
      <c r="F160" s="86" t="s">
        <v>858</v>
      </c>
      <c r="G160" s="23">
        <v>38</v>
      </c>
      <c r="H160" s="23">
        <v>18</v>
      </c>
      <c r="I160" s="24">
        <v>-117</v>
      </c>
      <c r="J160" s="23">
        <v>-18</v>
      </c>
      <c r="K160" s="97" t="s">
        <v>859</v>
      </c>
      <c r="L160" s="98" t="s">
        <v>860</v>
      </c>
      <c r="M160" s="22" t="s">
        <v>861</v>
      </c>
      <c r="N160" s="5" t="s">
        <v>130</v>
      </c>
      <c r="O160" s="15" t="s">
        <v>862</v>
      </c>
      <c r="P160" s="115"/>
      <c r="Q160" s="25">
        <v>217000000</v>
      </c>
      <c r="R160" s="101"/>
      <c r="S160" s="19">
        <v>97650</v>
      </c>
      <c r="T160" s="19"/>
      <c r="U160" s="19">
        <v>197470</v>
      </c>
      <c r="V160" s="19"/>
      <c r="W160" s="19"/>
      <c r="X160" s="19"/>
      <c r="Y160" s="19" t="s">
        <v>410</v>
      </c>
      <c r="Z160" s="19"/>
      <c r="AA160" s="19"/>
      <c r="AB160" s="19"/>
      <c r="AC160" s="19"/>
      <c r="AD160" s="20"/>
      <c r="AE160" s="21"/>
      <c r="AF160" s="22"/>
      <c r="AG160" s="21"/>
      <c r="AH160" s="21"/>
      <c r="AI160" s="112">
        <f t="shared" si="19"/>
        <v>0.00045</v>
      </c>
      <c r="AJ160" s="41">
        <f>N(U160)/Q160</f>
        <v>0.00091</v>
      </c>
      <c r="AK160" s="78" t="s">
        <v>133</v>
      </c>
      <c r="AL160" s="78" t="s">
        <v>133</v>
      </c>
      <c r="AM160" s="40" t="s">
        <v>133</v>
      </c>
      <c r="AN160" s="40" t="s">
        <v>133</v>
      </c>
      <c r="AO160" s="40" t="s">
        <v>133</v>
      </c>
      <c r="AP160" s="40" t="s">
        <v>133</v>
      </c>
      <c r="AQ160" s="40" t="s">
        <v>133</v>
      </c>
    </row>
    <row r="161" spans="1:43" s="15" customFormat="1" ht="19.5">
      <c r="A161" s="83" t="s">
        <v>593</v>
      </c>
      <c r="B161" s="84" t="s">
        <v>636</v>
      </c>
      <c r="C161" s="94" t="s">
        <v>528</v>
      </c>
      <c r="D161" s="94" t="s">
        <v>637</v>
      </c>
      <c r="E161" s="85">
        <v>8</v>
      </c>
      <c r="F161" s="86" t="s">
        <v>1044</v>
      </c>
      <c r="G161" s="23">
        <v>38</v>
      </c>
      <c r="H161" s="23">
        <v>52</v>
      </c>
      <c r="I161" s="24">
        <v>-119</v>
      </c>
      <c r="J161" s="23">
        <v>-34</v>
      </c>
      <c r="K161" s="97" t="s">
        <v>859</v>
      </c>
      <c r="L161" s="98" t="s">
        <v>1045</v>
      </c>
      <c r="M161" s="22" t="s">
        <v>279</v>
      </c>
      <c r="N161" s="5" t="s">
        <v>50</v>
      </c>
      <c r="O161" s="15" t="s">
        <v>610</v>
      </c>
      <c r="P161" s="115"/>
      <c r="Q161" s="25">
        <v>181000000</v>
      </c>
      <c r="R161" s="101"/>
      <c r="S161" s="19">
        <v>54300</v>
      </c>
      <c r="T161" s="19"/>
      <c r="U161" s="19">
        <v>108600</v>
      </c>
      <c r="V161" s="19"/>
      <c r="W161" s="19"/>
      <c r="X161" s="19"/>
      <c r="Y161" s="19"/>
      <c r="Z161" s="19"/>
      <c r="AA161" s="19"/>
      <c r="AB161" s="19"/>
      <c r="AC161" s="19"/>
      <c r="AD161" s="20"/>
      <c r="AE161" s="21"/>
      <c r="AF161" s="22"/>
      <c r="AG161" s="21" t="s">
        <v>410</v>
      </c>
      <c r="AH161" s="21"/>
      <c r="AI161" s="112">
        <f t="shared" si="19"/>
        <v>0.0003</v>
      </c>
      <c r="AJ161" s="41">
        <f>N(U161)/Q161</f>
        <v>0.0006</v>
      </c>
      <c r="AK161" s="78" t="s">
        <v>133</v>
      </c>
      <c r="AL161" s="78" t="s">
        <v>133</v>
      </c>
      <c r="AM161" s="40" t="s">
        <v>133</v>
      </c>
      <c r="AN161" s="40" t="s">
        <v>133</v>
      </c>
      <c r="AO161" s="40" t="s">
        <v>133</v>
      </c>
      <c r="AP161" s="40" t="s">
        <v>133</v>
      </c>
      <c r="AQ161" s="40" t="s">
        <v>133</v>
      </c>
    </row>
    <row r="162" spans="1:43" s="15" customFormat="1" ht="21.75">
      <c r="A162" s="55" t="s">
        <v>593</v>
      </c>
      <c r="B162" s="56" t="s">
        <v>636</v>
      </c>
      <c r="C162" s="56" t="s">
        <v>528</v>
      </c>
      <c r="D162" s="56" t="s">
        <v>637</v>
      </c>
      <c r="E162" s="61">
        <v>9</v>
      </c>
      <c r="F162" s="62" t="s">
        <v>1046</v>
      </c>
      <c r="G162" s="23">
        <v>37</v>
      </c>
      <c r="H162" s="23">
        <v>42</v>
      </c>
      <c r="I162" s="24">
        <v>-117</v>
      </c>
      <c r="J162" s="23">
        <v>-15</v>
      </c>
      <c r="K162" s="6" t="s">
        <v>1047</v>
      </c>
      <c r="L162" s="98" t="s">
        <v>1048</v>
      </c>
      <c r="M162" s="22" t="s">
        <v>1049</v>
      </c>
      <c r="N162" s="5" t="s">
        <v>1050</v>
      </c>
      <c r="O162" s="15" t="s">
        <v>1051</v>
      </c>
      <c r="P162" s="115"/>
      <c r="Q162" s="25">
        <v>26100000</v>
      </c>
      <c r="R162" s="101"/>
      <c r="S162" s="19">
        <v>3420</v>
      </c>
      <c r="T162" s="19"/>
      <c r="U162" s="19"/>
      <c r="V162" s="19"/>
      <c r="W162" s="18">
        <v>156650</v>
      </c>
      <c r="X162" s="19" t="s">
        <v>398</v>
      </c>
      <c r="Y162" s="19">
        <v>45150</v>
      </c>
      <c r="Z162" s="19"/>
      <c r="AA162" s="19"/>
      <c r="AB162" s="19"/>
      <c r="AC162" s="19"/>
      <c r="AD162" s="20"/>
      <c r="AE162" s="21"/>
      <c r="AF162" s="22"/>
      <c r="AG162" s="21"/>
      <c r="AH162" s="21"/>
      <c r="AI162" s="112">
        <f t="shared" si="19"/>
        <v>0.00013103448275862068</v>
      </c>
      <c r="AJ162" s="40" t="s">
        <v>133</v>
      </c>
      <c r="AK162" s="45">
        <f>1000*N(W162)/Q162</f>
        <v>6.001915708812261</v>
      </c>
      <c r="AL162" s="45">
        <f>1000*N(Y162)/Q162</f>
        <v>1.7298850574712643</v>
      </c>
      <c r="AM162" s="40" t="s">
        <v>133</v>
      </c>
      <c r="AN162" s="40" t="s">
        <v>133</v>
      </c>
      <c r="AO162" s="40" t="s">
        <v>133</v>
      </c>
      <c r="AP162" s="40" t="s">
        <v>133</v>
      </c>
      <c r="AQ162" s="40" t="s">
        <v>133</v>
      </c>
    </row>
    <row r="163" spans="1:43" s="71" customFormat="1" ht="19.5">
      <c r="A163" s="83" t="s">
        <v>593</v>
      </c>
      <c r="B163" s="84" t="s">
        <v>636</v>
      </c>
      <c r="C163" s="94" t="s">
        <v>528</v>
      </c>
      <c r="D163" s="94" t="s">
        <v>637</v>
      </c>
      <c r="E163" s="85">
        <v>10</v>
      </c>
      <c r="F163" s="86" t="s">
        <v>58</v>
      </c>
      <c r="G163" s="23">
        <v>38</v>
      </c>
      <c r="H163" s="23">
        <v>30</v>
      </c>
      <c r="I163" s="24">
        <v>-118</v>
      </c>
      <c r="J163" s="23">
        <v>-5</v>
      </c>
      <c r="K163" s="6" t="s">
        <v>1241</v>
      </c>
      <c r="L163" s="98" t="s">
        <v>1241</v>
      </c>
      <c r="M163" s="22" t="s">
        <v>1242</v>
      </c>
      <c r="N163" s="5" t="s">
        <v>50</v>
      </c>
      <c r="O163" s="15" t="s">
        <v>59</v>
      </c>
      <c r="P163" s="115"/>
      <c r="Q163" s="25">
        <v>159000000</v>
      </c>
      <c r="R163" s="101"/>
      <c r="S163" s="19">
        <v>730000</v>
      </c>
      <c r="T163" s="19"/>
      <c r="U163" s="19"/>
      <c r="V163" s="19"/>
      <c r="W163" s="19"/>
      <c r="X163" s="19"/>
      <c r="Y163" s="19"/>
      <c r="Z163" s="19"/>
      <c r="AA163" s="19"/>
      <c r="AB163" s="19"/>
      <c r="AC163" s="19"/>
      <c r="AD163" s="20"/>
      <c r="AE163" s="21"/>
      <c r="AF163" s="22"/>
      <c r="AG163" s="21"/>
      <c r="AH163" s="21"/>
      <c r="AI163" s="111">
        <f t="shared" si="19"/>
        <v>0.0045911949685534595</v>
      </c>
      <c r="AJ163" s="40" t="s">
        <v>133</v>
      </c>
      <c r="AK163" s="78" t="s">
        <v>133</v>
      </c>
      <c r="AL163" s="78" t="s">
        <v>133</v>
      </c>
      <c r="AM163" s="40" t="s">
        <v>133</v>
      </c>
      <c r="AN163" s="40" t="s">
        <v>133</v>
      </c>
      <c r="AO163" s="40" t="s">
        <v>133</v>
      </c>
      <c r="AP163" s="40" t="s">
        <v>133</v>
      </c>
      <c r="AQ163" s="40" t="s">
        <v>133</v>
      </c>
    </row>
    <row r="164" spans="1:43" s="15" customFormat="1" ht="87.75">
      <c r="A164" s="55" t="s">
        <v>593</v>
      </c>
      <c r="B164" s="56" t="s">
        <v>884</v>
      </c>
      <c r="C164" s="56" t="s">
        <v>528</v>
      </c>
      <c r="D164" s="56" t="s">
        <v>885</v>
      </c>
      <c r="E164" s="61">
        <v>1</v>
      </c>
      <c r="F164" s="62" t="s">
        <v>886</v>
      </c>
      <c r="G164" s="23">
        <v>44</v>
      </c>
      <c r="H164" s="23">
        <v>20</v>
      </c>
      <c r="I164" s="24">
        <v>-103</v>
      </c>
      <c r="J164" s="23">
        <v>-46</v>
      </c>
      <c r="K164" s="6" t="s">
        <v>575</v>
      </c>
      <c r="L164" s="98" t="s">
        <v>887</v>
      </c>
      <c r="M164" s="22" t="s">
        <v>888</v>
      </c>
      <c r="N164" s="5" t="s">
        <v>130</v>
      </c>
      <c r="O164" s="15" t="s">
        <v>1078</v>
      </c>
      <c r="P164" s="115" t="s">
        <v>398</v>
      </c>
      <c r="Q164" s="25">
        <v>118343000</v>
      </c>
      <c r="R164" s="101"/>
      <c r="S164" s="19" t="s">
        <v>410</v>
      </c>
      <c r="T164" s="19"/>
      <c r="U164" s="19"/>
      <c r="V164" s="19"/>
      <c r="W164" s="18">
        <v>247500</v>
      </c>
      <c r="X164" s="19" t="s">
        <v>398</v>
      </c>
      <c r="Y164" s="19">
        <v>251200</v>
      </c>
      <c r="Z164" s="19"/>
      <c r="AA164" s="19" t="s">
        <v>132</v>
      </c>
      <c r="AB164" s="19"/>
      <c r="AC164" s="22" t="s">
        <v>410</v>
      </c>
      <c r="AD164" s="20"/>
      <c r="AE164" s="21"/>
      <c r="AF164" s="22"/>
      <c r="AG164" s="21" t="s">
        <v>410</v>
      </c>
      <c r="AH164" s="21"/>
      <c r="AI164" s="113" t="s">
        <v>133</v>
      </c>
      <c r="AJ164" s="40" t="s">
        <v>133</v>
      </c>
      <c r="AK164" s="45">
        <f>1000*N(W164)/Q164</f>
        <v>2.0913784507744437</v>
      </c>
      <c r="AL164" s="45">
        <f>1000*N(Y164)/Q164</f>
        <v>2.122643502361779</v>
      </c>
      <c r="AM164" s="40" t="s">
        <v>133</v>
      </c>
      <c r="AN164" s="40" t="s">
        <v>133</v>
      </c>
      <c r="AO164" s="40" t="s">
        <v>133</v>
      </c>
      <c r="AP164" s="40" t="s">
        <v>133</v>
      </c>
      <c r="AQ164" s="40" t="s">
        <v>133</v>
      </c>
    </row>
    <row r="165" spans="1:43" s="15" customFormat="1" ht="21.75">
      <c r="A165" s="55" t="s">
        <v>593</v>
      </c>
      <c r="B165" s="56" t="s">
        <v>1079</v>
      </c>
      <c r="C165" s="56" t="s">
        <v>528</v>
      </c>
      <c r="D165" s="56" t="s">
        <v>893</v>
      </c>
      <c r="E165" s="61">
        <v>1</v>
      </c>
      <c r="F165" s="62" t="s">
        <v>894</v>
      </c>
      <c r="G165" s="23">
        <v>31</v>
      </c>
      <c r="H165" s="23">
        <v>26</v>
      </c>
      <c r="I165" s="24">
        <v>-104</v>
      </c>
      <c r="J165" s="23">
        <v>-53</v>
      </c>
      <c r="K165" s="97" t="s">
        <v>895</v>
      </c>
      <c r="L165" s="98" t="s">
        <v>715</v>
      </c>
      <c r="M165" s="22" t="s">
        <v>716</v>
      </c>
      <c r="N165" s="5" t="s">
        <v>130</v>
      </c>
      <c r="O165" s="15" t="s">
        <v>717</v>
      </c>
      <c r="P165" s="115" t="s">
        <v>27</v>
      </c>
      <c r="Q165" s="25">
        <v>228025200</v>
      </c>
      <c r="R165" s="101" t="s">
        <v>398</v>
      </c>
      <c r="S165" s="19">
        <v>14000</v>
      </c>
      <c r="T165" s="19" t="s">
        <v>27</v>
      </c>
      <c r="U165" s="18">
        <v>436400</v>
      </c>
      <c r="V165" s="19"/>
      <c r="W165" s="19"/>
      <c r="X165" s="19"/>
      <c r="Y165" s="19"/>
      <c r="Z165" s="19"/>
      <c r="AA165" s="19"/>
      <c r="AB165" s="19"/>
      <c r="AC165" s="19"/>
      <c r="AD165" s="20"/>
      <c r="AE165" s="21"/>
      <c r="AF165" s="22" t="s">
        <v>398</v>
      </c>
      <c r="AG165" s="19">
        <v>2800</v>
      </c>
      <c r="AH165" s="21"/>
      <c r="AI165" s="112">
        <f>N(S165)/N(Q165)</f>
        <v>6.139672281835517E-05</v>
      </c>
      <c r="AJ165" s="41">
        <f>N(U165)/Q165</f>
        <v>0.0019138235598521566</v>
      </c>
      <c r="AK165" s="78" t="s">
        <v>133</v>
      </c>
      <c r="AL165" s="78" t="s">
        <v>133</v>
      </c>
      <c r="AM165" s="40" t="s">
        <v>133</v>
      </c>
      <c r="AN165" s="40" t="s">
        <v>133</v>
      </c>
      <c r="AO165" s="40" t="s">
        <v>133</v>
      </c>
      <c r="AP165" s="41">
        <f>N(AG165)/Q165</f>
        <v>1.2279344563671033E-05</v>
      </c>
      <c r="AQ165" s="40" t="s">
        <v>133</v>
      </c>
    </row>
    <row r="166" spans="1:43" s="15" customFormat="1" ht="54.75">
      <c r="A166" s="55" t="s">
        <v>593</v>
      </c>
      <c r="B166" s="56" t="s">
        <v>718</v>
      </c>
      <c r="C166" s="56" t="s">
        <v>528</v>
      </c>
      <c r="D166" s="56" t="s">
        <v>719</v>
      </c>
      <c r="E166" s="61">
        <v>1</v>
      </c>
      <c r="F166" s="62" t="s">
        <v>720</v>
      </c>
      <c r="G166" s="23">
        <v>40</v>
      </c>
      <c r="H166" s="23">
        <v>30</v>
      </c>
      <c r="I166" s="24">
        <v>-112</v>
      </c>
      <c r="J166" s="23">
        <v>-9</v>
      </c>
      <c r="K166" s="6" t="s">
        <v>721</v>
      </c>
      <c r="L166" s="98" t="s">
        <v>896</v>
      </c>
      <c r="M166" s="22" t="s">
        <v>897</v>
      </c>
      <c r="N166" s="5" t="s">
        <v>130</v>
      </c>
      <c r="O166" s="15" t="s">
        <v>898</v>
      </c>
      <c r="P166" s="115"/>
      <c r="Q166" s="25">
        <v>3227747000</v>
      </c>
      <c r="R166" s="101"/>
      <c r="S166" s="18">
        <v>28456600</v>
      </c>
      <c r="T166" s="19"/>
      <c r="U166" s="18">
        <v>805173</v>
      </c>
      <c r="V166" s="19"/>
      <c r="W166" s="18">
        <v>1603519</v>
      </c>
      <c r="X166" s="19"/>
      <c r="Y166" s="18">
        <v>17756583</v>
      </c>
      <c r="Z166" s="19"/>
      <c r="AA166" s="18">
        <v>2492000</v>
      </c>
      <c r="AB166" s="19"/>
      <c r="AC166" s="18">
        <v>1193000</v>
      </c>
      <c r="AD166" s="20"/>
      <c r="AE166" s="21"/>
      <c r="AF166" s="22"/>
      <c r="AG166" s="21"/>
      <c r="AH166" s="21"/>
      <c r="AI166" s="111">
        <f>N(S166)/N(Q166)</f>
        <v>0.008816242413051581</v>
      </c>
      <c r="AJ166" s="42">
        <f>N(U166)/Q166</f>
        <v>0.00024945356621817013</v>
      </c>
      <c r="AK166" s="51">
        <f>1000*N(W166)/Q166</f>
        <v>0.49679203481561596</v>
      </c>
      <c r="AL166" s="46">
        <f>1000*N(Y166)/Q166</f>
        <v>5.501231354254221</v>
      </c>
      <c r="AM166" s="41">
        <f>N(AA166)/Q166</f>
        <v>0.0007720555545400554</v>
      </c>
      <c r="AN166" s="42">
        <f>N(AC166)/Q166</f>
        <v>0.00036960765512290773</v>
      </c>
      <c r="AO166" s="40" t="s">
        <v>133</v>
      </c>
      <c r="AP166" s="40" t="s">
        <v>133</v>
      </c>
      <c r="AQ166" s="40" t="s">
        <v>133</v>
      </c>
    </row>
    <row r="167" spans="1:43" s="15" customFormat="1" ht="21.75">
      <c r="A167" s="83" t="s">
        <v>593</v>
      </c>
      <c r="B167" s="84" t="s">
        <v>718</v>
      </c>
      <c r="C167" s="94" t="s">
        <v>528</v>
      </c>
      <c r="D167" s="94" t="s">
        <v>719</v>
      </c>
      <c r="E167" s="85">
        <v>2</v>
      </c>
      <c r="F167" s="86" t="s">
        <v>899</v>
      </c>
      <c r="G167" s="23">
        <v>38</v>
      </c>
      <c r="H167" s="23">
        <v>20</v>
      </c>
      <c r="I167" s="24">
        <v>-113</v>
      </c>
      <c r="J167" s="23">
        <v>-35</v>
      </c>
      <c r="K167" s="97" t="s">
        <v>352</v>
      </c>
      <c r="L167" s="98" t="s">
        <v>900</v>
      </c>
      <c r="M167" s="22" t="s">
        <v>901</v>
      </c>
      <c r="N167" s="5" t="s">
        <v>130</v>
      </c>
      <c r="O167" s="15" t="s">
        <v>724</v>
      </c>
      <c r="P167" s="115"/>
      <c r="Q167" s="25">
        <v>125000000</v>
      </c>
      <c r="R167" s="101"/>
      <c r="S167" s="19"/>
      <c r="T167" s="19"/>
      <c r="U167" s="31">
        <v>224750</v>
      </c>
      <c r="V167" s="19"/>
      <c r="W167" s="19"/>
      <c r="X167" s="19"/>
      <c r="Y167" s="19"/>
      <c r="Z167" s="19"/>
      <c r="AA167" s="19"/>
      <c r="AB167" s="19"/>
      <c r="AC167" s="19"/>
      <c r="AD167" s="20"/>
      <c r="AE167" s="21"/>
      <c r="AF167" s="22"/>
      <c r="AG167" s="21" t="s">
        <v>410</v>
      </c>
      <c r="AH167" s="21"/>
      <c r="AI167" s="113" t="s">
        <v>133</v>
      </c>
      <c r="AJ167" s="41">
        <f>N(U167)/Q167</f>
        <v>0.001798</v>
      </c>
      <c r="AK167" s="78" t="s">
        <v>133</v>
      </c>
      <c r="AL167" s="78" t="s">
        <v>133</v>
      </c>
      <c r="AM167" s="40" t="s">
        <v>133</v>
      </c>
      <c r="AN167" s="40" t="s">
        <v>133</v>
      </c>
      <c r="AO167" s="40" t="s">
        <v>133</v>
      </c>
      <c r="AP167" s="40" t="s">
        <v>133</v>
      </c>
      <c r="AQ167" s="40" t="s">
        <v>133</v>
      </c>
    </row>
    <row r="168" spans="1:43" s="15" customFormat="1" ht="76.5">
      <c r="A168" s="55" t="s">
        <v>593</v>
      </c>
      <c r="B168" s="56" t="s">
        <v>718</v>
      </c>
      <c r="C168" s="56" t="s">
        <v>528</v>
      </c>
      <c r="D168" s="56" t="s">
        <v>719</v>
      </c>
      <c r="E168" s="61">
        <v>3</v>
      </c>
      <c r="F168" s="62" t="s">
        <v>725</v>
      </c>
      <c r="G168" s="23">
        <v>39</v>
      </c>
      <c r="H168" s="23">
        <v>55</v>
      </c>
      <c r="I168" s="24">
        <v>-112</v>
      </c>
      <c r="J168" s="23">
        <v>-6</v>
      </c>
      <c r="K168" s="6" t="s">
        <v>726</v>
      </c>
      <c r="L168" s="98" t="s">
        <v>903</v>
      </c>
      <c r="M168" s="22" t="s">
        <v>904</v>
      </c>
      <c r="N168" s="5" t="s">
        <v>130</v>
      </c>
      <c r="O168" s="15" t="s">
        <v>905</v>
      </c>
      <c r="P168" s="115"/>
      <c r="Q168" s="25">
        <v>596970000</v>
      </c>
      <c r="R168" s="101"/>
      <c r="S168" s="18">
        <v>1645800</v>
      </c>
      <c r="T168" s="19"/>
      <c r="U168" s="19">
        <v>50430</v>
      </c>
      <c r="V168" s="19"/>
      <c r="W168" s="19">
        <v>90605</v>
      </c>
      <c r="X168" s="19"/>
      <c r="Y168" s="18">
        <v>10967970</v>
      </c>
      <c r="Z168" s="19"/>
      <c r="AA168" s="18">
        <v>1932340</v>
      </c>
      <c r="AB168" s="19"/>
      <c r="AC168" s="18">
        <v>1179815</v>
      </c>
      <c r="AD168" s="20"/>
      <c r="AE168" s="21"/>
      <c r="AF168" s="22"/>
      <c r="AG168" s="21"/>
      <c r="AH168" s="21"/>
      <c r="AI168" s="112">
        <f aca="true" t="shared" si="20" ref="AI168:AI177">N(S168)/N(Q168)</f>
        <v>0.002756922458414996</v>
      </c>
      <c r="AJ168" s="41">
        <f>N(U168)/Q168</f>
        <v>8.447660686466656E-05</v>
      </c>
      <c r="AK168" s="50">
        <f>1000*N(W168)/Q168</f>
        <v>0.15177479605340302</v>
      </c>
      <c r="AL168" s="48">
        <f>1000*N(Y168)/Q168</f>
        <v>18.372732298105433</v>
      </c>
      <c r="AM168" s="41">
        <f>N(AA168)/Q168</f>
        <v>0.0032369130777090975</v>
      </c>
      <c r="AN168" s="41">
        <f>N(AC168)/Q168</f>
        <v>0.0019763388444980485</v>
      </c>
      <c r="AO168" s="40" t="s">
        <v>133</v>
      </c>
      <c r="AP168" s="40" t="s">
        <v>133</v>
      </c>
      <c r="AQ168" s="40" t="s">
        <v>133</v>
      </c>
    </row>
    <row r="169" spans="1:43" s="71" customFormat="1" ht="21.75">
      <c r="A169" s="55" t="s">
        <v>593</v>
      </c>
      <c r="B169" s="56" t="s">
        <v>718</v>
      </c>
      <c r="C169" s="56" t="s">
        <v>528</v>
      </c>
      <c r="D169" s="56" t="s">
        <v>719</v>
      </c>
      <c r="E169" s="61">
        <v>4</v>
      </c>
      <c r="F169" s="62" t="s">
        <v>906</v>
      </c>
      <c r="G169" s="23">
        <v>39</v>
      </c>
      <c r="H169" s="23">
        <v>52</v>
      </c>
      <c r="I169" s="24">
        <v>-113</v>
      </c>
      <c r="J169" s="23">
        <v>-4</v>
      </c>
      <c r="K169" s="6" t="s">
        <v>907</v>
      </c>
      <c r="L169" s="98" t="s">
        <v>908</v>
      </c>
      <c r="M169" s="22" t="s">
        <v>909</v>
      </c>
      <c r="N169" s="5" t="s">
        <v>130</v>
      </c>
      <c r="O169" s="15" t="s">
        <v>910</v>
      </c>
      <c r="P169" s="115"/>
      <c r="Q169" s="25">
        <v>17320000</v>
      </c>
      <c r="R169" s="101"/>
      <c r="S169" s="19">
        <v>47000</v>
      </c>
      <c r="T169" s="19"/>
      <c r="U169" s="19"/>
      <c r="V169" s="19"/>
      <c r="W169" s="19">
        <v>16</v>
      </c>
      <c r="X169" s="19" t="s">
        <v>398</v>
      </c>
      <c r="Y169" s="19">
        <v>303000</v>
      </c>
      <c r="Z169" s="19"/>
      <c r="AA169" s="19">
        <v>43800</v>
      </c>
      <c r="AB169" s="19"/>
      <c r="AC169" s="18">
        <v>1073000</v>
      </c>
      <c r="AD169" s="20"/>
      <c r="AE169" s="21"/>
      <c r="AF169" s="22"/>
      <c r="AG169" s="21"/>
      <c r="AH169" s="21"/>
      <c r="AI169" s="111">
        <f t="shared" si="20"/>
        <v>0.002713625866050808</v>
      </c>
      <c r="AJ169" s="40" t="s">
        <v>133</v>
      </c>
      <c r="AK169" s="52">
        <f>1000*N(W169)/Q169</f>
        <v>0.0009237875288683603</v>
      </c>
      <c r="AL169" s="49">
        <f>1000*N(Y169)/Q169</f>
        <v>17.494226327944574</v>
      </c>
      <c r="AM169" s="41">
        <f>N(AA169)/Q169</f>
        <v>0.0025288683602771363</v>
      </c>
      <c r="AN169" s="41">
        <f>N(AC169)/Q169</f>
        <v>0.06195150115473441</v>
      </c>
      <c r="AO169" s="40" t="s">
        <v>133</v>
      </c>
      <c r="AP169" s="40" t="s">
        <v>133</v>
      </c>
      <c r="AQ169" s="40" t="s">
        <v>133</v>
      </c>
    </row>
    <row r="170" spans="1:43" s="71" customFormat="1" ht="33">
      <c r="A170" s="55" t="s">
        <v>593</v>
      </c>
      <c r="B170" s="56" t="s">
        <v>718</v>
      </c>
      <c r="C170" s="56" t="s">
        <v>528</v>
      </c>
      <c r="D170" s="56" t="s">
        <v>719</v>
      </c>
      <c r="E170" s="61">
        <v>5</v>
      </c>
      <c r="F170" s="62" t="s">
        <v>735</v>
      </c>
      <c r="G170" s="23">
        <v>40</v>
      </c>
      <c r="H170" s="23">
        <v>37</v>
      </c>
      <c r="I170" s="24">
        <v>-111</v>
      </c>
      <c r="J170" s="23">
        <v>-31</v>
      </c>
      <c r="K170" s="6" t="s">
        <v>109</v>
      </c>
      <c r="L170" s="98" t="s">
        <v>736</v>
      </c>
      <c r="M170" s="22" t="s">
        <v>68</v>
      </c>
      <c r="N170" s="5" t="s">
        <v>130</v>
      </c>
      <c r="O170" s="15" t="s">
        <v>348</v>
      </c>
      <c r="P170" s="115"/>
      <c r="Q170" s="25">
        <v>16455000</v>
      </c>
      <c r="R170" s="101"/>
      <c r="S170" s="19">
        <v>59000</v>
      </c>
      <c r="T170" s="19"/>
      <c r="U170" s="19"/>
      <c r="V170" s="19"/>
      <c r="W170" s="19">
        <v>45220</v>
      </c>
      <c r="X170" s="19"/>
      <c r="Y170" s="18">
        <v>8071000</v>
      </c>
      <c r="Z170" s="19"/>
      <c r="AA170" s="18">
        <v>1302000</v>
      </c>
      <c r="AB170" s="19"/>
      <c r="AC170" s="19">
        <v>789000</v>
      </c>
      <c r="AD170" s="20"/>
      <c r="AE170" s="21"/>
      <c r="AF170" s="22"/>
      <c r="AG170" s="21"/>
      <c r="AH170" s="21"/>
      <c r="AI170" s="111">
        <f t="shared" si="20"/>
        <v>0.0035855363111516256</v>
      </c>
      <c r="AJ170" s="40" t="s">
        <v>133</v>
      </c>
      <c r="AK170" s="46">
        <f>1000*N(W170)/Q170</f>
        <v>2.748100881191127</v>
      </c>
      <c r="AL170" s="82">
        <f>1000*N(Y170)/Q170</f>
        <v>490.4892130051656</v>
      </c>
      <c r="AM170" s="41">
        <f>N(AA170)/Q170</f>
        <v>0.07912488605287146</v>
      </c>
      <c r="AN170" s="41">
        <f>N(AC170)/Q170</f>
        <v>0.0479489516864175</v>
      </c>
      <c r="AO170" s="40" t="s">
        <v>133</v>
      </c>
      <c r="AP170" s="40" t="s">
        <v>133</v>
      </c>
      <c r="AQ170" s="40" t="s">
        <v>133</v>
      </c>
    </row>
    <row r="171" spans="1:43" s="15" customFormat="1" ht="18">
      <c r="A171" s="55" t="s">
        <v>593</v>
      </c>
      <c r="B171" s="56" t="s">
        <v>349</v>
      </c>
      <c r="C171" s="56" t="s">
        <v>528</v>
      </c>
      <c r="D171" s="56" t="s">
        <v>551</v>
      </c>
      <c r="E171" s="61">
        <v>1</v>
      </c>
      <c r="F171" s="62" t="s">
        <v>552</v>
      </c>
      <c r="G171" s="23">
        <v>48</v>
      </c>
      <c r="H171" s="23">
        <v>12</v>
      </c>
      <c r="I171" s="24">
        <v>-120</v>
      </c>
      <c r="J171" s="23">
        <v>-59</v>
      </c>
      <c r="K171" s="6" t="s">
        <v>406</v>
      </c>
      <c r="L171" s="98" t="s">
        <v>553</v>
      </c>
      <c r="M171" s="22" t="s">
        <v>554</v>
      </c>
      <c r="N171" s="5" t="s">
        <v>50</v>
      </c>
      <c r="O171" s="15" t="s">
        <v>555</v>
      </c>
      <c r="P171" s="115"/>
      <c r="Q171" s="25">
        <v>1723680000</v>
      </c>
      <c r="R171" s="101"/>
      <c r="S171" s="18">
        <v>5757100</v>
      </c>
      <c r="T171" s="19"/>
      <c r="U171" s="19">
        <v>155130</v>
      </c>
      <c r="V171" s="19"/>
      <c r="W171" s="19" t="s">
        <v>410</v>
      </c>
      <c r="X171" s="19"/>
      <c r="Y171" s="19" t="s">
        <v>410</v>
      </c>
      <c r="Z171" s="19"/>
      <c r="AA171" s="19"/>
      <c r="AB171" s="19"/>
      <c r="AC171" s="19"/>
      <c r="AD171" s="20"/>
      <c r="AE171" s="21"/>
      <c r="AF171" s="22"/>
      <c r="AG171" s="21"/>
      <c r="AH171" s="21"/>
      <c r="AI171" s="111">
        <f t="shared" si="20"/>
        <v>0.0033400051053559827</v>
      </c>
      <c r="AJ171" s="42">
        <f>N(U171)/Q171</f>
        <v>8.999930381509329E-05</v>
      </c>
      <c r="AK171" s="78" t="s">
        <v>133</v>
      </c>
      <c r="AL171" s="78" t="s">
        <v>133</v>
      </c>
      <c r="AM171" s="40" t="s">
        <v>133</v>
      </c>
      <c r="AN171" s="40" t="s">
        <v>133</v>
      </c>
      <c r="AO171" s="40" t="s">
        <v>133</v>
      </c>
      <c r="AP171" s="40" t="s">
        <v>133</v>
      </c>
      <c r="AQ171" s="40" t="s">
        <v>133</v>
      </c>
    </row>
    <row r="172" spans="1:43" s="15" customFormat="1" ht="18">
      <c r="A172" s="55" t="s">
        <v>593</v>
      </c>
      <c r="B172" s="56" t="s">
        <v>349</v>
      </c>
      <c r="C172" s="56" t="s">
        <v>528</v>
      </c>
      <c r="D172" s="56" t="s">
        <v>551</v>
      </c>
      <c r="E172" s="61">
        <v>2</v>
      </c>
      <c r="F172" s="62" t="s">
        <v>556</v>
      </c>
      <c r="G172" s="23">
        <v>46</v>
      </c>
      <c r="H172" s="23">
        <v>21</v>
      </c>
      <c r="I172" s="24">
        <v>-122</v>
      </c>
      <c r="J172" s="23">
        <v>-5</v>
      </c>
      <c r="K172" s="6" t="s">
        <v>602</v>
      </c>
      <c r="L172" s="98" t="s">
        <v>557</v>
      </c>
      <c r="M172" s="22" t="s">
        <v>558</v>
      </c>
      <c r="N172" s="5" t="s">
        <v>50</v>
      </c>
      <c r="O172" s="15" t="s">
        <v>559</v>
      </c>
      <c r="P172" s="115"/>
      <c r="Q172" s="25">
        <v>523454400</v>
      </c>
      <c r="R172" s="101"/>
      <c r="S172" s="18">
        <v>1884436</v>
      </c>
      <c r="T172" s="19"/>
      <c r="U172" s="19">
        <v>57580</v>
      </c>
      <c r="V172" s="19"/>
      <c r="W172" s="31">
        <v>125630</v>
      </c>
      <c r="X172" s="19"/>
      <c r="Y172" s="19">
        <v>827060</v>
      </c>
      <c r="Z172" s="19"/>
      <c r="AA172" s="19"/>
      <c r="AB172" s="19"/>
      <c r="AC172" s="19"/>
      <c r="AD172" s="20"/>
      <c r="AE172" s="21"/>
      <c r="AF172" s="22"/>
      <c r="AG172" s="21"/>
      <c r="AH172" s="21"/>
      <c r="AI172" s="111">
        <f t="shared" si="20"/>
        <v>0.003600000305661773</v>
      </c>
      <c r="AJ172" s="42">
        <f>N(U172)/Q172</f>
        <v>0.0001100000305661773</v>
      </c>
      <c r="AK172" s="51">
        <f>1000*N(W172)/Q172</f>
        <v>0.24000180340446084</v>
      </c>
      <c r="AL172" s="46">
        <f>1000*N(Y172)/Q172</f>
        <v>1.5800039124706946</v>
      </c>
      <c r="AM172" s="40" t="s">
        <v>133</v>
      </c>
      <c r="AN172" s="40" t="s">
        <v>133</v>
      </c>
      <c r="AO172" s="40" t="s">
        <v>133</v>
      </c>
      <c r="AP172" s="40" t="s">
        <v>133</v>
      </c>
      <c r="AQ172" s="40" t="s">
        <v>133</v>
      </c>
    </row>
    <row r="173" spans="1:43" s="15" customFormat="1" ht="21.75">
      <c r="A173" s="55" t="s">
        <v>593</v>
      </c>
      <c r="B173" s="56" t="s">
        <v>349</v>
      </c>
      <c r="C173" s="56" t="s">
        <v>528</v>
      </c>
      <c r="D173" s="56" t="s">
        <v>551</v>
      </c>
      <c r="E173" s="61">
        <v>3</v>
      </c>
      <c r="F173" s="62" t="s">
        <v>560</v>
      </c>
      <c r="G173" s="23">
        <v>48</v>
      </c>
      <c r="H173" s="23">
        <v>3</v>
      </c>
      <c r="I173" s="24">
        <v>-118</v>
      </c>
      <c r="J173" s="23">
        <v>-42</v>
      </c>
      <c r="K173" s="97" t="s">
        <v>859</v>
      </c>
      <c r="L173" s="98" t="s">
        <v>561</v>
      </c>
      <c r="M173" s="22" t="s">
        <v>562</v>
      </c>
      <c r="N173" s="5" t="s">
        <v>130</v>
      </c>
      <c r="O173" s="15" t="s">
        <v>563</v>
      </c>
      <c r="P173" s="115"/>
      <c r="Q173" s="25">
        <v>2177000000</v>
      </c>
      <c r="R173" s="101"/>
      <c r="S173" s="18">
        <v>1959300</v>
      </c>
      <c r="T173" s="19"/>
      <c r="U173" s="18">
        <v>1175580</v>
      </c>
      <c r="V173" s="19"/>
      <c r="W173" s="19"/>
      <c r="X173" s="19"/>
      <c r="Y173" s="19"/>
      <c r="Z173" s="19"/>
      <c r="AA173" s="19"/>
      <c r="AB173" s="19"/>
      <c r="AC173" s="19"/>
      <c r="AD173" s="20"/>
      <c r="AE173" s="21"/>
      <c r="AF173" s="22"/>
      <c r="AG173" s="21"/>
      <c r="AH173" s="21"/>
      <c r="AI173" s="112">
        <f t="shared" si="20"/>
        <v>0.0009</v>
      </c>
      <c r="AJ173" s="41">
        <f>N(U173)/Q173</f>
        <v>0.00054</v>
      </c>
      <c r="AK173" s="78" t="s">
        <v>133</v>
      </c>
      <c r="AL173" s="78" t="s">
        <v>133</v>
      </c>
      <c r="AM173" s="40" t="s">
        <v>133</v>
      </c>
      <c r="AN173" s="40" t="s">
        <v>133</v>
      </c>
      <c r="AO173" s="40" t="s">
        <v>133</v>
      </c>
      <c r="AP173" s="40" t="s">
        <v>133</v>
      </c>
      <c r="AQ173" s="40" t="s">
        <v>133</v>
      </c>
    </row>
    <row r="174" spans="1:43" s="15" customFormat="1" ht="15.75">
      <c r="A174" s="83" t="s">
        <v>593</v>
      </c>
      <c r="B174" s="84" t="s">
        <v>349</v>
      </c>
      <c r="C174" s="94" t="s">
        <v>528</v>
      </c>
      <c r="D174" s="94" t="s">
        <v>551</v>
      </c>
      <c r="E174" s="85">
        <v>4</v>
      </c>
      <c r="F174" s="86" t="s">
        <v>564</v>
      </c>
      <c r="G174" s="23">
        <v>48</v>
      </c>
      <c r="H174" s="23">
        <v>59</v>
      </c>
      <c r="I174" s="24">
        <v>-119</v>
      </c>
      <c r="J174" s="23">
        <v>-29</v>
      </c>
      <c r="K174" s="6" t="s">
        <v>201</v>
      </c>
      <c r="L174" s="98" t="s">
        <v>32</v>
      </c>
      <c r="M174" s="22" t="s">
        <v>414</v>
      </c>
      <c r="N174" s="5" t="s">
        <v>50</v>
      </c>
      <c r="O174" s="15" t="s">
        <v>559</v>
      </c>
      <c r="P174" s="115"/>
      <c r="Q174" s="25">
        <v>285151100</v>
      </c>
      <c r="R174" s="101"/>
      <c r="S174" s="19">
        <v>801520</v>
      </c>
      <c r="T174" s="19"/>
      <c r="U174" s="19">
        <v>42000</v>
      </c>
      <c r="V174" s="19"/>
      <c r="W174" s="19"/>
      <c r="X174" s="19"/>
      <c r="Y174" s="19"/>
      <c r="Z174" s="19"/>
      <c r="AA174" s="19"/>
      <c r="AB174" s="19"/>
      <c r="AC174" s="19"/>
      <c r="AD174" s="20"/>
      <c r="AE174" s="21"/>
      <c r="AF174" s="22"/>
      <c r="AG174" s="21"/>
      <c r="AH174" s="21"/>
      <c r="AI174" s="111">
        <f t="shared" si="20"/>
        <v>0.0028108606279267376</v>
      </c>
      <c r="AJ174" s="42">
        <f>N(U174)/Q174</f>
        <v>0.00014729033133661416</v>
      </c>
      <c r="AK174" s="78" t="s">
        <v>133</v>
      </c>
      <c r="AL174" s="78" t="s">
        <v>133</v>
      </c>
      <c r="AM174" s="40" t="s">
        <v>133</v>
      </c>
      <c r="AN174" s="40" t="s">
        <v>133</v>
      </c>
      <c r="AO174" s="40" t="s">
        <v>133</v>
      </c>
      <c r="AP174" s="40" t="s">
        <v>133</v>
      </c>
      <c r="AQ174" s="40" t="s">
        <v>133</v>
      </c>
    </row>
    <row r="175" spans="1:43" s="15" customFormat="1" ht="15.75">
      <c r="A175" s="83" t="s">
        <v>593</v>
      </c>
      <c r="B175" s="84" t="s">
        <v>349</v>
      </c>
      <c r="C175" s="94" t="s">
        <v>528</v>
      </c>
      <c r="D175" s="94" t="s">
        <v>551</v>
      </c>
      <c r="E175" s="85">
        <v>5</v>
      </c>
      <c r="F175" s="86" t="s">
        <v>565</v>
      </c>
      <c r="G175" s="23">
        <v>48</v>
      </c>
      <c r="H175" s="23">
        <v>37</v>
      </c>
      <c r="I175" s="24">
        <v>-120</v>
      </c>
      <c r="J175" s="23">
        <v>-23</v>
      </c>
      <c r="K175" s="6" t="s">
        <v>336</v>
      </c>
      <c r="L175" s="98" t="s">
        <v>199</v>
      </c>
      <c r="M175" s="22" t="s">
        <v>566</v>
      </c>
      <c r="N175" s="5"/>
      <c r="O175" s="15" t="s">
        <v>763</v>
      </c>
      <c r="P175" s="115"/>
      <c r="Q175" s="25">
        <v>135000000</v>
      </c>
      <c r="R175" s="101"/>
      <c r="S175" s="19">
        <v>486000</v>
      </c>
      <c r="T175" s="19"/>
      <c r="U175" s="19">
        <v>8100</v>
      </c>
      <c r="V175" s="19"/>
      <c r="W175" s="19">
        <v>4050</v>
      </c>
      <c r="X175" s="19"/>
      <c r="Y175" s="19" t="s">
        <v>410</v>
      </c>
      <c r="Z175" s="19"/>
      <c r="AA175" s="19"/>
      <c r="AB175" s="19"/>
      <c r="AC175" s="19"/>
      <c r="AD175" s="20"/>
      <c r="AE175" s="21"/>
      <c r="AF175" s="22"/>
      <c r="AG175" s="21"/>
      <c r="AH175" s="21"/>
      <c r="AI175" s="111">
        <f t="shared" si="20"/>
        <v>0.0036</v>
      </c>
      <c r="AJ175" s="42">
        <f>N(U175)/Q175</f>
        <v>6E-05</v>
      </c>
      <c r="AK175" s="39">
        <f>1000*N(W175)/Q175</f>
        <v>0.03</v>
      </c>
      <c r="AL175" s="78" t="s">
        <v>133</v>
      </c>
      <c r="AM175" s="40" t="s">
        <v>133</v>
      </c>
      <c r="AN175" s="40" t="s">
        <v>133</v>
      </c>
      <c r="AO175" s="40" t="s">
        <v>133</v>
      </c>
      <c r="AP175" s="40" t="s">
        <v>133</v>
      </c>
      <c r="AQ175" s="40" t="s">
        <v>133</v>
      </c>
    </row>
    <row r="176" spans="1:43" s="71" customFormat="1" ht="30">
      <c r="A176" s="83" t="s">
        <v>593</v>
      </c>
      <c r="B176" s="84" t="s">
        <v>349</v>
      </c>
      <c r="C176" s="94" t="s">
        <v>528</v>
      </c>
      <c r="D176" s="94" t="s">
        <v>551</v>
      </c>
      <c r="E176" s="85">
        <v>6</v>
      </c>
      <c r="F176" s="86" t="s">
        <v>568</v>
      </c>
      <c r="G176" s="23">
        <v>47</v>
      </c>
      <c r="H176" s="23">
        <v>30</v>
      </c>
      <c r="I176" s="24">
        <v>-121</v>
      </c>
      <c r="J176" s="23">
        <v>-22</v>
      </c>
      <c r="K176" s="6" t="s">
        <v>127</v>
      </c>
      <c r="L176" s="98" t="s">
        <v>391</v>
      </c>
      <c r="M176" s="22" t="s">
        <v>185</v>
      </c>
      <c r="N176" s="5" t="s">
        <v>50</v>
      </c>
      <c r="O176" s="15" t="s">
        <v>569</v>
      </c>
      <c r="P176" s="115"/>
      <c r="Q176" s="25">
        <v>127500000</v>
      </c>
      <c r="R176" s="101"/>
      <c r="S176" s="19">
        <v>868000</v>
      </c>
      <c r="T176" s="19"/>
      <c r="U176" s="19" t="s">
        <v>410</v>
      </c>
      <c r="V176" s="19"/>
      <c r="W176" s="19" t="s">
        <v>410</v>
      </c>
      <c r="X176" s="19"/>
      <c r="Y176" s="19" t="s">
        <v>410</v>
      </c>
      <c r="Z176" s="19"/>
      <c r="AA176" s="19"/>
      <c r="AB176" s="19"/>
      <c r="AC176" s="19"/>
      <c r="AD176" s="20"/>
      <c r="AE176" s="21"/>
      <c r="AF176" s="22"/>
      <c r="AG176" s="21"/>
      <c r="AH176" s="21"/>
      <c r="AI176" s="111">
        <f t="shared" si="20"/>
        <v>0.006807843137254902</v>
      </c>
      <c r="AJ176" s="40" t="s">
        <v>133</v>
      </c>
      <c r="AK176" s="78" t="s">
        <v>133</v>
      </c>
      <c r="AL176" s="78" t="s">
        <v>133</v>
      </c>
      <c r="AM176" s="40" t="s">
        <v>133</v>
      </c>
      <c r="AN176" s="40" t="s">
        <v>133</v>
      </c>
      <c r="AO176" s="40" t="s">
        <v>133</v>
      </c>
      <c r="AP176" s="40" t="s">
        <v>133</v>
      </c>
      <c r="AQ176" s="40" t="s">
        <v>133</v>
      </c>
    </row>
    <row r="177" spans="1:43" s="15" customFormat="1" ht="21.75">
      <c r="A177" s="83" t="s">
        <v>593</v>
      </c>
      <c r="B177" s="84" t="s">
        <v>570</v>
      </c>
      <c r="C177" s="94" t="s">
        <v>528</v>
      </c>
      <c r="D177" s="94" t="s">
        <v>765</v>
      </c>
      <c r="E177" s="85">
        <v>1</v>
      </c>
      <c r="F177" s="86" t="s">
        <v>766</v>
      </c>
      <c r="G177" s="23">
        <v>43</v>
      </c>
      <c r="H177" s="23">
        <v>51</v>
      </c>
      <c r="I177" s="24">
        <v>-109</v>
      </c>
      <c r="J177" s="23">
        <v>-17</v>
      </c>
      <c r="K177" s="6" t="s">
        <v>488</v>
      </c>
      <c r="L177" s="98" t="s">
        <v>755</v>
      </c>
      <c r="M177" s="22" t="s">
        <v>756</v>
      </c>
      <c r="N177" s="5" t="s">
        <v>130</v>
      </c>
      <c r="O177" s="15" t="s">
        <v>757</v>
      </c>
      <c r="P177" s="115"/>
      <c r="Q177" s="25">
        <v>117811400</v>
      </c>
      <c r="R177" s="101"/>
      <c r="S177" s="19">
        <v>897946</v>
      </c>
      <c r="T177" s="19"/>
      <c r="U177" s="19">
        <v>23470</v>
      </c>
      <c r="V177" s="19"/>
      <c r="W177" s="19">
        <v>3763</v>
      </c>
      <c r="X177" s="19"/>
      <c r="Y177" s="19">
        <v>174180</v>
      </c>
      <c r="Z177" s="19"/>
      <c r="AA177" s="19"/>
      <c r="AB177" s="19"/>
      <c r="AC177" s="19"/>
      <c r="AD177" s="20"/>
      <c r="AE177" s="21"/>
      <c r="AF177" s="22"/>
      <c r="AG177" s="21"/>
      <c r="AH177" s="21"/>
      <c r="AI177" s="111">
        <f t="shared" si="20"/>
        <v>0.0076218939763045</v>
      </c>
      <c r="AJ177" s="42">
        <f>N(U177)/Q177</f>
        <v>0.00019921671417197316</v>
      </c>
      <c r="AK177" s="39">
        <f>1000*N(W177)/Q177</f>
        <v>0.03194088178223839</v>
      </c>
      <c r="AL177" s="46">
        <f>1000*N(Y177)/Q177</f>
        <v>1.47846473261501</v>
      </c>
      <c r="AM177" s="40" t="s">
        <v>133</v>
      </c>
      <c r="AN177" s="40" t="s">
        <v>133</v>
      </c>
      <c r="AO177" s="40" t="s">
        <v>133</v>
      </c>
      <c r="AP177" s="40" t="s">
        <v>133</v>
      </c>
      <c r="AQ177" s="40" t="s">
        <v>133</v>
      </c>
    </row>
    <row r="178" spans="1:43" s="16" customFormat="1" ht="21.75">
      <c r="A178" s="83" t="s">
        <v>758</v>
      </c>
      <c r="B178" s="84" t="s">
        <v>923</v>
      </c>
      <c r="C178" s="94" t="s">
        <v>595</v>
      </c>
      <c r="D178" s="94" t="s">
        <v>764</v>
      </c>
      <c r="E178" s="85">
        <v>1</v>
      </c>
      <c r="F178" s="86" t="s">
        <v>759</v>
      </c>
      <c r="G178" s="27">
        <v>45</v>
      </c>
      <c r="H178" s="27">
        <v>26</v>
      </c>
      <c r="I178" s="28">
        <v>-60</v>
      </c>
      <c r="J178" s="27">
        <v>-49</v>
      </c>
      <c r="K178" s="6" t="s">
        <v>760</v>
      </c>
      <c r="L178" s="98" t="s">
        <v>761</v>
      </c>
      <c r="M178" s="22" t="s">
        <v>762</v>
      </c>
      <c r="N178" s="5"/>
      <c r="O178" s="15" t="s">
        <v>932</v>
      </c>
      <c r="P178" s="116"/>
      <c r="Q178" s="30">
        <v>45040000</v>
      </c>
      <c r="R178" s="103"/>
      <c r="S178" s="29"/>
      <c r="T178" s="29"/>
      <c r="U178" s="31">
        <v>53147</v>
      </c>
      <c r="V178" s="31"/>
      <c r="W178" s="31"/>
      <c r="X178" s="31"/>
      <c r="Y178" s="31"/>
      <c r="Z178" s="29"/>
      <c r="AA178" s="29"/>
      <c r="AB178" s="31"/>
      <c r="AC178" s="31"/>
      <c r="AD178" s="33"/>
      <c r="AE178" s="31">
        <v>40290</v>
      </c>
      <c r="AF178" s="29"/>
      <c r="AG178" s="31">
        <v>94584</v>
      </c>
      <c r="AH178" s="32"/>
      <c r="AI178" s="113" t="s">
        <v>133</v>
      </c>
      <c r="AJ178" s="41">
        <f>N(U178)/Q178</f>
        <v>0.0011799955595026643</v>
      </c>
      <c r="AK178" s="78" t="s">
        <v>133</v>
      </c>
      <c r="AL178" s="78" t="s">
        <v>133</v>
      </c>
      <c r="AM178" s="40" t="s">
        <v>133</v>
      </c>
      <c r="AN178" s="40" t="s">
        <v>133</v>
      </c>
      <c r="AO178" s="41">
        <f>N(AE178)/Q178</f>
        <v>0.000894538188277087</v>
      </c>
      <c r="AP178" s="41">
        <f>N(AG178)/Q178</f>
        <v>0.0021</v>
      </c>
      <c r="AQ178" s="40" t="s">
        <v>133</v>
      </c>
    </row>
    <row r="179" spans="1:43" s="15" customFormat="1" ht="18">
      <c r="A179" s="55" t="s">
        <v>758</v>
      </c>
      <c r="B179" s="56" t="s">
        <v>933</v>
      </c>
      <c r="C179" s="56" t="s">
        <v>595</v>
      </c>
      <c r="D179" s="56" t="s">
        <v>934</v>
      </c>
      <c r="E179" s="61">
        <v>1</v>
      </c>
      <c r="F179" s="62" t="s">
        <v>935</v>
      </c>
      <c r="G179" s="23">
        <v>48</v>
      </c>
      <c r="H179" s="23">
        <v>57</v>
      </c>
      <c r="I179" s="24">
        <v>-65</v>
      </c>
      <c r="J179" s="23">
        <v>-31</v>
      </c>
      <c r="K179" s="6" t="s">
        <v>201</v>
      </c>
      <c r="L179" s="98" t="s">
        <v>936</v>
      </c>
      <c r="M179" s="22" t="s">
        <v>937</v>
      </c>
      <c r="N179" s="5"/>
      <c r="O179" s="15" t="s">
        <v>938</v>
      </c>
      <c r="P179" s="115"/>
      <c r="Q179" s="25">
        <v>344000000</v>
      </c>
      <c r="R179" s="101"/>
      <c r="S179" s="18">
        <v>2692800</v>
      </c>
      <c r="T179" s="19"/>
      <c r="U179" s="19">
        <v>160000</v>
      </c>
      <c r="V179" s="19"/>
      <c r="W179" s="19"/>
      <c r="X179" s="19"/>
      <c r="Y179" s="19"/>
      <c r="Z179" s="19"/>
      <c r="AA179" s="19"/>
      <c r="AB179" s="19"/>
      <c r="AC179" s="19"/>
      <c r="AD179" s="20"/>
      <c r="AE179" s="21"/>
      <c r="AF179" s="22"/>
      <c r="AG179" s="21"/>
      <c r="AH179" s="21"/>
      <c r="AI179" s="111">
        <f>N(S179)/N(Q179)</f>
        <v>0.007827906976744186</v>
      </c>
      <c r="AJ179" s="42">
        <f>N(U179)/Q179</f>
        <v>0.00046511627906976747</v>
      </c>
      <c r="AK179" s="78" t="s">
        <v>133</v>
      </c>
      <c r="AL179" s="78" t="s">
        <v>133</v>
      </c>
      <c r="AM179" s="40" t="s">
        <v>133</v>
      </c>
      <c r="AN179" s="40" t="s">
        <v>133</v>
      </c>
      <c r="AO179" s="40" t="s">
        <v>133</v>
      </c>
      <c r="AP179" s="40" t="s">
        <v>133</v>
      </c>
      <c r="AQ179" s="40" t="s">
        <v>133</v>
      </c>
    </row>
    <row r="180" spans="1:43" s="15" customFormat="1" ht="15.75">
      <c r="A180" s="83" t="s">
        <v>758</v>
      </c>
      <c r="B180" s="84" t="s">
        <v>933</v>
      </c>
      <c r="C180" s="94" t="s">
        <v>595</v>
      </c>
      <c r="D180" s="94" t="s">
        <v>934</v>
      </c>
      <c r="E180" s="85">
        <v>2</v>
      </c>
      <c r="F180" s="86" t="s">
        <v>939</v>
      </c>
      <c r="G180" s="23">
        <v>50</v>
      </c>
      <c r="H180" s="23">
        <v>51</v>
      </c>
      <c r="I180" s="24">
        <v>-74</v>
      </c>
      <c r="J180" s="23">
        <v>-35</v>
      </c>
      <c r="K180" s="6" t="s">
        <v>940</v>
      </c>
      <c r="L180" s="98" t="s">
        <v>941</v>
      </c>
      <c r="M180" s="22" t="s">
        <v>942</v>
      </c>
      <c r="N180" s="5" t="s">
        <v>130</v>
      </c>
      <c r="O180" s="15" t="s">
        <v>943</v>
      </c>
      <c r="P180" s="115"/>
      <c r="Q180" s="25">
        <v>79500000</v>
      </c>
      <c r="R180" s="101"/>
      <c r="S180" s="19">
        <v>87450</v>
      </c>
      <c r="T180" s="19"/>
      <c r="U180" s="19"/>
      <c r="V180" s="19"/>
      <c r="W180" s="31">
        <v>103350</v>
      </c>
      <c r="X180" s="19"/>
      <c r="Y180" s="19">
        <v>109710</v>
      </c>
      <c r="Z180" s="19"/>
      <c r="AA180" s="19"/>
      <c r="AB180" s="19"/>
      <c r="AC180" s="19"/>
      <c r="AD180" s="20"/>
      <c r="AE180" s="21"/>
      <c r="AF180" s="22"/>
      <c r="AG180" s="21"/>
      <c r="AH180" s="21"/>
      <c r="AI180" s="112">
        <f>N(S180)/N(Q180)</f>
        <v>0.0011</v>
      </c>
      <c r="AJ180" s="40" t="s">
        <v>133</v>
      </c>
      <c r="AK180" s="45">
        <f>1000*N(W180)/Q180</f>
        <v>1.3</v>
      </c>
      <c r="AL180" s="45">
        <f>1000*N(Y180)/Q180</f>
        <v>1.38</v>
      </c>
      <c r="AM180" s="40" t="s">
        <v>133</v>
      </c>
      <c r="AN180" s="40" t="s">
        <v>133</v>
      </c>
      <c r="AO180" s="40" t="s">
        <v>133</v>
      </c>
      <c r="AP180" s="40" t="s">
        <v>133</v>
      </c>
      <c r="AQ180" s="40" t="s">
        <v>133</v>
      </c>
    </row>
    <row r="181" spans="1:43" s="15" customFormat="1" ht="15.75">
      <c r="A181" s="83" t="s">
        <v>758</v>
      </c>
      <c r="B181" s="84" t="s">
        <v>944</v>
      </c>
      <c r="C181" s="84" t="s">
        <v>945</v>
      </c>
      <c r="D181" s="84"/>
      <c r="E181" s="85">
        <v>1</v>
      </c>
      <c r="F181" s="86" t="s">
        <v>946</v>
      </c>
      <c r="G181" s="23">
        <v>71</v>
      </c>
      <c r="H181" s="23">
        <v>55</v>
      </c>
      <c r="I181" s="24">
        <v>-24</v>
      </c>
      <c r="J181" s="23">
        <v>-15</v>
      </c>
      <c r="K181" s="97" t="s">
        <v>947</v>
      </c>
      <c r="L181" s="98" t="s">
        <v>948</v>
      </c>
      <c r="M181" s="22" t="s">
        <v>949</v>
      </c>
      <c r="N181" s="5" t="s">
        <v>130</v>
      </c>
      <c r="O181" s="15" t="s">
        <v>610</v>
      </c>
      <c r="P181" s="115"/>
      <c r="Q181" s="25">
        <v>150000000</v>
      </c>
      <c r="R181" s="101"/>
      <c r="S181" s="19"/>
      <c r="T181" s="19"/>
      <c r="U181" s="31">
        <v>206800</v>
      </c>
      <c r="V181" s="19"/>
      <c r="W181" s="19"/>
      <c r="X181" s="19"/>
      <c r="Y181" s="19"/>
      <c r="Z181" s="19"/>
      <c r="AA181" s="19"/>
      <c r="AB181" s="19"/>
      <c r="AC181" s="19"/>
      <c r="AD181" s="20"/>
      <c r="AE181" s="21"/>
      <c r="AF181" s="22"/>
      <c r="AG181" s="19">
        <v>21800</v>
      </c>
      <c r="AH181" s="21"/>
      <c r="AI181" s="113" t="s">
        <v>133</v>
      </c>
      <c r="AJ181" s="41">
        <f>N(U181)/Q181</f>
        <v>0.0013786666666666667</v>
      </c>
      <c r="AK181" s="78" t="s">
        <v>133</v>
      </c>
      <c r="AL181" s="78" t="s">
        <v>133</v>
      </c>
      <c r="AM181" s="40" t="s">
        <v>133</v>
      </c>
      <c r="AN181" s="40" t="s">
        <v>133</v>
      </c>
      <c r="AO181" s="40" t="s">
        <v>133</v>
      </c>
      <c r="AP181" s="41">
        <f>N(AG181)/Q181</f>
        <v>0.00014533333333333333</v>
      </c>
      <c r="AQ181" s="40" t="s">
        <v>133</v>
      </c>
    </row>
    <row r="182" spans="1:43" s="15" customFormat="1" ht="21.75">
      <c r="A182" s="67" t="s">
        <v>950</v>
      </c>
      <c r="B182" s="56" t="s">
        <v>951</v>
      </c>
      <c r="C182" s="56" t="s">
        <v>1142</v>
      </c>
      <c r="D182" s="56"/>
      <c r="E182" s="61">
        <v>1</v>
      </c>
      <c r="F182" s="62" t="s">
        <v>1143</v>
      </c>
      <c r="G182" s="23">
        <v>-17</v>
      </c>
      <c r="H182" s="23">
        <v>-30</v>
      </c>
      <c r="I182" s="24">
        <v>177</v>
      </c>
      <c r="J182" s="23">
        <v>51</v>
      </c>
      <c r="K182" s="6" t="s">
        <v>514</v>
      </c>
      <c r="L182" s="98" t="s">
        <v>1156</v>
      </c>
      <c r="M182" s="22" t="s">
        <v>1157</v>
      </c>
      <c r="N182" s="5" t="s">
        <v>50</v>
      </c>
      <c r="O182" s="15" t="s">
        <v>961</v>
      </c>
      <c r="P182" s="115"/>
      <c r="Q182" s="25">
        <v>27030800</v>
      </c>
      <c r="R182" s="101"/>
      <c r="S182" s="19"/>
      <c r="T182" s="19"/>
      <c r="U182" s="19"/>
      <c r="V182" s="19"/>
      <c r="W182" s="18">
        <v>267556</v>
      </c>
      <c r="X182" s="19"/>
      <c r="Y182" s="19" t="s">
        <v>410</v>
      </c>
      <c r="Z182" s="19"/>
      <c r="AA182" s="19"/>
      <c r="AB182" s="19"/>
      <c r="AC182" s="19"/>
      <c r="AD182" s="20"/>
      <c r="AE182" s="21"/>
      <c r="AF182" s="22"/>
      <c r="AG182" s="21"/>
      <c r="AH182" s="21"/>
      <c r="AI182" s="113" t="s">
        <v>133</v>
      </c>
      <c r="AJ182" s="40" t="s">
        <v>133</v>
      </c>
      <c r="AK182" s="45">
        <f aca="true" t="shared" si="21" ref="AK182:AK188">1000*N(W182)/Q182</f>
        <v>9.898190212646314</v>
      </c>
      <c r="AL182" s="78" t="s">
        <v>133</v>
      </c>
      <c r="AM182" s="40" t="s">
        <v>133</v>
      </c>
      <c r="AN182" s="40" t="s">
        <v>133</v>
      </c>
      <c r="AO182" s="40" t="s">
        <v>133</v>
      </c>
      <c r="AP182" s="40" t="s">
        <v>133</v>
      </c>
      <c r="AQ182" s="40" t="s">
        <v>133</v>
      </c>
    </row>
    <row r="183" spans="1:43" s="15" customFormat="1" ht="21.75">
      <c r="A183" s="67" t="s">
        <v>950</v>
      </c>
      <c r="B183" s="56" t="s">
        <v>951</v>
      </c>
      <c r="C183" s="56" t="s">
        <v>1142</v>
      </c>
      <c r="D183" s="56"/>
      <c r="E183" s="61">
        <v>2</v>
      </c>
      <c r="F183" s="62" t="s">
        <v>962</v>
      </c>
      <c r="G183" s="23">
        <v>-18</v>
      </c>
      <c r="H183" s="23">
        <v>-5</v>
      </c>
      <c r="I183" s="24">
        <v>178</v>
      </c>
      <c r="J183" s="23">
        <v>12</v>
      </c>
      <c r="K183" s="6" t="s">
        <v>378</v>
      </c>
      <c r="L183" s="98" t="s">
        <v>963</v>
      </c>
      <c r="M183" s="22" t="s">
        <v>964</v>
      </c>
      <c r="N183" s="5" t="s">
        <v>50</v>
      </c>
      <c r="O183" s="15" t="s">
        <v>965</v>
      </c>
      <c r="P183" s="115"/>
      <c r="Q183" s="25">
        <v>930000000</v>
      </c>
      <c r="R183" s="101"/>
      <c r="S183" s="18">
        <v>3999000</v>
      </c>
      <c r="T183" s="19"/>
      <c r="U183" s="19"/>
      <c r="V183" s="19"/>
      <c r="W183" s="31">
        <v>130000</v>
      </c>
      <c r="X183" s="19"/>
      <c r="Y183" s="19" t="s">
        <v>410</v>
      </c>
      <c r="Z183" s="19"/>
      <c r="AA183" s="19"/>
      <c r="AB183" s="19"/>
      <c r="AC183" s="19"/>
      <c r="AD183" s="20"/>
      <c r="AE183" s="21"/>
      <c r="AF183" s="22"/>
      <c r="AG183" s="21"/>
      <c r="AH183" s="21"/>
      <c r="AI183" s="111">
        <f>N(S183)/N(Q183)</f>
        <v>0.0043</v>
      </c>
      <c r="AJ183" s="40" t="s">
        <v>133</v>
      </c>
      <c r="AK183" s="51">
        <f t="shared" si="21"/>
        <v>0.13978494623655913</v>
      </c>
      <c r="AL183" s="78" t="s">
        <v>133</v>
      </c>
      <c r="AM183" s="40" t="s">
        <v>133</v>
      </c>
      <c r="AN183" s="40" t="s">
        <v>133</v>
      </c>
      <c r="AO183" s="40" t="s">
        <v>133</v>
      </c>
      <c r="AP183" s="40" t="s">
        <v>133</v>
      </c>
      <c r="AQ183" s="40" t="s">
        <v>133</v>
      </c>
    </row>
    <row r="184" spans="1:43" s="15" customFormat="1" ht="33">
      <c r="A184" s="67" t="s">
        <v>950</v>
      </c>
      <c r="B184" s="56" t="s">
        <v>966</v>
      </c>
      <c r="C184" s="56" t="s">
        <v>967</v>
      </c>
      <c r="D184" s="56"/>
      <c r="E184" s="61">
        <v>1</v>
      </c>
      <c r="F184" s="62" t="s">
        <v>968</v>
      </c>
      <c r="G184" s="23">
        <v>-4</v>
      </c>
      <c r="H184" s="23">
        <v>-4</v>
      </c>
      <c r="I184" s="24">
        <v>137</v>
      </c>
      <c r="J184" s="23">
        <v>7</v>
      </c>
      <c r="K184" s="6" t="s">
        <v>299</v>
      </c>
      <c r="L184" s="98" t="s">
        <v>969</v>
      </c>
      <c r="M184" s="22" t="s">
        <v>970</v>
      </c>
      <c r="N184" s="5" t="s">
        <v>130</v>
      </c>
      <c r="O184" s="15" t="s">
        <v>971</v>
      </c>
      <c r="P184" s="115"/>
      <c r="Q184" s="25">
        <v>3408610000</v>
      </c>
      <c r="R184" s="101"/>
      <c r="S184" s="18">
        <v>38317000</v>
      </c>
      <c r="T184" s="19"/>
      <c r="U184" s="19"/>
      <c r="V184" s="19"/>
      <c r="W184" s="18">
        <v>3662000</v>
      </c>
      <c r="X184" s="19"/>
      <c r="Y184" s="18">
        <v>8556500</v>
      </c>
      <c r="Z184" s="19"/>
      <c r="AA184" s="19"/>
      <c r="AB184" s="19"/>
      <c r="AC184" s="19"/>
      <c r="AD184" s="20"/>
      <c r="AE184" s="21"/>
      <c r="AF184" s="22"/>
      <c r="AG184" s="21"/>
      <c r="AH184" s="21"/>
      <c r="AI184" s="111">
        <f>N(S184)/N(Q184)</f>
        <v>0.011241239097462016</v>
      </c>
      <c r="AJ184" s="40" t="s">
        <v>133</v>
      </c>
      <c r="AK184" s="46">
        <f t="shared" si="21"/>
        <v>1.0743382199782316</v>
      </c>
      <c r="AL184" s="46">
        <f>1000*N(Y184)/Q184</f>
        <v>2.5102607807874766</v>
      </c>
      <c r="AM184" s="40" t="s">
        <v>133</v>
      </c>
      <c r="AN184" s="40" t="s">
        <v>133</v>
      </c>
      <c r="AO184" s="40" t="s">
        <v>133</v>
      </c>
      <c r="AP184" s="40" t="s">
        <v>133</v>
      </c>
      <c r="AQ184" s="40" t="s">
        <v>133</v>
      </c>
    </row>
    <row r="185" spans="1:43" s="15" customFormat="1" ht="21.75">
      <c r="A185" s="67" t="s">
        <v>950</v>
      </c>
      <c r="B185" s="56" t="s">
        <v>966</v>
      </c>
      <c r="C185" s="56" t="s">
        <v>967</v>
      </c>
      <c r="D185" s="56"/>
      <c r="E185" s="61">
        <v>2</v>
      </c>
      <c r="F185" s="62" t="s">
        <v>972</v>
      </c>
      <c r="G185" s="23">
        <v>-8</v>
      </c>
      <c r="H185" s="23">
        <v>-58</v>
      </c>
      <c r="I185" s="24">
        <v>116</v>
      </c>
      <c r="J185" s="23">
        <v>52</v>
      </c>
      <c r="K185" s="6" t="s">
        <v>299</v>
      </c>
      <c r="L185" s="98" t="s">
        <v>973</v>
      </c>
      <c r="M185" s="22" t="s">
        <v>974</v>
      </c>
      <c r="N185" s="5" t="s">
        <v>50</v>
      </c>
      <c r="O185" s="15" t="s">
        <v>977</v>
      </c>
      <c r="P185" s="115"/>
      <c r="Q185" s="25">
        <v>1644000000</v>
      </c>
      <c r="R185" s="101"/>
      <c r="S185" s="18">
        <v>7255200</v>
      </c>
      <c r="T185" s="19"/>
      <c r="U185" s="19"/>
      <c r="V185" s="19"/>
      <c r="W185" s="18">
        <v>571980</v>
      </c>
      <c r="X185" s="19" t="s">
        <v>398</v>
      </c>
      <c r="Y185" s="19">
        <v>900000</v>
      </c>
      <c r="Z185" s="19"/>
      <c r="AA185" s="19"/>
      <c r="AB185" s="19"/>
      <c r="AC185" s="19"/>
      <c r="AD185" s="20"/>
      <c r="AE185" s="21"/>
      <c r="AF185" s="22"/>
      <c r="AG185" s="21"/>
      <c r="AH185" s="21"/>
      <c r="AI185" s="111">
        <f>N(S185)/N(Q185)</f>
        <v>0.0044131386861313866</v>
      </c>
      <c r="AJ185" s="40" t="s">
        <v>133</v>
      </c>
      <c r="AK185" s="51">
        <f t="shared" si="21"/>
        <v>0.3479197080291971</v>
      </c>
      <c r="AL185" s="51">
        <f>1000*N(Y185)/Q185</f>
        <v>0.5474452554744526</v>
      </c>
      <c r="AM185" s="40" t="s">
        <v>133</v>
      </c>
      <c r="AN185" s="40" t="s">
        <v>133</v>
      </c>
      <c r="AO185" s="40" t="s">
        <v>133</v>
      </c>
      <c r="AP185" s="40" t="s">
        <v>133</v>
      </c>
      <c r="AQ185" s="40" t="s">
        <v>133</v>
      </c>
    </row>
    <row r="186" spans="1:43" s="15" customFormat="1" ht="21.75">
      <c r="A186" s="67" t="s">
        <v>950</v>
      </c>
      <c r="B186" s="56" t="s">
        <v>966</v>
      </c>
      <c r="C186" s="56" t="s">
        <v>967</v>
      </c>
      <c r="D186" s="56"/>
      <c r="E186" s="61">
        <v>3</v>
      </c>
      <c r="F186" s="62" t="s">
        <v>1168</v>
      </c>
      <c r="G186" s="23">
        <v>0</v>
      </c>
      <c r="H186" s="23">
        <v>1</v>
      </c>
      <c r="I186" s="24">
        <v>115</v>
      </c>
      <c r="J186" s="23">
        <v>27</v>
      </c>
      <c r="K186" s="6" t="s">
        <v>1169</v>
      </c>
      <c r="L186" s="98" t="s">
        <v>1170</v>
      </c>
      <c r="M186" s="22" t="s">
        <v>147</v>
      </c>
      <c r="N186" s="5" t="s">
        <v>50</v>
      </c>
      <c r="O186" s="15" t="s">
        <v>1171</v>
      </c>
      <c r="P186" s="115"/>
      <c r="Q186" s="25">
        <v>97000000</v>
      </c>
      <c r="R186" s="101"/>
      <c r="S186" s="19"/>
      <c r="T186" s="19"/>
      <c r="U186" s="19"/>
      <c r="V186" s="19"/>
      <c r="W186" s="18">
        <v>179450</v>
      </c>
      <c r="X186" s="19"/>
      <c r="Y186" s="19" t="s">
        <v>410</v>
      </c>
      <c r="Z186" s="19"/>
      <c r="AA186" s="19"/>
      <c r="AB186" s="19"/>
      <c r="AC186" s="19"/>
      <c r="AD186" s="20"/>
      <c r="AE186" s="21"/>
      <c r="AF186" s="22"/>
      <c r="AG186" s="21"/>
      <c r="AH186" s="21"/>
      <c r="AI186" s="113" t="s">
        <v>133</v>
      </c>
      <c r="AJ186" s="40" t="s">
        <v>133</v>
      </c>
      <c r="AK186" s="45">
        <f t="shared" si="21"/>
        <v>1.85</v>
      </c>
      <c r="AL186" s="78" t="s">
        <v>133</v>
      </c>
      <c r="AM186" s="40" t="s">
        <v>133</v>
      </c>
      <c r="AN186" s="40" t="s">
        <v>133</v>
      </c>
      <c r="AO186" s="40" t="s">
        <v>133</v>
      </c>
      <c r="AP186" s="40" t="s">
        <v>133</v>
      </c>
      <c r="AQ186" s="40" t="s">
        <v>133</v>
      </c>
    </row>
    <row r="187" spans="1:43" s="15" customFormat="1" ht="15.75">
      <c r="A187" s="88" t="s">
        <v>950</v>
      </c>
      <c r="B187" s="84" t="s">
        <v>1172</v>
      </c>
      <c r="C187" s="84" t="s">
        <v>1173</v>
      </c>
      <c r="D187" s="84"/>
      <c r="E187" s="85">
        <v>1</v>
      </c>
      <c r="F187" s="86" t="s">
        <v>1174</v>
      </c>
      <c r="G187" s="23">
        <v>6</v>
      </c>
      <c r="H187" s="23">
        <v>3</v>
      </c>
      <c r="I187" s="24">
        <v>116</v>
      </c>
      <c r="J187" s="23">
        <v>36</v>
      </c>
      <c r="K187" s="6" t="s">
        <v>378</v>
      </c>
      <c r="L187" s="98" t="s">
        <v>378</v>
      </c>
      <c r="M187" s="22" t="s">
        <v>1175</v>
      </c>
      <c r="N187" s="5"/>
      <c r="O187" s="15" t="s">
        <v>1176</v>
      </c>
      <c r="P187" s="115"/>
      <c r="Q187" s="25">
        <v>196000000</v>
      </c>
      <c r="R187" s="101"/>
      <c r="S187" s="19">
        <v>940000</v>
      </c>
      <c r="T187" s="19"/>
      <c r="U187" s="19"/>
      <c r="V187" s="19"/>
      <c r="W187" s="19">
        <v>98000</v>
      </c>
      <c r="X187" s="19"/>
      <c r="Y187" s="19"/>
      <c r="Z187" s="19"/>
      <c r="AA187" s="19"/>
      <c r="AB187" s="19"/>
      <c r="AC187" s="19"/>
      <c r="AD187" s="20"/>
      <c r="AE187" s="21"/>
      <c r="AF187" s="22"/>
      <c r="AG187" s="21"/>
      <c r="AH187" s="21"/>
      <c r="AI187" s="111">
        <f>N(S187)/N(Q187)</f>
        <v>0.004795918367346939</v>
      </c>
      <c r="AJ187" s="40" t="s">
        <v>133</v>
      </c>
      <c r="AK187" s="51">
        <f t="shared" si="21"/>
        <v>0.5</v>
      </c>
      <c r="AL187" s="78" t="s">
        <v>133</v>
      </c>
      <c r="AM187" s="40" t="s">
        <v>133</v>
      </c>
      <c r="AN187" s="40" t="s">
        <v>133</v>
      </c>
      <c r="AO187" s="40" t="s">
        <v>133</v>
      </c>
      <c r="AP187" s="40" t="s">
        <v>133</v>
      </c>
      <c r="AQ187" s="40" t="s">
        <v>133</v>
      </c>
    </row>
    <row r="188" spans="1:43" s="15" customFormat="1" ht="21.75">
      <c r="A188" s="67" t="s">
        <v>950</v>
      </c>
      <c r="B188" s="56" t="s">
        <v>1177</v>
      </c>
      <c r="C188" s="56" t="s">
        <v>1178</v>
      </c>
      <c r="D188" s="56"/>
      <c r="E188" s="61">
        <v>1</v>
      </c>
      <c r="F188" s="62" t="s">
        <v>978</v>
      </c>
      <c r="G188" s="23">
        <v>16</v>
      </c>
      <c r="H188" s="23">
        <v>51</v>
      </c>
      <c r="I188" s="24">
        <v>120</v>
      </c>
      <c r="J188" s="23">
        <v>48</v>
      </c>
      <c r="K188" s="6" t="s">
        <v>378</v>
      </c>
      <c r="L188" s="98" t="s">
        <v>979</v>
      </c>
      <c r="M188" s="22" t="s">
        <v>980</v>
      </c>
      <c r="N188" s="5" t="s">
        <v>50</v>
      </c>
      <c r="O188" s="15" t="s">
        <v>981</v>
      </c>
      <c r="P188" s="115"/>
      <c r="Q188" s="25">
        <v>685000000</v>
      </c>
      <c r="R188" s="101"/>
      <c r="S188" s="18">
        <v>5485000</v>
      </c>
      <c r="T188" s="19"/>
      <c r="U188" s="19"/>
      <c r="V188" s="19"/>
      <c r="W188" s="18">
        <v>969500</v>
      </c>
      <c r="X188" s="19" t="s">
        <v>398</v>
      </c>
      <c r="Y188" s="19">
        <v>363000</v>
      </c>
      <c r="Z188" s="19"/>
      <c r="AA188" s="19"/>
      <c r="AB188" s="19"/>
      <c r="AC188" s="19"/>
      <c r="AD188" s="20"/>
      <c r="AE188" s="21"/>
      <c r="AF188" s="22"/>
      <c r="AG188" s="21"/>
      <c r="AH188" s="21"/>
      <c r="AI188" s="111">
        <f>N(S188)/N(Q188)</f>
        <v>0.008007299270072992</v>
      </c>
      <c r="AJ188" s="40" t="s">
        <v>133</v>
      </c>
      <c r="AK188" s="46">
        <f t="shared" si="21"/>
        <v>1.4153284671532846</v>
      </c>
      <c r="AL188" s="51">
        <f>1000*N(Y188)/Q188</f>
        <v>0.5299270072992701</v>
      </c>
      <c r="AM188" s="40" t="s">
        <v>133</v>
      </c>
      <c r="AN188" s="40" t="s">
        <v>133</v>
      </c>
      <c r="AO188" s="40" t="s">
        <v>133</v>
      </c>
      <c r="AP188" s="40" t="s">
        <v>133</v>
      </c>
      <c r="AQ188" s="40" t="s">
        <v>133</v>
      </c>
    </row>
    <row r="189" spans="1:43" s="15" customFormat="1" ht="33">
      <c r="A189" s="67" t="s">
        <v>950</v>
      </c>
      <c r="B189" s="56" t="s">
        <v>1177</v>
      </c>
      <c r="C189" s="56" t="s">
        <v>1178</v>
      </c>
      <c r="D189" s="56"/>
      <c r="E189" s="61">
        <v>2</v>
      </c>
      <c r="F189" s="62" t="s">
        <v>982</v>
      </c>
      <c r="G189" s="23">
        <v>16</v>
      </c>
      <c r="H189" s="23">
        <v>56</v>
      </c>
      <c r="I189" s="24">
        <v>120</v>
      </c>
      <c r="J189" s="23">
        <v>56</v>
      </c>
      <c r="K189" s="6" t="s">
        <v>1047</v>
      </c>
      <c r="L189" s="98" t="s">
        <v>983</v>
      </c>
      <c r="M189" s="22" t="s">
        <v>291</v>
      </c>
      <c r="N189" s="5" t="s">
        <v>50</v>
      </c>
      <c r="O189" s="15" t="s">
        <v>984</v>
      </c>
      <c r="P189" s="115"/>
      <c r="Q189" s="25" t="s">
        <v>985</v>
      </c>
      <c r="R189" s="101"/>
      <c r="S189" s="19" t="s">
        <v>410</v>
      </c>
      <c r="T189" s="19"/>
      <c r="U189" s="19"/>
      <c r="V189" s="19" t="s">
        <v>27</v>
      </c>
      <c r="W189" s="18">
        <v>700000</v>
      </c>
      <c r="X189" s="19"/>
      <c r="Y189" s="19"/>
      <c r="Z189" s="19"/>
      <c r="AA189" s="19"/>
      <c r="AB189" s="19"/>
      <c r="AC189" s="19"/>
      <c r="AD189" s="20"/>
      <c r="AE189" s="21"/>
      <c r="AF189" s="22"/>
      <c r="AG189" s="21"/>
      <c r="AH189" s="21"/>
      <c r="AI189" s="113" t="s">
        <v>133</v>
      </c>
      <c r="AJ189" s="40" t="s">
        <v>133</v>
      </c>
      <c r="AK189" s="78" t="s">
        <v>133</v>
      </c>
      <c r="AL189" s="78" t="s">
        <v>133</v>
      </c>
      <c r="AM189" s="40" t="s">
        <v>133</v>
      </c>
      <c r="AN189" s="40" t="s">
        <v>133</v>
      </c>
      <c r="AO189" s="40" t="s">
        <v>133</v>
      </c>
      <c r="AP189" s="40" t="s">
        <v>133</v>
      </c>
      <c r="AQ189" s="40" t="s">
        <v>133</v>
      </c>
    </row>
    <row r="190" spans="1:43" s="15" customFormat="1" ht="18">
      <c r="A190" s="67" t="s">
        <v>950</v>
      </c>
      <c r="B190" s="56" t="s">
        <v>1177</v>
      </c>
      <c r="C190" s="56" t="s">
        <v>1178</v>
      </c>
      <c r="D190" s="56"/>
      <c r="E190" s="61">
        <v>3</v>
      </c>
      <c r="F190" s="62" t="s">
        <v>986</v>
      </c>
      <c r="G190" s="23">
        <v>10</v>
      </c>
      <c r="H190" s="23">
        <v>22</v>
      </c>
      <c r="I190" s="24">
        <v>123</v>
      </c>
      <c r="J190" s="23">
        <v>50</v>
      </c>
      <c r="K190" s="6" t="s">
        <v>299</v>
      </c>
      <c r="L190" s="98" t="s">
        <v>299</v>
      </c>
      <c r="M190" s="22" t="s">
        <v>987</v>
      </c>
      <c r="N190" s="5" t="s">
        <v>130</v>
      </c>
      <c r="O190" s="15" t="s">
        <v>988</v>
      </c>
      <c r="P190" s="115"/>
      <c r="Q190" s="25">
        <v>1380000000</v>
      </c>
      <c r="R190" s="101"/>
      <c r="S190" s="18">
        <v>6908000</v>
      </c>
      <c r="T190" s="19"/>
      <c r="U190" s="19"/>
      <c r="V190" s="19"/>
      <c r="W190" s="18">
        <v>331200</v>
      </c>
      <c r="X190" s="19"/>
      <c r="Y190" s="19">
        <v>2070000</v>
      </c>
      <c r="Z190" s="19"/>
      <c r="AA190" s="19"/>
      <c r="AB190" s="19"/>
      <c r="AC190" s="19"/>
      <c r="AD190" s="20"/>
      <c r="AE190" s="21"/>
      <c r="AF190" s="22"/>
      <c r="AG190" s="21"/>
      <c r="AH190" s="21"/>
      <c r="AI190" s="111">
        <f aca="true" t="shared" si="22" ref="AI190:AI200">N(S190)/N(Q190)</f>
        <v>0.005005797101449275</v>
      </c>
      <c r="AJ190" s="40" t="s">
        <v>133</v>
      </c>
      <c r="AK190" s="51">
        <f aca="true" t="shared" si="23" ref="AK190:AK209">1000*N(W190)/Q190</f>
        <v>0.24</v>
      </c>
      <c r="AL190" s="46">
        <f>1000*N(Y190)/Q190</f>
        <v>1.5</v>
      </c>
      <c r="AM190" s="40" t="s">
        <v>133</v>
      </c>
      <c r="AN190" s="40" t="s">
        <v>133</v>
      </c>
      <c r="AO190" s="40" t="s">
        <v>133</v>
      </c>
      <c r="AP190" s="40" t="s">
        <v>133</v>
      </c>
      <c r="AQ190" s="40" t="s">
        <v>133</v>
      </c>
    </row>
    <row r="191" spans="1:43" s="15" customFormat="1" ht="19.5">
      <c r="A191" s="88" t="s">
        <v>950</v>
      </c>
      <c r="B191" s="84" t="s">
        <v>1177</v>
      </c>
      <c r="C191" s="94" t="s">
        <v>1178</v>
      </c>
      <c r="D191" s="84"/>
      <c r="E191" s="85">
        <v>4</v>
      </c>
      <c r="F191" s="86" t="s">
        <v>813</v>
      </c>
      <c r="G191" s="23">
        <v>13</v>
      </c>
      <c r="H191" s="23">
        <v>27</v>
      </c>
      <c r="I191" s="24">
        <v>122</v>
      </c>
      <c r="J191" s="23">
        <v>5</v>
      </c>
      <c r="K191" s="6" t="s">
        <v>814</v>
      </c>
      <c r="L191" s="98" t="s">
        <v>815</v>
      </c>
      <c r="M191" s="22" t="s">
        <v>816</v>
      </c>
      <c r="N191" s="5" t="s">
        <v>50</v>
      </c>
      <c r="O191" s="15" t="s">
        <v>1111</v>
      </c>
      <c r="P191" s="115"/>
      <c r="Q191" s="25">
        <v>220345000</v>
      </c>
      <c r="R191" s="101"/>
      <c r="S191" s="19">
        <v>969520</v>
      </c>
      <c r="T191" s="19"/>
      <c r="U191" s="19">
        <v>76500</v>
      </c>
      <c r="V191" s="19"/>
      <c r="W191" s="19">
        <v>34680</v>
      </c>
      <c r="X191" s="19"/>
      <c r="Y191" s="19" t="s">
        <v>410</v>
      </c>
      <c r="Z191" s="19"/>
      <c r="AA191" s="19"/>
      <c r="AB191" s="19"/>
      <c r="AC191" s="19"/>
      <c r="AD191" s="20"/>
      <c r="AE191" s="21"/>
      <c r="AF191" s="22"/>
      <c r="AG191" s="21"/>
      <c r="AH191" s="21"/>
      <c r="AI191" s="111">
        <f t="shared" si="22"/>
        <v>0.004400009076675214</v>
      </c>
      <c r="AJ191" s="42">
        <f>N(U191)/Q191</f>
        <v>0.00034718282693049535</v>
      </c>
      <c r="AK191" s="51">
        <f t="shared" si="23"/>
        <v>0.15738954820849124</v>
      </c>
      <c r="AL191" s="78" t="s">
        <v>133</v>
      </c>
      <c r="AM191" s="40" t="s">
        <v>133</v>
      </c>
      <c r="AN191" s="40" t="s">
        <v>133</v>
      </c>
      <c r="AO191" s="40" t="s">
        <v>133</v>
      </c>
      <c r="AP191" s="40" t="s">
        <v>133</v>
      </c>
      <c r="AQ191" s="40" t="s">
        <v>133</v>
      </c>
    </row>
    <row r="192" spans="1:43" s="15" customFormat="1" ht="21.75">
      <c r="A192" s="67" t="s">
        <v>950</v>
      </c>
      <c r="B192" s="56" t="s">
        <v>1177</v>
      </c>
      <c r="C192" s="56" t="s">
        <v>1178</v>
      </c>
      <c r="D192" s="56"/>
      <c r="E192" s="61">
        <v>5</v>
      </c>
      <c r="F192" s="62" t="s">
        <v>1112</v>
      </c>
      <c r="G192" s="23">
        <v>16</v>
      </c>
      <c r="H192" s="23">
        <v>16</v>
      </c>
      <c r="I192" s="24">
        <v>120</v>
      </c>
      <c r="J192" s="23">
        <v>37</v>
      </c>
      <c r="K192" s="6" t="s">
        <v>299</v>
      </c>
      <c r="L192" s="98" t="s">
        <v>299</v>
      </c>
      <c r="M192" s="22" t="s">
        <v>1113</v>
      </c>
      <c r="N192" s="5" t="s">
        <v>50</v>
      </c>
      <c r="O192" s="15" t="s">
        <v>1114</v>
      </c>
      <c r="P192" s="115"/>
      <c r="Q192" s="25">
        <v>364000000</v>
      </c>
      <c r="R192" s="101"/>
      <c r="S192" s="18">
        <v>1201200</v>
      </c>
      <c r="T192" s="19"/>
      <c r="U192" s="19"/>
      <c r="V192" s="19"/>
      <c r="W192" s="18">
        <v>232960</v>
      </c>
      <c r="X192" s="19"/>
      <c r="Y192" s="19">
        <v>546000</v>
      </c>
      <c r="Z192" s="19"/>
      <c r="AA192" s="19"/>
      <c r="AB192" s="19"/>
      <c r="AC192" s="19"/>
      <c r="AD192" s="20"/>
      <c r="AE192" s="21"/>
      <c r="AF192" s="22"/>
      <c r="AG192" s="21"/>
      <c r="AH192" s="21"/>
      <c r="AI192" s="111">
        <f t="shared" si="22"/>
        <v>0.0033</v>
      </c>
      <c r="AJ192" s="40" t="s">
        <v>133</v>
      </c>
      <c r="AK192" s="46">
        <f t="shared" si="23"/>
        <v>0.64</v>
      </c>
      <c r="AL192" s="46">
        <f>1000*N(Y192)/Q192</f>
        <v>1.5</v>
      </c>
      <c r="AM192" s="40" t="s">
        <v>133</v>
      </c>
      <c r="AN192" s="40" t="s">
        <v>133</v>
      </c>
      <c r="AO192" s="40" t="s">
        <v>133</v>
      </c>
      <c r="AP192" s="40" t="s">
        <v>133</v>
      </c>
      <c r="AQ192" s="40" t="s">
        <v>133</v>
      </c>
    </row>
    <row r="193" spans="1:43" s="15" customFormat="1" ht="18">
      <c r="A193" s="67" t="s">
        <v>950</v>
      </c>
      <c r="B193" s="56" t="s">
        <v>1177</v>
      </c>
      <c r="C193" s="56" t="s">
        <v>1178</v>
      </c>
      <c r="D193" s="56"/>
      <c r="E193" s="61">
        <v>6</v>
      </c>
      <c r="F193" s="62" t="s">
        <v>1115</v>
      </c>
      <c r="G193" s="23">
        <v>9</v>
      </c>
      <c r="H193" s="23">
        <v>49</v>
      </c>
      <c r="I193" s="24">
        <v>122</v>
      </c>
      <c r="J193" s="23">
        <v>27</v>
      </c>
      <c r="K193" s="6" t="s">
        <v>602</v>
      </c>
      <c r="L193" s="98" t="s">
        <v>603</v>
      </c>
      <c r="M193" s="22" t="s">
        <v>1116</v>
      </c>
      <c r="N193" s="5" t="s">
        <v>130</v>
      </c>
      <c r="O193" s="15" t="s">
        <v>1117</v>
      </c>
      <c r="P193" s="115"/>
      <c r="Q193" s="25">
        <v>884000000</v>
      </c>
      <c r="R193" s="101"/>
      <c r="S193" s="18">
        <v>4420000</v>
      </c>
      <c r="T193" s="19" t="s">
        <v>398</v>
      </c>
      <c r="U193" s="19">
        <v>111000</v>
      </c>
      <c r="V193" s="19"/>
      <c r="W193" s="18">
        <v>300560</v>
      </c>
      <c r="X193" s="19" t="s">
        <v>398</v>
      </c>
      <c r="Y193" s="19">
        <v>1110000</v>
      </c>
      <c r="Z193" s="19"/>
      <c r="AA193" s="19"/>
      <c r="AB193" s="19"/>
      <c r="AC193" s="19"/>
      <c r="AD193" s="20"/>
      <c r="AE193" s="21"/>
      <c r="AF193" s="22"/>
      <c r="AG193" s="21"/>
      <c r="AH193" s="21"/>
      <c r="AI193" s="111">
        <f t="shared" si="22"/>
        <v>0.005</v>
      </c>
      <c r="AJ193" s="42">
        <f>N(U193)/Q193</f>
        <v>0.0001255656108597285</v>
      </c>
      <c r="AK193" s="39">
        <f t="shared" si="23"/>
        <v>0.34</v>
      </c>
      <c r="AL193" s="46">
        <f>1000*N(Y193)/Q193</f>
        <v>1.255656108597285</v>
      </c>
      <c r="AM193" s="40" t="s">
        <v>133</v>
      </c>
      <c r="AN193" s="40" t="s">
        <v>133</v>
      </c>
      <c r="AO193" s="40" t="s">
        <v>133</v>
      </c>
      <c r="AP193" s="40" t="s">
        <v>133</v>
      </c>
      <c r="AQ193" s="40" t="s">
        <v>133</v>
      </c>
    </row>
    <row r="194" spans="1:43" s="15" customFormat="1" ht="15.75">
      <c r="A194" s="88" t="s">
        <v>950</v>
      </c>
      <c r="B194" s="84" t="s">
        <v>1177</v>
      </c>
      <c r="C194" s="94" t="s">
        <v>1178</v>
      </c>
      <c r="D194" s="84"/>
      <c r="E194" s="85">
        <v>7</v>
      </c>
      <c r="F194" s="86" t="s">
        <v>1118</v>
      </c>
      <c r="G194" s="23">
        <v>14</v>
      </c>
      <c r="H194" s="23">
        <v>57</v>
      </c>
      <c r="I194" s="24">
        <v>120</v>
      </c>
      <c r="J194" s="23">
        <v>9</v>
      </c>
      <c r="K194" s="6" t="s">
        <v>941</v>
      </c>
      <c r="L194" s="98" t="s">
        <v>1119</v>
      </c>
      <c r="M194" s="22" t="s">
        <v>1120</v>
      </c>
      <c r="N194" s="5" t="s">
        <v>50</v>
      </c>
      <c r="O194" s="15" t="s">
        <v>1121</v>
      </c>
      <c r="P194" s="115"/>
      <c r="Q194" s="25">
        <v>187000000</v>
      </c>
      <c r="R194" s="101"/>
      <c r="S194" s="19">
        <v>663850</v>
      </c>
      <c r="T194" s="19"/>
      <c r="U194" s="19" t="s">
        <v>410</v>
      </c>
      <c r="V194" s="19"/>
      <c r="W194" s="31">
        <v>139502</v>
      </c>
      <c r="X194" s="19"/>
      <c r="Y194" s="19">
        <v>374000</v>
      </c>
      <c r="Z194" s="19"/>
      <c r="AA194" s="19"/>
      <c r="AB194" s="19"/>
      <c r="AC194" s="19"/>
      <c r="AD194" s="20"/>
      <c r="AE194" s="21"/>
      <c r="AF194" s="22"/>
      <c r="AG194" s="21"/>
      <c r="AH194" s="21"/>
      <c r="AI194" s="112">
        <f t="shared" si="22"/>
        <v>0.00355</v>
      </c>
      <c r="AJ194" s="40" t="s">
        <v>133</v>
      </c>
      <c r="AK194" s="50">
        <f t="shared" si="23"/>
        <v>0.746</v>
      </c>
      <c r="AL194" s="45">
        <f>1000*N(Y194)/Q194</f>
        <v>2</v>
      </c>
      <c r="AM194" s="40" t="s">
        <v>133</v>
      </c>
      <c r="AN194" s="40" t="s">
        <v>133</v>
      </c>
      <c r="AO194" s="40" t="s">
        <v>133</v>
      </c>
      <c r="AP194" s="40" t="s">
        <v>133</v>
      </c>
      <c r="AQ194" s="40" t="s">
        <v>133</v>
      </c>
    </row>
    <row r="195" spans="1:43" s="16" customFormat="1" ht="21.75">
      <c r="A195" s="67" t="s">
        <v>950</v>
      </c>
      <c r="B195" s="56" t="s">
        <v>1177</v>
      </c>
      <c r="C195" s="56" t="s">
        <v>1178</v>
      </c>
      <c r="D195" s="56"/>
      <c r="E195" s="61">
        <v>8</v>
      </c>
      <c r="F195" s="62" t="s">
        <v>1122</v>
      </c>
      <c r="G195" s="27">
        <v>7</v>
      </c>
      <c r="H195" s="27">
        <v>22</v>
      </c>
      <c r="I195" s="28">
        <v>125</v>
      </c>
      <c r="J195" s="27">
        <v>59</v>
      </c>
      <c r="K195" s="6" t="s">
        <v>378</v>
      </c>
      <c r="L195" s="98" t="s">
        <v>378</v>
      </c>
      <c r="M195" s="22" t="s">
        <v>1123</v>
      </c>
      <c r="N195" s="5" t="s">
        <v>50</v>
      </c>
      <c r="O195" s="15" t="s">
        <v>641</v>
      </c>
      <c r="P195" s="116"/>
      <c r="Q195" s="30">
        <v>400000000</v>
      </c>
      <c r="R195" s="102"/>
      <c r="S195" s="18">
        <v>1400000</v>
      </c>
      <c r="T195" s="31"/>
      <c r="U195" s="29"/>
      <c r="V195" s="31"/>
      <c r="W195" s="18">
        <v>204000</v>
      </c>
      <c r="X195" s="31"/>
      <c r="Y195" s="31" t="s">
        <v>410</v>
      </c>
      <c r="Z195" s="31"/>
      <c r="AA195" s="31"/>
      <c r="AB195" s="31"/>
      <c r="AC195" s="31"/>
      <c r="AD195" s="33"/>
      <c r="AE195" s="32"/>
      <c r="AF195" s="29"/>
      <c r="AG195" s="32"/>
      <c r="AH195" s="32"/>
      <c r="AI195" s="111">
        <f t="shared" si="22"/>
        <v>0.0035</v>
      </c>
      <c r="AJ195" s="40" t="s">
        <v>133</v>
      </c>
      <c r="AK195" s="51">
        <f t="shared" si="23"/>
        <v>0.51</v>
      </c>
      <c r="AL195" s="78" t="s">
        <v>133</v>
      </c>
      <c r="AM195" s="40" t="s">
        <v>133</v>
      </c>
      <c r="AN195" s="40" t="s">
        <v>133</v>
      </c>
      <c r="AO195" s="40" t="s">
        <v>133</v>
      </c>
      <c r="AP195" s="40" t="s">
        <v>133</v>
      </c>
      <c r="AQ195" s="40" t="s">
        <v>133</v>
      </c>
    </row>
    <row r="196" spans="1:43" s="16" customFormat="1" ht="15.75">
      <c r="A196" s="88" t="s">
        <v>950</v>
      </c>
      <c r="B196" s="84" t="s">
        <v>1177</v>
      </c>
      <c r="C196" s="94" t="s">
        <v>1178</v>
      </c>
      <c r="D196" s="84"/>
      <c r="E196" s="85">
        <v>9</v>
      </c>
      <c r="F196" s="86" t="s">
        <v>642</v>
      </c>
      <c r="G196" s="27">
        <v>16</v>
      </c>
      <c r="H196" s="27">
        <v>12</v>
      </c>
      <c r="I196" s="28">
        <v>121</v>
      </c>
      <c r="J196" s="27">
        <v>30</v>
      </c>
      <c r="K196" s="6" t="s">
        <v>643</v>
      </c>
      <c r="L196" s="98" t="s">
        <v>447</v>
      </c>
      <c r="M196" s="22" t="s">
        <v>147</v>
      </c>
      <c r="N196" s="5" t="s">
        <v>50</v>
      </c>
      <c r="O196" s="15" t="s">
        <v>448</v>
      </c>
      <c r="P196" s="116"/>
      <c r="Q196" s="30">
        <v>110000000</v>
      </c>
      <c r="R196" s="102"/>
      <c r="S196" s="31">
        <v>550000</v>
      </c>
      <c r="T196" s="31"/>
      <c r="U196" s="29"/>
      <c r="V196" s="31"/>
      <c r="W196" s="31">
        <v>132000</v>
      </c>
      <c r="X196" s="31"/>
      <c r="Y196" s="31"/>
      <c r="Z196" s="31"/>
      <c r="AA196" s="31"/>
      <c r="AB196" s="31"/>
      <c r="AC196" s="31"/>
      <c r="AD196" s="33"/>
      <c r="AE196" s="32"/>
      <c r="AF196" s="29"/>
      <c r="AG196" s="32"/>
      <c r="AH196" s="32"/>
      <c r="AI196" s="112">
        <f t="shared" si="22"/>
        <v>0.005</v>
      </c>
      <c r="AJ196" s="40" t="s">
        <v>133</v>
      </c>
      <c r="AK196" s="45">
        <f t="shared" si="23"/>
        <v>1.2</v>
      </c>
      <c r="AL196" s="78" t="s">
        <v>133</v>
      </c>
      <c r="AM196" s="44" t="s">
        <v>133</v>
      </c>
      <c r="AN196" s="44" t="s">
        <v>133</v>
      </c>
      <c r="AO196" s="40" t="s">
        <v>133</v>
      </c>
      <c r="AP196" s="40" t="s">
        <v>133</v>
      </c>
      <c r="AQ196" s="40" t="s">
        <v>133</v>
      </c>
    </row>
    <row r="197" spans="1:43" s="16" customFormat="1" ht="21.75">
      <c r="A197" s="67" t="s">
        <v>950</v>
      </c>
      <c r="B197" s="56" t="s">
        <v>1177</v>
      </c>
      <c r="C197" s="56" t="s">
        <v>1178</v>
      </c>
      <c r="D197" s="56"/>
      <c r="E197" s="61">
        <v>10</v>
      </c>
      <c r="F197" s="62" t="s">
        <v>449</v>
      </c>
      <c r="G197" s="27">
        <v>9</v>
      </c>
      <c r="H197" s="27">
        <v>30</v>
      </c>
      <c r="I197" s="28">
        <v>122</v>
      </c>
      <c r="J197" s="27">
        <v>44</v>
      </c>
      <c r="K197" s="6" t="s">
        <v>378</v>
      </c>
      <c r="L197" s="98" t="s">
        <v>378</v>
      </c>
      <c r="M197" s="22" t="s">
        <v>149</v>
      </c>
      <c r="N197" s="5"/>
      <c r="O197" s="15" t="s">
        <v>450</v>
      </c>
      <c r="P197" s="116"/>
      <c r="Q197" s="30">
        <v>250000000</v>
      </c>
      <c r="R197" s="102"/>
      <c r="S197" s="18">
        <v>1100000</v>
      </c>
      <c r="T197" s="31"/>
      <c r="U197" s="29"/>
      <c r="V197" s="31"/>
      <c r="W197" s="31">
        <v>73000</v>
      </c>
      <c r="X197" s="31"/>
      <c r="Y197" s="31"/>
      <c r="Z197" s="31"/>
      <c r="AA197" s="31"/>
      <c r="AB197" s="31"/>
      <c r="AC197" s="31"/>
      <c r="AD197" s="33"/>
      <c r="AE197" s="32"/>
      <c r="AF197" s="29"/>
      <c r="AG197" s="32"/>
      <c r="AH197" s="32"/>
      <c r="AI197" s="112">
        <f t="shared" si="22"/>
        <v>0.0044</v>
      </c>
      <c r="AJ197" s="40" t="s">
        <v>133</v>
      </c>
      <c r="AK197" s="50">
        <f t="shared" si="23"/>
        <v>0.292</v>
      </c>
      <c r="AL197" s="78" t="s">
        <v>133</v>
      </c>
      <c r="AM197" s="78" t="s">
        <v>133</v>
      </c>
      <c r="AN197" s="78" t="s">
        <v>133</v>
      </c>
      <c r="AO197" s="78" t="s">
        <v>133</v>
      </c>
      <c r="AP197" s="78" t="s">
        <v>133</v>
      </c>
      <c r="AQ197" s="78" t="s">
        <v>133</v>
      </c>
    </row>
    <row r="198" spans="1:43" s="16" customFormat="1" ht="21.75">
      <c r="A198" s="67" t="s">
        <v>950</v>
      </c>
      <c r="B198" s="56" t="s">
        <v>1177</v>
      </c>
      <c r="C198" s="56" t="s">
        <v>1178</v>
      </c>
      <c r="D198" s="56"/>
      <c r="E198" s="61">
        <v>11</v>
      </c>
      <c r="F198" s="62" t="s">
        <v>451</v>
      </c>
      <c r="G198" s="27">
        <v>16</v>
      </c>
      <c r="H198" s="27">
        <v>49</v>
      </c>
      <c r="I198" s="28">
        <v>120</v>
      </c>
      <c r="J198" s="27">
        <v>50</v>
      </c>
      <c r="K198" s="6" t="s">
        <v>378</v>
      </c>
      <c r="L198" s="98" t="s">
        <v>378</v>
      </c>
      <c r="M198" s="22" t="s">
        <v>452</v>
      </c>
      <c r="N198" s="5" t="s">
        <v>50</v>
      </c>
      <c r="O198" s="15" t="s">
        <v>450</v>
      </c>
      <c r="P198" s="116"/>
      <c r="Q198" s="30">
        <v>500000000</v>
      </c>
      <c r="R198" s="102"/>
      <c r="S198" s="18">
        <v>2000000</v>
      </c>
      <c r="T198" s="31"/>
      <c r="U198" s="29"/>
      <c r="V198" s="31"/>
      <c r="W198" s="18">
        <v>200000</v>
      </c>
      <c r="X198" s="31"/>
      <c r="Y198" s="31"/>
      <c r="Z198" s="31"/>
      <c r="AA198" s="31"/>
      <c r="AB198" s="31"/>
      <c r="AC198" s="31"/>
      <c r="AD198" s="33"/>
      <c r="AE198" s="32"/>
      <c r="AF198" s="29"/>
      <c r="AG198" s="32"/>
      <c r="AH198" s="32"/>
      <c r="AI198" s="111">
        <f t="shared" si="22"/>
        <v>0.004</v>
      </c>
      <c r="AJ198" s="40" t="s">
        <v>133</v>
      </c>
      <c r="AK198" s="51">
        <f t="shared" si="23"/>
        <v>0.4</v>
      </c>
      <c r="AL198" s="40" t="s">
        <v>133</v>
      </c>
      <c r="AM198" s="40" t="s">
        <v>133</v>
      </c>
      <c r="AN198" s="40" t="s">
        <v>133</v>
      </c>
      <c r="AO198" s="40" t="s">
        <v>133</v>
      </c>
      <c r="AP198" s="40" t="s">
        <v>133</v>
      </c>
      <c r="AQ198" s="40" t="s">
        <v>133</v>
      </c>
    </row>
    <row r="199" spans="1:43" s="16" customFormat="1" ht="21.75">
      <c r="A199" s="67" t="s">
        <v>950</v>
      </c>
      <c r="B199" s="56" t="s">
        <v>1177</v>
      </c>
      <c r="C199" s="56" t="s">
        <v>1178</v>
      </c>
      <c r="D199" s="56"/>
      <c r="E199" s="61">
        <v>12</v>
      </c>
      <c r="F199" s="62" t="s">
        <v>453</v>
      </c>
      <c r="G199" s="27">
        <v>9</v>
      </c>
      <c r="H199" s="27">
        <v>37</v>
      </c>
      <c r="I199" s="28">
        <v>122</v>
      </c>
      <c r="J199" s="27">
        <v>44</v>
      </c>
      <c r="K199" s="6" t="s">
        <v>378</v>
      </c>
      <c r="L199" s="98" t="s">
        <v>646</v>
      </c>
      <c r="M199" s="22" t="s">
        <v>149</v>
      </c>
      <c r="N199" s="5"/>
      <c r="O199" s="15" t="s">
        <v>450</v>
      </c>
      <c r="P199" s="116"/>
      <c r="Q199" s="30">
        <v>440000000</v>
      </c>
      <c r="R199" s="102"/>
      <c r="S199" s="18">
        <v>1804000</v>
      </c>
      <c r="T199" s="31"/>
      <c r="U199" s="29"/>
      <c r="V199" s="31"/>
      <c r="W199" s="31">
        <v>59840</v>
      </c>
      <c r="X199" s="31"/>
      <c r="Y199" s="31" t="s">
        <v>410</v>
      </c>
      <c r="Z199" s="31"/>
      <c r="AA199" s="31"/>
      <c r="AB199" s="31"/>
      <c r="AC199" s="31"/>
      <c r="AD199" s="33"/>
      <c r="AE199" s="32"/>
      <c r="AF199" s="29"/>
      <c r="AG199" s="32"/>
      <c r="AH199" s="32"/>
      <c r="AI199" s="112">
        <f t="shared" si="22"/>
        <v>0.0041</v>
      </c>
      <c r="AJ199" s="40" t="s">
        <v>133</v>
      </c>
      <c r="AK199" s="50">
        <f t="shared" si="23"/>
        <v>0.136</v>
      </c>
      <c r="AL199" s="78" t="s">
        <v>133</v>
      </c>
      <c r="AM199" s="40" t="s">
        <v>133</v>
      </c>
      <c r="AN199" s="40" t="s">
        <v>133</v>
      </c>
      <c r="AO199" s="40" t="s">
        <v>133</v>
      </c>
      <c r="AP199" s="40" t="s">
        <v>133</v>
      </c>
      <c r="AQ199" s="40" t="s">
        <v>133</v>
      </c>
    </row>
    <row r="200" spans="1:43" s="16" customFormat="1" ht="21.75">
      <c r="A200" s="67" t="s">
        <v>950</v>
      </c>
      <c r="B200" s="56" t="s">
        <v>1177</v>
      </c>
      <c r="C200" s="56" t="s">
        <v>1178</v>
      </c>
      <c r="D200" s="56"/>
      <c r="E200" s="61">
        <v>13</v>
      </c>
      <c r="F200" s="62" t="s">
        <v>647</v>
      </c>
      <c r="G200" s="27">
        <v>13</v>
      </c>
      <c r="H200" s="27">
        <v>48</v>
      </c>
      <c r="I200" s="28">
        <v>121</v>
      </c>
      <c r="J200" s="27">
        <v>8</v>
      </c>
      <c r="K200" s="6" t="s">
        <v>299</v>
      </c>
      <c r="L200" s="98" t="s">
        <v>648</v>
      </c>
      <c r="M200" s="22" t="s">
        <v>283</v>
      </c>
      <c r="N200" s="5" t="s">
        <v>50</v>
      </c>
      <c r="O200" s="15" t="s">
        <v>649</v>
      </c>
      <c r="P200" s="116"/>
      <c r="Q200" s="30">
        <v>336000000</v>
      </c>
      <c r="R200" s="102"/>
      <c r="S200" s="18">
        <v>1041600</v>
      </c>
      <c r="T200" s="31"/>
      <c r="U200" s="29" t="s">
        <v>410</v>
      </c>
      <c r="V200" s="31"/>
      <c r="W200" s="31">
        <v>117936</v>
      </c>
      <c r="X200" s="31"/>
      <c r="Y200" s="31">
        <v>840000</v>
      </c>
      <c r="Z200" s="31"/>
      <c r="AA200" s="31"/>
      <c r="AB200" s="31"/>
      <c r="AC200" s="31"/>
      <c r="AD200" s="33"/>
      <c r="AE200" s="32"/>
      <c r="AF200" s="29"/>
      <c r="AG200" s="32"/>
      <c r="AH200" s="32"/>
      <c r="AI200" s="111">
        <f t="shared" si="22"/>
        <v>0.0031</v>
      </c>
      <c r="AJ200" s="40" t="s">
        <v>133</v>
      </c>
      <c r="AK200" s="51">
        <f t="shared" si="23"/>
        <v>0.351</v>
      </c>
      <c r="AL200" s="45">
        <f>1000*N(Y200)/Q200</f>
        <v>2.5</v>
      </c>
      <c r="AM200" s="40" t="s">
        <v>133</v>
      </c>
      <c r="AN200" s="40" t="s">
        <v>133</v>
      </c>
      <c r="AO200" s="40" t="s">
        <v>133</v>
      </c>
      <c r="AP200" s="40" t="s">
        <v>133</v>
      </c>
      <c r="AQ200" s="40" t="s">
        <v>133</v>
      </c>
    </row>
    <row r="201" spans="1:43" s="15" customFormat="1" ht="21.75">
      <c r="A201" s="67" t="s">
        <v>950</v>
      </c>
      <c r="B201" s="56" t="s">
        <v>650</v>
      </c>
      <c r="C201" s="56" t="s">
        <v>651</v>
      </c>
      <c r="D201" s="56"/>
      <c r="E201" s="61">
        <v>1</v>
      </c>
      <c r="F201" s="62" t="s">
        <v>652</v>
      </c>
      <c r="G201" s="23">
        <v>-3</v>
      </c>
      <c r="H201" s="23">
        <v>-8</v>
      </c>
      <c r="I201" s="24">
        <v>152</v>
      </c>
      <c r="J201" s="23">
        <v>38</v>
      </c>
      <c r="K201" s="6" t="s">
        <v>514</v>
      </c>
      <c r="L201" s="98" t="s">
        <v>653</v>
      </c>
      <c r="M201" s="22" t="s">
        <v>654</v>
      </c>
      <c r="N201" s="5" t="s">
        <v>50</v>
      </c>
      <c r="O201" s="15" t="s">
        <v>655</v>
      </c>
      <c r="P201" s="115" t="s">
        <v>398</v>
      </c>
      <c r="Q201" s="25">
        <v>420000000</v>
      </c>
      <c r="R201" s="101"/>
      <c r="S201" s="19"/>
      <c r="T201" s="19"/>
      <c r="U201" s="19"/>
      <c r="V201" s="19"/>
      <c r="W201" s="18">
        <v>1374550</v>
      </c>
      <c r="X201" s="19"/>
      <c r="Y201" s="19"/>
      <c r="Z201" s="19"/>
      <c r="AA201" s="19"/>
      <c r="AB201" s="19"/>
      <c r="AC201" s="19"/>
      <c r="AD201" s="20"/>
      <c r="AE201" s="21"/>
      <c r="AF201" s="22"/>
      <c r="AG201" s="21"/>
      <c r="AH201" s="21"/>
      <c r="AI201" s="113" t="s">
        <v>133</v>
      </c>
      <c r="AJ201" s="40" t="s">
        <v>133</v>
      </c>
      <c r="AK201" s="45">
        <f t="shared" si="23"/>
        <v>3.272738095238095</v>
      </c>
      <c r="AL201" s="78" t="s">
        <v>133</v>
      </c>
      <c r="AM201" s="40" t="s">
        <v>133</v>
      </c>
      <c r="AN201" s="40" t="s">
        <v>133</v>
      </c>
      <c r="AO201" s="40" t="s">
        <v>133</v>
      </c>
      <c r="AP201" s="40" t="s">
        <v>133</v>
      </c>
      <c r="AQ201" s="40" t="s">
        <v>133</v>
      </c>
    </row>
    <row r="202" spans="1:43" s="15" customFormat="1" ht="21.75">
      <c r="A202" s="67" t="s">
        <v>950</v>
      </c>
      <c r="B202" s="56" t="s">
        <v>650</v>
      </c>
      <c r="C202" s="56" t="s">
        <v>651</v>
      </c>
      <c r="D202" s="56"/>
      <c r="E202" s="61">
        <v>2</v>
      </c>
      <c r="F202" s="62" t="s">
        <v>656</v>
      </c>
      <c r="G202" s="23">
        <v>-6</v>
      </c>
      <c r="H202" s="23">
        <v>-19</v>
      </c>
      <c r="I202" s="24">
        <v>155</v>
      </c>
      <c r="J202" s="23">
        <v>30</v>
      </c>
      <c r="K202" s="6" t="s">
        <v>299</v>
      </c>
      <c r="L202" s="98" t="s">
        <v>657</v>
      </c>
      <c r="M202" s="22" t="s">
        <v>658</v>
      </c>
      <c r="N202" s="5" t="s">
        <v>50</v>
      </c>
      <c r="O202" s="15" t="s">
        <v>659</v>
      </c>
      <c r="P202" s="115"/>
      <c r="Q202" s="25">
        <v>1415000000</v>
      </c>
      <c r="R202" s="101"/>
      <c r="S202" s="18">
        <v>6576500</v>
      </c>
      <c r="T202" s="19"/>
      <c r="U202" s="19"/>
      <c r="V202" s="19"/>
      <c r="W202" s="18">
        <v>799150</v>
      </c>
      <c r="X202" s="19" t="s">
        <v>27</v>
      </c>
      <c r="Y202" s="19">
        <v>1500000</v>
      </c>
      <c r="Z202" s="19"/>
      <c r="AA202" s="19"/>
      <c r="AB202" s="19"/>
      <c r="AC202" s="19"/>
      <c r="AD202" s="20"/>
      <c r="AE202" s="21"/>
      <c r="AF202" s="22"/>
      <c r="AG202" s="21"/>
      <c r="AH202" s="21"/>
      <c r="AI202" s="111">
        <f>N(S202)/N(Q202)</f>
        <v>0.004647703180212014</v>
      </c>
      <c r="AJ202" s="40" t="s">
        <v>133</v>
      </c>
      <c r="AK202" s="51">
        <f t="shared" si="23"/>
        <v>0.5647703180212014</v>
      </c>
      <c r="AL202" s="46">
        <f>1000*N(Y202)/Q202</f>
        <v>1.0600706713780919</v>
      </c>
      <c r="AM202" s="40" t="s">
        <v>133</v>
      </c>
      <c r="AN202" s="40" t="s">
        <v>133</v>
      </c>
      <c r="AO202" s="40" t="s">
        <v>133</v>
      </c>
      <c r="AP202" s="40" t="s">
        <v>133</v>
      </c>
      <c r="AQ202" s="40" t="s">
        <v>133</v>
      </c>
    </row>
    <row r="203" spans="1:43" s="15" customFormat="1" ht="21.75">
      <c r="A203" s="67" t="s">
        <v>950</v>
      </c>
      <c r="B203" s="56" t="s">
        <v>650</v>
      </c>
      <c r="C203" s="56" t="s">
        <v>651</v>
      </c>
      <c r="D203" s="56"/>
      <c r="E203" s="61">
        <v>3</v>
      </c>
      <c r="F203" s="62" t="s">
        <v>665</v>
      </c>
      <c r="G203" s="23">
        <v>-5</v>
      </c>
      <c r="H203" s="23">
        <v>-28</v>
      </c>
      <c r="I203" s="24">
        <v>143</v>
      </c>
      <c r="J203" s="23">
        <v>5</v>
      </c>
      <c r="K203" s="6" t="s">
        <v>575</v>
      </c>
      <c r="L203" s="98" t="s">
        <v>841</v>
      </c>
      <c r="M203" s="22" t="s">
        <v>842</v>
      </c>
      <c r="N203" s="5" t="s">
        <v>130</v>
      </c>
      <c r="O203" s="15" t="s">
        <v>843</v>
      </c>
      <c r="P203" s="115"/>
      <c r="Q203" s="25">
        <v>118000000</v>
      </c>
      <c r="R203" s="101"/>
      <c r="S203" s="19"/>
      <c r="T203" s="19"/>
      <c r="U203" s="19"/>
      <c r="V203" s="19"/>
      <c r="W203" s="18">
        <v>554600</v>
      </c>
      <c r="X203" s="19" t="s">
        <v>398</v>
      </c>
      <c r="Y203" s="19">
        <v>1000000</v>
      </c>
      <c r="Z203" s="19"/>
      <c r="AA203" s="19" t="s">
        <v>132</v>
      </c>
      <c r="AB203" s="19"/>
      <c r="AC203" s="22" t="s">
        <v>410</v>
      </c>
      <c r="AD203" s="20"/>
      <c r="AE203" s="21"/>
      <c r="AF203" s="22"/>
      <c r="AG203" s="21"/>
      <c r="AH203" s="21"/>
      <c r="AI203" s="113" t="s">
        <v>133</v>
      </c>
      <c r="AJ203" s="40" t="s">
        <v>133</v>
      </c>
      <c r="AK203" s="45">
        <f t="shared" si="23"/>
        <v>4.7</v>
      </c>
      <c r="AL203" s="45">
        <f>1000*N(Y203)/Q203</f>
        <v>8.474576271186441</v>
      </c>
      <c r="AM203" s="40" t="s">
        <v>133</v>
      </c>
      <c r="AN203" s="40" t="s">
        <v>133</v>
      </c>
      <c r="AO203" s="40" t="s">
        <v>133</v>
      </c>
      <c r="AP203" s="40" t="s">
        <v>133</v>
      </c>
      <c r="AQ203" s="40" t="s">
        <v>133</v>
      </c>
    </row>
    <row r="204" spans="1:43" s="15" customFormat="1" ht="33">
      <c r="A204" s="67" t="s">
        <v>950</v>
      </c>
      <c r="B204" s="56" t="s">
        <v>650</v>
      </c>
      <c r="C204" s="56" t="s">
        <v>651</v>
      </c>
      <c r="D204" s="56"/>
      <c r="E204" s="61">
        <v>4</v>
      </c>
      <c r="F204" s="62" t="s">
        <v>1021</v>
      </c>
      <c r="G204" s="23">
        <v>-5</v>
      </c>
      <c r="H204" s="23">
        <v>-12</v>
      </c>
      <c r="I204" s="24">
        <v>141</v>
      </c>
      <c r="J204" s="23">
        <v>8</v>
      </c>
      <c r="K204" s="6" t="s">
        <v>378</v>
      </c>
      <c r="L204" s="98" t="s">
        <v>1022</v>
      </c>
      <c r="M204" s="22" t="s">
        <v>660</v>
      </c>
      <c r="N204" s="5" t="s">
        <v>130</v>
      </c>
      <c r="O204" s="15" t="s">
        <v>844</v>
      </c>
      <c r="P204" s="115" t="s">
        <v>398</v>
      </c>
      <c r="Q204" s="25">
        <v>700000000</v>
      </c>
      <c r="R204" s="101" t="s">
        <v>398</v>
      </c>
      <c r="S204" s="18">
        <v>4500000</v>
      </c>
      <c r="T204" s="19"/>
      <c r="U204" s="19"/>
      <c r="V204" s="22" t="s">
        <v>398</v>
      </c>
      <c r="W204" s="18">
        <v>446000</v>
      </c>
      <c r="X204" s="19"/>
      <c r="Y204" s="19" t="s">
        <v>410</v>
      </c>
      <c r="Z204" s="19"/>
      <c r="AA204" s="19"/>
      <c r="AB204" s="19"/>
      <c r="AC204" s="19"/>
      <c r="AD204" s="20"/>
      <c r="AE204" s="21"/>
      <c r="AF204" s="22"/>
      <c r="AG204" s="21"/>
      <c r="AH204" s="21"/>
      <c r="AI204" s="111">
        <f aca="true" t="shared" si="24" ref="AI204:AI212">N(S204)/N(Q204)</f>
        <v>0.0064285714285714285</v>
      </c>
      <c r="AJ204" s="40" t="s">
        <v>133</v>
      </c>
      <c r="AK204" s="51">
        <f t="shared" si="23"/>
        <v>0.6371428571428571</v>
      </c>
      <c r="AL204" s="78" t="s">
        <v>133</v>
      </c>
      <c r="AM204" s="40" t="s">
        <v>133</v>
      </c>
      <c r="AN204" s="40" t="s">
        <v>133</v>
      </c>
      <c r="AO204" s="40" t="s">
        <v>133</v>
      </c>
      <c r="AP204" s="40" t="s">
        <v>133</v>
      </c>
      <c r="AQ204" s="40" t="s">
        <v>133</v>
      </c>
    </row>
    <row r="205" spans="1:43" s="15" customFormat="1" ht="21.75">
      <c r="A205" s="67" t="s">
        <v>950</v>
      </c>
      <c r="B205" s="56" t="s">
        <v>650</v>
      </c>
      <c r="C205" s="56" t="s">
        <v>651</v>
      </c>
      <c r="D205" s="56"/>
      <c r="E205" s="61">
        <v>5</v>
      </c>
      <c r="F205" s="62" t="s">
        <v>845</v>
      </c>
      <c r="G205" s="23">
        <v>-4</v>
      </c>
      <c r="H205" s="23">
        <v>-41</v>
      </c>
      <c r="I205" s="24">
        <v>141</v>
      </c>
      <c r="J205" s="23">
        <v>45</v>
      </c>
      <c r="K205" s="6" t="s">
        <v>378</v>
      </c>
      <c r="L205" s="98" t="s">
        <v>846</v>
      </c>
      <c r="M205" s="22" t="s">
        <v>847</v>
      </c>
      <c r="N205" s="5" t="s">
        <v>848</v>
      </c>
      <c r="O205" s="15" t="s">
        <v>849</v>
      </c>
      <c r="P205" s="115"/>
      <c r="Q205" s="25">
        <v>1103000000</v>
      </c>
      <c r="R205" s="101"/>
      <c r="S205" s="18">
        <v>6730000</v>
      </c>
      <c r="T205" s="19"/>
      <c r="U205" s="19"/>
      <c r="V205" s="19"/>
      <c r="W205" s="18">
        <v>353650</v>
      </c>
      <c r="X205" s="19"/>
      <c r="Y205" s="19" t="s">
        <v>410</v>
      </c>
      <c r="Z205" s="19"/>
      <c r="AA205" s="19"/>
      <c r="AB205" s="19"/>
      <c r="AC205" s="19"/>
      <c r="AD205" s="20"/>
      <c r="AE205" s="21"/>
      <c r="AF205" s="22"/>
      <c r="AG205" s="21"/>
      <c r="AH205" s="21"/>
      <c r="AI205" s="111">
        <f t="shared" si="24"/>
        <v>0.006101541251133273</v>
      </c>
      <c r="AJ205" s="40" t="s">
        <v>133</v>
      </c>
      <c r="AK205" s="51">
        <f t="shared" si="23"/>
        <v>0.32062556663644604</v>
      </c>
      <c r="AL205" s="78" t="s">
        <v>133</v>
      </c>
      <c r="AM205" s="40" t="s">
        <v>133</v>
      </c>
      <c r="AN205" s="40" t="s">
        <v>133</v>
      </c>
      <c r="AO205" s="40" t="s">
        <v>133</v>
      </c>
      <c r="AP205" s="40" t="s">
        <v>133</v>
      </c>
      <c r="AQ205" s="40" t="s">
        <v>133</v>
      </c>
    </row>
    <row r="206" spans="1:43" s="15" customFormat="1" ht="18">
      <c r="A206" s="67" t="s">
        <v>950</v>
      </c>
      <c r="B206" s="56" t="s">
        <v>650</v>
      </c>
      <c r="C206" s="56" t="s">
        <v>651</v>
      </c>
      <c r="D206" s="56"/>
      <c r="E206" s="61">
        <v>6</v>
      </c>
      <c r="F206" s="62" t="s">
        <v>850</v>
      </c>
      <c r="G206" s="23">
        <v>-5</v>
      </c>
      <c r="H206" s="23">
        <v>-45</v>
      </c>
      <c r="I206" s="24">
        <v>145</v>
      </c>
      <c r="J206" s="23">
        <v>8</v>
      </c>
      <c r="K206" s="6" t="s">
        <v>814</v>
      </c>
      <c r="L206" s="98" t="s">
        <v>1033</v>
      </c>
      <c r="M206" s="22" t="s">
        <v>1034</v>
      </c>
      <c r="N206" s="5" t="s">
        <v>50</v>
      </c>
      <c r="O206" s="15" t="s">
        <v>1176</v>
      </c>
      <c r="P206" s="115"/>
      <c r="Q206" s="25">
        <v>372000000</v>
      </c>
      <c r="R206" s="101"/>
      <c r="S206" s="18">
        <v>1562000</v>
      </c>
      <c r="T206" s="19"/>
      <c r="U206" s="19">
        <v>66960</v>
      </c>
      <c r="V206" s="19"/>
      <c r="W206" s="19">
        <v>37200</v>
      </c>
      <c r="X206" s="19"/>
      <c r="Y206" s="19" t="s">
        <v>410</v>
      </c>
      <c r="Z206" s="19"/>
      <c r="AA206" s="19"/>
      <c r="AB206" s="19"/>
      <c r="AC206" s="19"/>
      <c r="AD206" s="20"/>
      <c r="AE206" s="21"/>
      <c r="AF206" s="22"/>
      <c r="AG206" s="21"/>
      <c r="AH206" s="21"/>
      <c r="AI206" s="111">
        <f t="shared" si="24"/>
        <v>0.0041989247311827954</v>
      </c>
      <c r="AJ206" s="42">
        <f>N(U206)/Q206</f>
        <v>0.00018</v>
      </c>
      <c r="AK206" s="51">
        <f t="shared" si="23"/>
        <v>0.1</v>
      </c>
      <c r="AL206" s="78" t="s">
        <v>133</v>
      </c>
      <c r="AM206" s="40" t="s">
        <v>133</v>
      </c>
      <c r="AN206" s="40" t="s">
        <v>133</v>
      </c>
      <c r="AO206" s="40" t="s">
        <v>133</v>
      </c>
      <c r="AP206" s="40" t="s">
        <v>133</v>
      </c>
      <c r="AQ206" s="40" t="s">
        <v>133</v>
      </c>
    </row>
    <row r="207" spans="1:43" s="15" customFormat="1" ht="18">
      <c r="A207" s="67" t="s">
        <v>950</v>
      </c>
      <c r="B207" s="56" t="s">
        <v>650</v>
      </c>
      <c r="C207" s="56" t="s">
        <v>651</v>
      </c>
      <c r="D207" s="56"/>
      <c r="E207" s="61">
        <v>7</v>
      </c>
      <c r="F207" s="62" t="s">
        <v>1035</v>
      </c>
      <c r="G207" s="23">
        <v>-6</v>
      </c>
      <c r="H207" s="23">
        <v>-53</v>
      </c>
      <c r="I207" s="24">
        <v>142</v>
      </c>
      <c r="J207" s="23">
        <v>27</v>
      </c>
      <c r="K207" s="6" t="s">
        <v>378</v>
      </c>
      <c r="L207" s="98" t="s">
        <v>1036</v>
      </c>
      <c r="M207" s="22" t="s">
        <v>1037</v>
      </c>
      <c r="N207" s="5" t="s">
        <v>50</v>
      </c>
      <c r="O207" s="15" t="s">
        <v>1038</v>
      </c>
      <c r="P207" s="115"/>
      <c r="Q207" s="25">
        <v>132000000</v>
      </c>
      <c r="R207" s="101"/>
      <c r="S207" s="18">
        <v>1300000</v>
      </c>
      <c r="T207" s="19"/>
      <c r="U207" s="19"/>
      <c r="V207" s="19"/>
      <c r="W207" s="31">
        <v>124000</v>
      </c>
      <c r="X207" s="19"/>
      <c r="Y207" s="19"/>
      <c r="Z207" s="19"/>
      <c r="AA207" s="19"/>
      <c r="AB207" s="19"/>
      <c r="AC207" s="19"/>
      <c r="AD207" s="20"/>
      <c r="AE207" s="21"/>
      <c r="AF207" s="22"/>
      <c r="AG207" s="21"/>
      <c r="AH207" s="21"/>
      <c r="AI207" s="111">
        <f t="shared" si="24"/>
        <v>0.009848484848484848</v>
      </c>
      <c r="AJ207" s="40" t="s">
        <v>133</v>
      </c>
      <c r="AK207" s="51">
        <f t="shared" si="23"/>
        <v>0.9393939393939394</v>
      </c>
      <c r="AL207" s="78" t="s">
        <v>133</v>
      </c>
      <c r="AM207" s="40" t="s">
        <v>133</v>
      </c>
      <c r="AN207" s="40" t="s">
        <v>133</v>
      </c>
      <c r="AO207" s="40" t="s">
        <v>133</v>
      </c>
      <c r="AP207" s="40" t="s">
        <v>133</v>
      </c>
      <c r="AQ207" s="40" t="s">
        <v>133</v>
      </c>
    </row>
    <row r="208" spans="1:43" s="15" customFormat="1" ht="21.75">
      <c r="A208" s="67" t="s">
        <v>1039</v>
      </c>
      <c r="B208" s="56" t="s">
        <v>1040</v>
      </c>
      <c r="C208" s="56" t="s">
        <v>1041</v>
      </c>
      <c r="D208" s="56" t="s">
        <v>1042</v>
      </c>
      <c r="E208" s="61">
        <v>1</v>
      </c>
      <c r="F208" s="62" t="s">
        <v>1043</v>
      </c>
      <c r="G208" s="23">
        <v>-32</v>
      </c>
      <c r="H208" s="23">
        <v>-55</v>
      </c>
      <c r="I208" s="24">
        <v>148</v>
      </c>
      <c r="J208" s="23">
        <v>2</v>
      </c>
      <c r="K208" s="6" t="s">
        <v>299</v>
      </c>
      <c r="L208" s="98" t="s">
        <v>1052</v>
      </c>
      <c r="M208" s="22" t="s">
        <v>1053</v>
      </c>
      <c r="N208" s="5" t="s">
        <v>1054</v>
      </c>
      <c r="O208" s="15" t="s">
        <v>1055</v>
      </c>
      <c r="P208" s="115"/>
      <c r="Q208" s="25">
        <v>130500000</v>
      </c>
      <c r="R208" s="101"/>
      <c r="S208" s="18">
        <v>1505700</v>
      </c>
      <c r="T208" s="19"/>
      <c r="U208" s="19"/>
      <c r="V208" s="19"/>
      <c r="W208" s="19">
        <v>71610</v>
      </c>
      <c r="X208" s="19" t="s">
        <v>398</v>
      </c>
      <c r="Y208" s="19">
        <v>282200</v>
      </c>
      <c r="Z208" s="19"/>
      <c r="AA208" s="19"/>
      <c r="AB208" s="19"/>
      <c r="AC208" s="19"/>
      <c r="AD208" s="20"/>
      <c r="AE208" s="21"/>
      <c r="AF208" s="22"/>
      <c r="AG208" s="21"/>
      <c r="AH208" s="21"/>
      <c r="AI208" s="111">
        <f t="shared" si="24"/>
        <v>0.011537931034482758</v>
      </c>
      <c r="AJ208" s="40" t="s">
        <v>133</v>
      </c>
      <c r="AK208" s="51">
        <f t="shared" si="23"/>
        <v>0.5487356321839081</v>
      </c>
      <c r="AL208" s="46">
        <f>1000*N(Y208)/Q208</f>
        <v>2.1624521072796936</v>
      </c>
      <c r="AM208" s="40" t="s">
        <v>133</v>
      </c>
      <c r="AN208" s="40" t="s">
        <v>133</v>
      </c>
      <c r="AO208" s="40" t="s">
        <v>133</v>
      </c>
      <c r="AP208" s="40" t="s">
        <v>133</v>
      </c>
      <c r="AQ208" s="40" t="s">
        <v>133</v>
      </c>
    </row>
    <row r="209" spans="1:43" s="15" customFormat="1" ht="21.75">
      <c r="A209" s="67" t="s">
        <v>1039</v>
      </c>
      <c r="B209" s="56" t="s">
        <v>1040</v>
      </c>
      <c r="C209" s="56" t="s">
        <v>1041</v>
      </c>
      <c r="D209" s="56" t="s">
        <v>1042</v>
      </c>
      <c r="E209" s="61">
        <v>2</v>
      </c>
      <c r="F209" s="62" t="s">
        <v>1056</v>
      </c>
      <c r="G209" s="23">
        <v>-33</v>
      </c>
      <c r="H209" s="23">
        <v>-28</v>
      </c>
      <c r="I209" s="24">
        <v>149</v>
      </c>
      <c r="J209" s="23">
        <v>0</v>
      </c>
      <c r="K209" s="6" t="s">
        <v>378</v>
      </c>
      <c r="L209" s="98" t="s">
        <v>1057</v>
      </c>
      <c r="M209" s="22" t="s">
        <v>1058</v>
      </c>
      <c r="N209" s="5" t="s">
        <v>1054</v>
      </c>
      <c r="O209" s="15" t="s">
        <v>1059</v>
      </c>
      <c r="P209" s="115"/>
      <c r="Q209" s="25">
        <v>486000000</v>
      </c>
      <c r="R209" s="101"/>
      <c r="S209" s="18">
        <v>1187800</v>
      </c>
      <c r="T209" s="19"/>
      <c r="U209" s="19"/>
      <c r="V209" s="19"/>
      <c r="W209" s="18">
        <v>282330</v>
      </c>
      <c r="X209" s="19"/>
      <c r="Y209" s="19"/>
      <c r="Z209" s="19"/>
      <c r="AA209" s="19"/>
      <c r="AB209" s="19"/>
      <c r="AC209" s="19"/>
      <c r="AD209" s="20"/>
      <c r="AE209" s="21"/>
      <c r="AF209" s="22"/>
      <c r="AG209" s="21"/>
      <c r="AH209" s="21"/>
      <c r="AI209" s="112">
        <f t="shared" si="24"/>
        <v>0.0024440329218106994</v>
      </c>
      <c r="AJ209" s="40" t="s">
        <v>133</v>
      </c>
      <c r="AK209" s="50">
        <f t="shared" si="23"/>
        <v>0.580925925925926</v>
      </c>
      <c r="AL209" s="78" t="s">
        <v>133</v>
      </c>
      <c r="AM209" s="40" t="s">
        <v>133</v>
      </c>
      <c r="AN209" s="40" t="s">
        <v>133</v>
      </c>
      <c r="AO209" s="40" t="s">
        <v>133</v>
      </c>
      <c r="AP209" s="40" t="s">
        <v>133</v>
      </c>
      <c r="AQ209" s="40" t="s">
        <v>133</v>
      </c>
    </row>
    <row r="210" spans="1:43" s="15" customFormat="1" ht="15.75">
      <c r="A210" s="88" t="s">
        <v>1039</v>
      </c>
      <c r="B210" s="84" t="s">
        <v>1060</v>
      </c>
      <c r="C210" s="94" t="s">
        <v>1041</v>
      </c>
      <c r="D210" s="84" t="s">
        <v>1061</v>
      </c>
      <c r="E210" s="85">
        <v>1</v>
      </c>
      <c r="F210" s="86" t="s">
        <v>1062</v>
      </c>
      <c r="G210" s="23">
        <v>-17</v>
      </c>
      <c r="H210" s="23">
        <v>-11</v>
      </c>
      <c r="I210" s="24">
        <v>137</v>
      </c>
      <c r="J210" s="23">
        <v>45</v>
      </c>
      <c r="K210" s="6" t="s">
        <v>1063</v>
      </c>
      <c r="L210" s="98" t="s">
        <v>1064</v>
      </c>
      <c r="M210" s="22" t="s">
        <v>1065</v>
      </c>
      <c r="N210" s="5" t="s">
        <v>130</v>
      </c>
      <c r="O210" s="15" t="s">
        <v>1066</v>
      </c>
      <c r="P210" s="115" t="s">
        <v>398</v>
      </c>
      <c r="Q210" s="25">
        <v>5000000</v>
      </c>
      <c r="R210" s="101" t="s">
        <v>398</v>
      </c>
      <c r="S210" s="31">
        <v>82100</v>
      </c>
      <c r="T210" s="31"/>
      <c r="U210" s="31"/>
      <c r="V210" s="31"/>
      <c r="W210" s="31"/>
      <c r="X210" s="19"/>
      <c r="Y210" s="19"/>
      <c r="Z210" s="19"/>
      <c r="AA210" s="19"/>
      <c r="AB210" s="19"/>
      <c r="AC210" s="19"/>
      <c r="AD210" s="20"/>
      <c r="AE210" s="21"/>
      <c r="AF210" s="22"/>
      <c r="AG210" s="21"/>
      <c r="AH210" s="21"/>
      <c r="AI210" s="112">
        <f t="shared" si="24"/>
        <v>0.01642</v>
      </c>
      <c r="AJ210" s="40" t="s">
        <v>133</v>
      </c>
      <c r="AK210" s="78" t="s">
        <v>133</v>
      </c>
      <c r="AL210" s="78" t="s">
        <v>133</v>
      </c>
      <c r="AM210" s="40" t="s">
        <v>133</v>
      </c>
      <c r="AN210" s="40" t="s">
        <v>133</v>
      </c>
      <c r="AO210" s="40" t="s">
        <v>133</v>
      </c>
      <c r="AP210" s="40" t="s">
        <v>133</v>
      </c>
      <c r="AQ210" s="40" t="s">
        <v>133</v>
      </c>
    </row>
    <row r="211" spans="1:43" s="15" customFormat="1" ht="18">
      <c r="A211" s="67" t="s">
        <v>1039</v>
      </c>
      <c r="B211" s="56" t="s">
        <v>1067</v>
      </c>
      <c r="C211" s="56" t="s">
        <v>1041</v>
      </c>
      <c r="D211" s="56" t="s">
        <v>1068</v>
      </c>
      <c r="E211" s="61">
        <v>1</v>
      </c>
      <c r="F211" s="62" t="s">
        <v>1069</v>
      </c>
      <c r="G211" s="23">
        <v>-20</v>
      </c>
      <c r="H211" s="23">
        <v>-27</v>
      </c>
      <c r="I211" s="24">
        <v>140</v>
      </c>
      <c r="J211" s="23">
        <v>42</v>
      </c>
      <c r="K211" s="6" t="s">
        <v>1070</v>
      </c>
      <c r="L211" s="98" t="s">
        <v>1071</v>
      </c>
      <c r="M211" s="22" t="s">
        <v>1072</v>
      </c>
      <c r="N211" s="5" t="s">
        <v>130</v>
      </c>
      <c r="O211" s="15" t="s">
        <v>1073</v>
      </c>
      <c r="P211" s="115"/>
      <c r="Q211" s="25">
        <v>160000000</v>
      </c>
      <c r="R211" s="101"/>
      <c r="S211" s="18">
        <v>1826000</v>
      </c>
      <c r="T211" s="31"/>
      <c r="U211" s="31"/>
      <c r="V211" s="31"/>
      <c r="W211" s="31">
        <v>89640</v>
      </c>
      <c r="X211" s="19"/>
      <c r="Y211" s="19"/>
      <c r="Z211" s="19"/>
      <c r="AA211" s="19"/>
      <c r="AB211" s="19"/>
      <c r="AC211" s="19"/>
      <c r="AD211" s="20"/>
      <c r="AE211" s="21"/>
      <c r="AF211" s="22"/>
      <c r="AG211" s="21"/>
      <c r="AH211" s="21"/>
      <c r="AI211" s="112">
        <f t="shared" si="24"/>
        <v>0.0114125</v>
      </c>
      <c r="AJ211" s="40" t="s">
        <v>133</v>
      </c>
      <c r="AK211" s="50">
        <f>1000*N(W211)/Q211</f>
        <v>0.56025</v>
      </c>
      <c r="AL211" s="78" t="s">
        <v>133</v>
      </c>
      <c r="AM211" s="40" t="s">
        <v>133</v>
      </c>
      <c r="AN211" s="40" t="s">
        <v>133</v>
      </c>
      <c r="AO211" s="40" t="s">
        <v>133</v>
      </c>
      <c r="AP211" s="40" t="s">
        <v>133</v>
      </c>
      <c r="AQ211" s="40" t="s">
        <v>133</v>
      </c>
    </row>
    <row r="212" spans="1:43" s="15" customFormat="1" ht="21.75">
      <c r="A212" s="67" t="s">
        <v>1039</v>
      </c>
      <c r="B212" s="56" t="s">
        <v>1074</v>
      </c>
      <c r="C212" s="56" t="s">
        <v>1041</v>
      </c>
      <c r="D212" s="56" t="s">
        <v>1075</v>
      </c>
      <c r="E212" s="61">
        <v>1</v>
      </c>
      <c r="F212" s="62" t="s">
        <v>1076</v>
      </c>
      <c r="G212" s="23">
        <v>-30</v>
      </c>
      <c r="H212" s="23">
        <v>-27</v>
      </c>
      <c r="I212" s="24">
        <v>136</v>
      </c>
      <c r="J212" s="23">
        <v>53</v>
      </c>
      <c r="K212" s="6" t="s">
        <v>1077</v>
      </c>
      <c r="L212" s="98" t="s">
        <v>1277</v>
      </c>
      <c r="M212" s="22" t="s">
        <v>1278</v>
      </c>
      <c r="N212" s="5" t="s">
        <v>130</v>
      </c>
      <c r="O212" s="15" t="s">
        <v>1279</v>
      </c>
      <c r="P212" s="115"/>
      <c r="Q212" s="25">
        <v>2000000000</v>
      </c>
      <c r="R212" s="101"/>
      <c r="S212" s="18">
        <v>32000000</v>
      </c>
      <c r="T212" s="31"/>
      <c r="U212" s="31"/>
      <c r="V212" s="31"/>
      <c r="W212" s="18">
        <v>1200000</v>
      </c>
      <c r="X212" s="19"/>
      <c r="Y212" s="19">
        <v>7000000</v>
      </c>
      <c r="Z212" s="19"/>
      <c r="AA212" s="19"/>
      <c r="AB212" s="19"/>
      <c r="AC212" s="19"/>
      <c r="AD212" s="20"/>
      <c r="AE212" s="21"/>
      <c r="AF212" s="22"/>
      <c r="AG212" s="21"/>
      <c r="AH212" s="21">
        <v>1200000</v>
      </c>
      <c r="AI212" s="112">
        <f t="shared" si="24"/>
        <v>0.016</v>
      </c>
      <c r="AJ212" s="40" t="s">
        <v>133</v>
      </c>
      <c r="AK212" s="50">
        <f>1000*N(W212)/Q212</f>
        <v>0.6</v>
      </c>
      <c r="AL212" s="46">
        <f>1000*N(Y212)/Q212</f>
        <v>3.5</v>
      </c>
      <c r="AM212" s="40" t="s">
        <v>133</v>
      </c>
      <c r="AN212" s="40" t="s">
        <v>133</v>
      </c>
      <c r="AO212" s="40" t="s">
        <v>133</v>
      </c>
      <c r="AP212" s="40" t="s">
        <v>133</v>
      </c>
      <c r="AQ212" s="41">
        <f>N(AH212)/Q212</f>
        <v>0.0006</v>
      </c>
    </row>
    <row r="213" spans="1:43" s="17" customFormat="1" ht="18">
      <c r="A213" s="67" t="s">
        <v>1039</v>
      </c>
      <c r="B213" s="56" t="s">
        <v>1280</v>
      </c>
      <c r="C213" s="56" t="s">
        <v>1041</v>
      </c>
      <c r="D213" s="56" t="s">
        <v>1281</v>
      </c>
      <c r="E213" s="61">
        <v>1</v>
      </c>
      <c r="F213" s="62" t="s">
        <v>1080</v>
      </c>
      <c r="G213" s="23">
        <v>-40</v>
      </c>
      <c r="H213" s="23">
        <v>-2</v>
      </c>
      <c r="I213" s="24">
        <v>144</v>
      </c>
      <c r="J213" s="23">
        <v>5</v>
      </c>
      <c r="K213" s="6" t="s">
        <v>1081</v>
      </c>
      <c r="L213" s="98" t="s">
        <v>1082</v>
      </c>
      <c r="M213" s="22" t="s">
        <v>1083</v>
      </c>
      <c r="N213" s="5"/>
      <c r="O213" s="15" t="s">
        <v>1084</v>
      </c>
      <c r="P213" s="115"/>
      <c r="Q213" s="25">
        <v>17000000</v>
      </c>
      <c r="R213" s="101"/>
      <c r="S213" s="19"/>
      <c r="T213" s="19"/>
      <c r="U213" s="19">
        <v>4200</v>
      </c>
      <c r="V213" s="19"/>
      <c r="W213" s="19"/>
      <c r="X213" s="19"/>
      <c r="Y213" s="19"/>
      <c r="Z213" s="19"/>
      <c r="AA213" s="19"/>
      <c r="AB213" s="19"/>
      <c r="AC213" s="19"/>
      <c r="AD213" s="20"/>
      <c r="AE213" s="21"/>
      <c r="AF213" s="22"/>
      <c r="AG213" s="26">
        <v>115770</v>
      </c>
      <c r="AH213" s="21"/>
      <c r="AI213" s="113" t="s">
        <v>133</v>
      </c>
      <c r="AJ213" s="41">
        <f>N(U213)/Q213</f>
        <v>0.00024705882352941174</v>
      </c>
      <c r="AK213" s="78" t="s">
        <v>133</v>
      </c>
      <c r="AL213" s="78" t="s">
        <v>133</v>
      </c>
      <c r="AM213" s="40" t="s">
        <v>133</v>
      </c>
      <c r="AN213" s="40" t="s">
        <v>133</v>
      </c>
      <c r="AO213" s="40" t="s">
        <v>133</v>
      </c>
      <c r="AP213" s="41">
        <f>N(AG213)/Q213</f>
        <v>0.00681</v>
      </c>
      <c r="AQ213" s="40" t="s">
        <v>133</v>
      </c>
    </row>
    <row r="214" spans="1:43" s="15" customFormat="1" ht="21.75">
      <c r="A214" s="67" t="s">
        <v>1039</v>
      </c>
      <c r="B214" s="56" t="s">
        <v>1085</v>
      </c>
      <c r="C214" s="56" t="s">
        <v>1041</v>
      </c>
      <c r="D214" s="56" t="s">
        <v>1086</v>
      </c>
      <c r="E214" s="61">
        <v>1</v>
      </c>
      <c r="F214" s="62" t="s">
        <v>1087</v>
      </c>
      <c r="G214" s="23">
        <v>-32</v>
      </c>
      <c r="H214" s="23">
        <v>-44</v>
      </c>
      <c r="I214" s="24">
        <v>116</v>
      </c>
      <c r="J214" s="23">
        <v>22</v>
      </c>
      <c r="K214" s="6" t="s">
        <v>1169</v>
      </c>
      <c r="L214" s="98" t="s">
        <v>992</v>
      </c>
      <c r="M214" s="22" t="s">
        <v>993</v>
      </c>
      <c r="N214" s="5"/>
      <c r="O214" s="15" t="s">
        <v>994</v>
      </c>
      <c r="P214" s="115" t="s">
        <v>398</v>
      </c>
      <c r="Q214" s="25">
        <v>537786000</v>
      </c>
      <c r="R214" s="101" t="s">
        <v>398</v>
      </c>
      <c r="S214" s="19">
        <v>485100</v>
      </c>
      <c r="T214" s="19"/>
      <c r="U214" s="31" t="s">
        <v>410</v>
      </c>
      <c r="V214" s="19" t="s">
        <v>398</v>
      </c>
      <c r="W214" s="18">
        <v>572100</v>
      </c>
      <c r="X214" s="19"/>
      <c r="Y214" s="19"/>
      <c r="Z214" s="19"/>
      <c r="AA214" s="19"/>
      <c r="AB214" s="19"/>
      <c r="AC214" s="19"/>
      <c r="AD214" s="20"/>
      <c r="AE214" s="21"/>
      <c r="AF214" s="22"/>
      <c r="AG214" s="21" t="s">
        <v>410</v>
      </c>
      <c r="AH214" s="21"/>
      <c r="AI214" s="111">
        <f aca="true" t="shared" si="25" ref="AI214:AI222">N(S214)/N(Q214)</f>
        <v>0.0009020316631522576</v>
      </c>
      <c r="AJ214" s="40" t="s">
        <v>133</v>
      </c>
      <c r="AK214" s="46">
        <f aca="true" t="shared" si="26" ref="AK214:AK220">1000*N(W214)/Q214</f>
        <v>1.0638060492463546</v>
      </c>
      <c r="AL214" s="78" t="s">
        <v>133</v>
      </c>
      <c r="AM214" s="40" t="s">
        <v>133</v>
      </c>
      <c r="AN214" s="40" t="s">
        <v>133</v>
      </c>
      <c r="AO214" s="40" t="s">
        <v>133</v>
      </c>
      <c r="AP214" s="40" t="s">
        <v>133</v>
      </c>
      <c r="AQ214" s="40" t="s">
        <v>133</v>
      </c>
    </row>
    <row r="215" spans="1:43" s="15" customFormat="1" ht="21.75">
      <c r="A215" s="68" t="s">
        <v>995</v>
      </c>
      <c r="B215" s="56" t="s">
        <v>996</v>
      </c>
      <c r="C215" s="56" t="s">
        <v>997</v>
      </c>
      <c r="D215" s="56"/>
      <c r="E215" s="61">
        <v>1</v>
      </c>
      <c r="F215" s="62" t="s">
        <v>998</v>
      </c>
      <c r="G215" s="23">
        <v>-27</v>
      </c>
      <c r="H215" s="23">
        <v>-12</v>
      </c>
      <c r="I215" s="24">
        <v>-66</v>
      </c>
      <c r="J215" s="23">
        <v>-24</v>
      </c>
      <c r="K215" s="6" t="s">
        <v>228</v>
      </c>
      <c r="L215" s="98" t="s">
        <v>1000</v>
      </c>
      <c r="M215" s="22" t="s">
        <v>1001</v>
      </c>
      <c r="N215" s="5" t="s">
        <v>682</v>
      </c>
      <c r="O215" s="15" t="s">
        <v>1002</v>
      </c>
      <c r="P215" s="115"/>
      <c r="Q215" s="25">
        <v>1714000000</v>
      </c>
      <c r="R215" s="101"/>
      <c r="S215" s="18">
        <v>7370200</v>
      </c>
      <c r="T215" s="19"/>
      <c r="U215" s="18">
        <v>548500</v>
      </c>
      <c r="V215" s="19"/>
      <c r="W215" s="18">
        <v>291380</v>
      </c>
      <c r="X215" s="19" t="s">
        <v>398</v>
      </c>
      <c r="Y215" s="19">
        <v>2542340</v>
      </c>
      <c r="Z215" s="19"/>
      <c r="AA215" s="19"/>
      <c r="AB215" s="19"/>
      <c r="AC215" s="19"/>
      <c r="AD215" s="20"/>
      <c r="AE215" s="21"/>
      <c r="AF215" s="22"/>
      <c r="AG215" s="21"/>
      <c r="AH215" s="21"/>
      <c r="AI215" s="111">
        <f t="shared" si="25"/>
        <v>0.0043</v>
      </c>
      <c r="AJ215" s="42">
        <f>N(U215)/Q215</f>
        <v>0.00032001166861143524</v>
      </c>
      <c r="AK215" s="51">
        <f t="shared" si="26"/>
        <v>0.17</v>
      </c>
      <c r="AL215" s="46">
        <f>1000*N(Y215)/Q215</f>
        <v>1.4832788798133023</v>
      </c>
      <c r="AM215" s="40" t="s">
        <v>133</v>
      </c>
      <c r="AN215" s="40" t="s">
        <v>133</v>
      </c>
      <c r="AO215" s="40" t="s">
        <v>133</v>
      </c>
      <c r="AP215" s="40" t="s">
        <v>133</v>
      </c>
      <c r="AQ215" s="40" t="s">
        <v>133</v>
      </c>
    </row>
    <row r="216" spans="1:43" s="15" customFormat="1" ht="33">
      <c r="A216" s="68" t="s">
        <v>995</v>
      </c>
      <c r="B216" s="56" t="s">
        <v>996</v>
      </c>
      <c r="C216" s="56" t="s">
        <v>997</v>
      </c>
      <c r="D216" s="56"/>
      <c r="E216" s="61">
        <v>2</v>
      </c>
      <c r="F216" s="62" t="s">
        <v>1003</v>
      </c>
      <c r="G216" s="23">
        <v>-27</v>
      </c>
      <c r="H216" s="23">
        <v>-15</v>
      </c>
      <c r="I216" s="24">
        <v>-66</v>
      </c>
      <c r="J216" s="23">
        <v>-49</v>
      </c>
      <c r="K216" s="6" t="s">
        <v>679</v>
      </c>
      <c r="L216" s="98" t="s">
        <v>1004</v>
      </c>
      <c r="M216" s="22" t="s">
        <v>1005</v>
      </c>
      <c r="N216" s="5" t="s">
        <v>682</v>
      </c>
      <c r="O216" s="15" t="s">
        <v>1006</v>
      </c>
      <c r="P216" s="115"/>
      <c r="Q216" s="25">
        <v>780000000</v>
      </c>
      <c r="R216" s="101"/>
      <c r="S216" s="18">
        <v>4056000</v>
      </c>
      <c r="T216" s="19" t="s">
        <v>27</v>
      </c>
      <c r="U216" s="18">
        <v>312000</v>
      </c>
      <c r="V216" s="19"/>
      <c r="W216" s="18">
        <v>522600</v>
      </c>
      <c r="X216" s="19"/>
      <c r="Y216" s="19" t="s">
        <v>410</v>
      </c>
      <c r="Z216" s="19"/>
      <c r="AA216" s="19"/>
      <c r="AB216" s="19"/>
      <c r="AC216" s="19"/>
      <c r="AD216" s="20"/>
      <c r="AE216" s="21"/>
      <c r="AF216" s="22"/>
      <c r="AG216" s="21"/>
      <c r="AH216" s="21"/>
      <c r="AI216" s="111">
        <f t="shared" si="25"/>
        <v>0.0052</v>
      </c>
      <c r="AJ216" s="42">
        <f>N(U216)/Q216</f>
        <v>0.0004</v>
      </c>
      <c r="AK216" s="51">
        <f t="shared" si="26"/>
        <v>0.67</v>
      </c>
      <c r="AL216" s="78" t="s">
        <v>133</v>
      </c>
      <c r="AM216" s="40" t="s">
        <v>133</v>
      </c>
      <c r="AN216" s="40" t="s">
        <v>133</v>
      </c>
      <c r="AO216" s="40" t="s">
        <v>133</v>
      </c>
      <c r="AP216" s="40" t="s">
        <v>133</v>
      </c>
      <c r="AQ216" s="40" t="s">
        <v>133</v>
      </c>
    </row>
    <row r="217" spans="1:43" s="15" customFormat="1" ht="18">
      <c r="A217" s="68" t="s">
        <v>995</v>
      </c>
      <c r="B217" s="56" t="s">
        <v>996</v>
      </c>
      <c r="C217" s="56" t="s">
        <v>997</v>
      </c>
      <c r="D217" s="56"/>
      <c r="E217" s="61">
        <v>3</v>
      </c>
      <c r="F217" s="62" t="s">
        <v>1007</v>
      </c>
      <c r="G217" s="23">
        <v>-27</v>
      </c>
      <c r="H217" s="23">
        <v>-17</v>
      </c>
      <c r="I217" s="24">
        <v>-66</v>
      </c>
      <c r="J217" s="23">
        <v>-35</v>
      </c>
      <c r="K217" s="6" t="s">
        <v>378</v>
      </c>
      <c r="L217" s="98" t="s">
        <v>1008</v>
      </c>
      <c r="M217" s="22" t="s">
        <v>1221</v>
      </c>
      <c r="N217" s="5" t="s">
        <v>682</v>
      </c>
      <c r="O217" s="15" t="s">
        <v>1222</v>
      </c>
      <c r="P217" s="115"/>
      <c r="Q217" s="25">
        <v>150000000</v>
      </c>
      <c r="R217" s="101"/>
      <c r="S217" s="19">
        <v>750000</v>
      </c>
      <c r="T217" s="19"/>
      <c r="U217" s="19"/>
      <c r="V217" s="19"/>
      <c r="W217" s="18">
        <v>225000</v>
      </c>
      <c r="X217" s="19"/>
      <c r="Y217" s="19" t="s">
        <v>410</v>
      </c>
      <c r="Z217" s="19"/>
      <c r="AA217" s="19"/>
      <c r="AB217" s="19"/>
      <c r="AC217" s="19"/>
      <c r="AD217" s="20"/>
      <c r="AE217" s="21"/>
      <c r="AF217" s="22"/>
      <c r="AG217" s="21"/>
      <c r="AH217" s="21"/>
      <c r="AI217" s="112">
        <f t="shared" si="25"/>
        <v>0.005</v>
      </c>
      <c r="AJ217" s="40" t="s">
        <v>133</v>
      </c>
      <c r="AK217" s="45">
        <f t="shared" si="26"/>
        <v>1.5</v>
      </c>
      <c r="AL217" s="78" t="s">
        <v>133</v>
      </c>
      <c r="AM217" s="40" t="s">
        <v>133</v>
      </c>
      <c r="AN217" s="40" t="s">
        <v>133</v>
      </c>
      <c r="AO217" s="40" t="s">
        <v>133</v>
      </c>
      <c r="AP217" s="40" t="s">
        <v>133</v>
      </c>
      <c r="AQ217" s="40" t="s">
        <v>133</v>
      </c>
    </row>
    <row r="218" spans="1:43" s="15" customFormat="1" ht="21.75">
      <c r="A218" s="68" t="s">
        <v>995</v>
      </c>
      <c r="B218" s="56" t="s">
        <v>996</v>
      </c>
      <c r="C218" s="56" t="s">
        <v>997</v>
      </c>
      <c r="D218" s="56"/>
      <c r="E218" s="61">
        <v>4</v>
      </c>
      <c r="F218" s="62" t="s">
        <v>1223</v>
      </c>
      <c r="G218" s="23">
        <v>-28</v>
      </c>
      <c r="H218" s="23">
        <v>-40</v>
      </c>
      <c r="I218" s="24">
        <v>-67</v>
      </c>
      <c r="J218" s="23">
        <v>-39</v>
      </c>
      <c r="K218" s="6" t="s">
        <v>999</v>
      </c>
      <c r="L218" s="98" t="s">
        <v>1224</v>
      </c>
      <c r="M218" s="22" t="s">
        <v>1225</v>
      </c>
      <c r="N218" s="5" t="s">
        <v>682</v>
      </c>
      <c r="O218" s="15" t="s">
        <v>1226</v>
      </c>
      <c r="P218" s="115" t="s">
        <v>398</v>
      </c>
      <c r="Q218" s="25">
        <v>300000000</v>
      </c>
      <c r="R218" s="101"/>
      <c r="S218" s="18">
        <v>1110000</v>
      </c>
      <c r="T218" s="19"/>
      <c r="U218" s="19">
        <v>180000</v>
      </c>
      <c r="V218" s="19"/>
      <c r="W218" s="19">
        <v>90000</v>
      </c>
      <c r="X218" s="19"/>
      <c r="Y218" s="19">
        <v>180000</v>
      </c>
      <c r="Z218" s="19"/>
      <c r="AA218" s="19"/>
      <c r="AB218" s="19"/>
      <c r="AC218" s="19"/>
      <c r="AD218" s="20"/>
      <c r="AE218" s="21"/>
      <c r="AF218" s="22"/>
      <c r="AG218" s="21"/>
      <c r="AH218" s="21"/>
      <c r="AI218" s="111">
        <f t="shared" si="25"/>
        <v>0.0037</v>
      </c>
      <c r="AJ218" s="42">
        <f>N(U218)/Q218</f>
        <v>0.0006</v>
      </c>
      <c r="AK218" s="51">
        <f t="shared" si="26"/>
        <v>0.3</v>
      </c>
      <c r="AL218" s="51">
        <f>1000*N(Y218)/Q218</f>
        <v>0.6</v>
      </c>
      <c r="AM218" s="40" t="s">
        <v>133</v>
      </c>
      <c r="AN218" s="40" t="s">
        <v>133</v>
      </c>
      <c r="AO218" s="40" t="s">
        <v>133</v>
      </c>
      <c r="AP218" s="40" t="s">
        <v>133</v>
      </c>
      <c r="AQ218" s="40" t="s">
        <v>133</v>
      </c>
    </row>
    <row r="219" spans="1:43" s="15" customFormat="1" ht="18">
      <c r="A219" s="68" t="s">
        <v>995</v>
      </c>
      <c r="B219" s="56" t="s">
        <v>996</v>
      </c>
      <c r="C219" s="56" t="s">
        <v>997</v>
      </c>
      <c r="D219" s="56"/>
      <c r="E219" s="61">
        <v>5</v>
      </c>
      <c r="F219" s="62" t="s">
        <v>1227</v>
      </c>
      <c r="G219" s="23">
        <v>-32</v>
      </c>
      <c r="H219" s="23">
        <v>-26</v>
      </c>
      <c r="I219" s="24">
        <v>-69</v>
      </c>
      <c r="J219" s="23">
        <v>-14</v>
      </c>
      <c r="K219" s="6" t="s">
        <v>310</v>
      </c>
      <c r="L219" s="98" t="s">
        <v>310</v>
      </c>
      <c r="M219" s="22" t="s">
        <v>1228</v>
      </c>
      <c r="N219" s="5"/>
      <c r="O219" s="15" t="s">
        <v>467</v>
      </c>
      <c r="P219" s="115"/>
      <c r="Q219" s="25">
        <v>186000000</v>
      </c>
      <c r="R219" s="101"/>
      <c r="S219" s="18">
        <v>1078000</v>
      </c>
      <c r="T219" s="19"/>
      <c r="U219" s="19"/>
      <c r="V219" s="22" t="s">
        <v>398</v>
      </c>
      <c r="W219" s="19">
        <v>12000</v>
      </c>
      <c r="X219" s="19"/>
      <c r="Y219" s="19"/>
      <c r="Z219" s="19"/>
      <c r="AA219" s="19"/>
      <c r="AB219" s="19"/>
      <c r="AC219" s="19"/>
      <c r="AD219" s="20"/>
      <c r="AE219" s="21"/>
      <c r="AF219" s="22"/>
      <c r="AG219" s="21"/>
      <c r="AH219" s="21"/>
      <c r="AI219" s="111">
        <f t="shared" si="25"/>
        <v>0.005795698924731182</v>
      </c>
      <c r="AJ219" s="40" t="s">
        <v>133</v>
      </c>
      <c r="AK219" s="39">
        <f t="shared" si="26"/>
        <v>0.06451612903225806</v>
      </c>
      <c r="AL219" s="78" t="s">
        <v>133</v>
      </c>
      <c r="AM219" s="40" t="s">
        <v>133</v>
      </c>
      <c r="AN219" s="40" t="s">
        <v>133</v>
      </c>
      <c r="AO219" s="40" t="s">
        <v>133</v>
      </c>
      <c r="AP219" s="40" t="s">
        <v>133</v>
      </c>
      <c r="AQ219" s="40" t="s">
        <v>133</v>
      </c>
    </row>
    <row r="220" spans="1:43" s="15" customFormat="1" ht="43.5">
      <c r="A220" s="68" t="s">
        <v>995</v>
      </c>
      <c r="B220" s="56" t="s">
        <v>996</v>
      </c>
      <c r="C220" s="56" t="s">
        <v>997</v>
      </c>
      <c r="D220" s="56"/>
      <c r="E220" s="61">
        <v>6</v>
      </c>
      <c r="F220" s="62" t="s">
        <v>1229</v>
      </c>
      <c r="G220" s="23">
        <v>-31</v>
      </c>
      <c r="H220" s="23">
        <v>-45</v>
      </c>
      <c r="I220" s="24">
        <v>-70</v>
      </c>
      <c r="J220" s="23">
        <v>-27</v>
      </c>
      <c r="K220" s="6" t="s">
        <v>491</v>
      </c>
      <c r="L220" s="98" t="s">
        <v>737</v>
      </c>
      <c r="M220" s="22" t="s">
        <v>738</v>
      </c>
      <c r="N220" s="5" t="s">
        <v>739</v>
      </c>
      <c r="O220" s="15" t="s">
        <v>740</v>
      </c>
      <c r="P220" s="115"/>
      <c r="Q220" s="25">
        <v>890000000</v>
      </c>
      <c r="R220" s="101"/>
      <c r="S220" s="18">
        <v>5429000</v>
      </c>
      <c r="T220" s="19"/>
      <c r="U220" s="19">
        <v>128000</v>
      </c>
      <c r="V220" s="19"/>
      <c r="W220" s="19">
        <v>13920</v>
      </c>
      <c r="X220" s="19"/>
      <c r="Y220" s="19">
        <v>3200000</v>
      </c>
      <c r="Z220" s="19"/>
      <c r="AA220" s="19"/>
      <c r="AB220" s="19"/>
      <c r="AC220" s="19"/>
      <c r="AD220" s="20"/>
      <c r="AE220" s="21"/>
      <c r="AF220" s="22"/>
      <c r="AG220" s="21"/>
      <c r="AH220" s="21"/>
      <c r="AI220" s="111">
        <f t="shared" si="25"/>
        <v>0.0061</v>
      </c>
      <c r="AJ220" s="42">
        <f>N(U220)/Q220</f>
        <v>0.00014382022471910112</v>
      </c>
      <c r="AK220" s="39">
        <f t="shared" si="26"/>
        <v>0.015640449438202246</v>
      </c>
      <c r="AL220" s="46">
        <f>1000*N(Y220)/Q220</f>
        <v>3.595505617977528</v>
      </c>
      <c r="AM220" s="40" t="s">
        <v>133</v>
      </c>
      <c r="AN220" s="40" t="s">
        <v>133</v>
      </c>
      <c r="AO220" s="40" t="s">
        <v>133</v>
      </c>
      <c r="AP220" s="40" t="s">
        <v>133</v>
      </c>
      <c r="AQ220" s="40" t="s">
        <v>133</v>
      </c>
    </row>
    <row r="221" spans="1:43" s="15" customFormat="1" ht="15.75">
      <c r="A221" s="91" t="s">
        <v>995</v>
      </c>
      <c r="B221" s="84" t="s">
        <v>996</v>
      </c>
      <c r="C221" s="94" t="s">
        <v>997</v>
      </c>
      <c r="D221" s="84"/>
      <c r="E221" s="85">
        <v>7</v>
      </c>
      <c r="F221" s="86" t="s">
        <v>741</v>
      </c>
      <c r="G221" s="23">
        <v>-38</v>
      </c>
      <c r="H221" s="23">
        <v>-7</v>
      </c>
      <c r="I221" s="24">
        <v>-70</v>
      </c>
      <c r="J221" s="23">
        <v>-7</v>
      </c>
      <c r="K221" s="6" t="s">
        <v>127</v>
      </c>
      <c r="L221" s="98" t="s">
        <v>127</v>
      </c>
      <c r="M221" s="22" t="s">
        <v>742</v>
      </c>
      <c r="N221" s="5"/>
      <c r="O221" s="15" t="s">
        <v>743</v>
      </c>
      <c r="P221" s="115"/>
      <c r="Q221" s="25">
        <v>20000000</v>
      </c>
      <c r="R221" s="101"/>
      <c r="S221" s="19">
        <v>160000</v>
      </c>
      <c r="T221" s="19"/>
      <c r="U221" s="19"/>
      <c r="V221" s="19"/>
      <c r="W221" s="19"/>
      <c r="X221" s="19"/>
      <c r="Y221" s="19"/>
      <c r="Z221" s="19"/>
      <c r="AA221" s="19"/>
      <c r="AB221" s="19"/>
      <c r="AC221" s="19"/>
      <c r="AD221" s="20"/>
      <c r="AE221" s="21"/>
      <c r="AF221" s="22"/>
      <c r="AG221" s="21"/>
      <c r="AH221" s="21"/>
      <c r="AI221" s="111">
        <f t="shared" si="25"/>
        <v>0.008</v>
      </c>
      <c r="AJ221" s="40" t="s">
        <v>133</v>
      </c>
      <c r="AK221" s="78" t="s">
        <v>133</v>
      </c>
      <c r="AL221" s="78" t="s">
        <v>133</v>
      </c>
      <c r="AM221" s="40" t="s">
        <v>133</v>
      </c>
      <c r="AN221" s="40" t="s">
        <v>133</v>
      </c>
      <c r="AO221" s="40" t="s">
        <v>133</v>
      </c>
      <c r="AP221" s="40" t="s">
        <v>133</v>
      </c>
      <c r="AQ221" s="40" t="s">
        <v>133</v>
      </c>
    </row>
    <row r="222" spans="1:43" s="15" customFormat="1" ht="21.75">
      <c r="A222" s="68" t="s">
        <v>995</v>
      </c>
      <c r="B222" s="56" t="s">
        <v>996</v>
      </c>
      <c r="C222" s="56" t="s">
        <v>997</v>
      </c>
      <c r="D222" s="56"/>
      <c r="E222" s="61">
        <v>8</v>
      </c>
      <c r="F222" s="62" t="s">
        <v>744</v>
      </c>
      <c r="G222" s="23">
        <v>-24</v>
      </c>
      <c r="H222" s="23">
        <v>-35</v>
      </c>
      <c r="I222" s="24">
        <v>-67</v>
      </c>
      <c r="J222" s="23">
        <v>-44</v>
      </c>
      <c r="K222" s="6" t="s">
        <v>378</v>
      </c>
      <c r="L222" s="98" t="s">
        <v>588</v>
      </c>
      <c r="M222" s="22" t="s">
        <v>1015</v>
      </c>
      <c r="N222" s="5"/>
      <c r="O222" s="15" t="s">
        <v>547</v>
      </c>
      <c r="P222" s="115"/>
      <c r="Q222" s="25">
        <v>440000000</v>
      </c>
      <c r="R222" s="101"/>
      <c r="S222" s="19">
        <v>2552000</v>
      </c>
      <c r="T222" s="19"/>
      <c r="U222" s="19" t="s">
        <v>410</v>
      </c>
      <c r="V222" s="19"/>
      <c r="W222" s="19">
        <v>79200</v>
      </c>
      <c r="X222" s="19"/>
      <c r="Y222" s="19"/>
      <c r="Z222" s="19"/>
      <c r="AA222" s="19"/>
      <c r="AB222" s="19"/>
      <c r="AC222" s="19"/>
      <c r="AD222" s="20"/>
      <c r="AE222" s="21"/>
      <c r="AF222" s="22"/>
      <c r="AG222" s="21"/>
      <c r="AH222" s="21"/>
      <c r="AI222" s="112">
        <f t="shared" si="25"/>
        <v>0.0058</v>
      </c>
      <c r="AJ222" s="40" t="s">
        <v>133</v>
      </c>
      <c r="AK222" s="50">
        <f>1000*N(W222)/Q222</f>
        <v>0.18</v>
      </c>
      <c r="AL222" s="78" t="s">
        <v>133</v>
      </c>
      <c r="AM222" s="40" t="s">
        <v>133</v>
      </c>
      <c r="AN222" s="40" t="s">
        <v>133</v>
      </c>
      <c r="AO222" s="40" t="s">
        <v>133</v>
      </c>
      <c r="AP222" s="40" t="s">
        <v>133</v>
      </c>
      <c r="AQ222" s="40" t="s">
        <v>133</v>
      </c>
    </row>
    <row r="223" spans="1:43" s="15" customFormat="1" ht="21.75">
      <c r="A223" s="68" t="s">
        <v>995</v>
      </c>
      <c r="B223" s="56" t="s">
        <v>548</v>
      </c>
      <c r="C223" s="56" t="s">
        <v>549</v>
      </c>
      <c r="D223" s="56"/>
      <c r="E223" s="61">
        <v>1</v>
      </c>
      <c r="F223" s="62" t="s">
        <v>550</v>
      </c>
      <c r="G223" s="23">
        <v>-19</v>
      </c>
      <c r="H223" s="23">
        <v>-37</v>
      </c>
      <c r="I223" s="24">
        <v>-65</v>
      </c>
      <c r="J223" s="23">
        <v>-44</v>
      </c>
      <c r="K223" s="6" t="s">
        <v>747</v>
      </c>
      <c r="L223" s="98" t="s">
        <v>748</v>
      </c>
      <c r="M223" s="22" t="s">
        <v>749</v>
      </c>
      <c r="N223" s="5" t="s">
        <v>130</v>
      </c>
      <c r="O223" s="15" t="s">
        <v>750</v>
      </c>
      <c r="P223" s="115"/>
      <c r="Q223" s="25">
        <v>985000000</v>
      </c>
      <c r="R223" s="101"/>
      <c r="S223" s="19"/>
      <c r="T223" s="19"/>
      <c r="U223" s="19"/>
      <c r="V223" s="19"/>
      <c r="W223" s="19"/>
      <c r="X223" s="19"/>
      <c r="Y223" s="18">
        <v>114685000</v>
      </c>
      <c r="Z223" s="19"/>
      <c r="AA223" s="19" t="s">
        <v>410</v>
      </c>
      <c r="AB223" s="19"/>
      <c r="AC223" s="22" t="s">
        <v>410</v>
      </c>
      <c r="AD223" s="19" t="s">
        <v>398</v>
      </c>
      <c r="AE223" s="26">
        <v>1500000</v>
      </c>
      <c r="AF223" s="22"/>
      <c r="AG223" s="32" t="s">
        <v>410</v>
      </c>
      <c r="AH223" s="21"/>
      <c r="AI223" s="113" t="s">
        <v>133</v>
      </c>
      <c r="AJ223" s="40" t="s">
        <v>133</v>
      </c>
      <c r="AK223" s="78" t="s">
        <v>133</v>
      </c>
      <c r="AL223" s="54">
        <f>1000*N(Y223)/Q223</f>
        <v>116.43147208121827</v>
      </c>
      <c r="AM223" s="40" t="s">
        <v>133</v>
      </c>
      <c r="AN223" s="40" t="s">
        <v>133</v>
      </c>
      <c r="AO223" s="41">
        <f>N(AE223)/Q223</f>
        <v>0.0015228426395939086</v>
      </c>
      <c r="AP223" s="40" t="s">
        <v>133</v>
      </c>
      <c r="AQ223" s="40" t="s">
        <v>133</v>
      </c>
    </row>
    <row r="224" spans="1:43" s="15" customFormat="1" ht="21.75">
      <c r="A224" s="68" t="s">
        <v>995</v>
      </c>
      <c r="B224" s="56" t="s">
        <v>548</v>
      </c>
      <c r="C224" s="56" t="s">
        <v>549</v>
      </c>
      <c r="D224" s="56"/>
      <c r="E224" s="61">
        <v>2</v>
      </c>
      <c r="F224" s="62" t="s">
        <v>751</v>
      </c>
      <c r="G224" s="23">
        <v>-18</v>
      </c>
      <c r="H224" s="23">
        <v>-16</v>
      </c>
      <c r="I224" s="24">
        <v>-66</v>
      </c>
      <c r="J224" s="23">
        <v>-49</v>
      </c>
      <c r="K224" s="6" t="s">
        <v>752</v>
      </c>
      <c r="L224" s="98" t="s">
        <v>753</v>
      </c>
      <c r="M224" s="22" t="s">
        <v>754</v>
      </c>
      <c r="N224" s="5" t="s">
        <v>130</v>
      </c>
      <c r="O224" s="15" t="s">
        <v>916</v>
      </c>
      <c r="P224" s="115"/>
      <c r="Q224" s="25" t="s">
        <v>985</v>
      </c>
      <c r="R224" s="101"/>
      <c r="S224" s="19"/>
      <c r="T224" s="19"/>
      <c r="U224" s="19"/>
      <c r="V224" s="19"/>
      <c r="W224" s="19"/>
      <c r="X224" s="19"/>
      <c r="Y224" s="19" t="s">
        <v>410</v>
      </c>
      <c r="Z224" s="19"/>
      <c r="AA224" s="19" t="s">
        <v>410</v>
      </c>
      <c r="AB224" s="19"/>
      <c r="AC224" s="22" t="s">
        <v>410</v>
      </c>
      <c r="AD224" s="19" t="s">
        <v>398</v>
      </c>
      <c r="AE224" s="26">
        <v>200000</v>
      </c>
      <c r="AF224" s="22"/>
      <c r="AG224" s="32"/>
      <c r="AH224" s="21"/>
      <c r="AI224" s="113" t="s">
        <v>133</v>
      </c>
      <c r="AJ224" s="40" t="s">
        <v>133</v>
      </c>
      <c r="AK224" s="78" t="s">
        <v>133</v>
      </c>
      <c r="AL224" s="78" t="s">
        <v>133</v>
      </c>
      <c r="AM224" s="40" t="s">
        <v>133</v>
      </c>
      <c r="AN224" s="40" t="s">
        <v>133</v>
      </c>
      <c r="AO224" s="40" t="s">
        <v>133</v>
      </c>
      <c r="AP224" s="40" t="s">
        <v>133</v>
      </c>
      <c r="AQ224" s="40" t="s">
        <v>133</v>
      </c>
    </row>
    <row r="225" spans="1:43" s="15" customFormat="1" ht="33">
      <c r="A225" s="68" t="s">
        <v>995</v>
      </c>
      <c r="B225" s="56" t="s">
        <v>548</v>
      </c>
      <c r="C225" s="56" t="s">
        <v>549</v>
      </c>
      <c r="D225" s="56"/>
      <c r="E225" s="61">
        <v>3</v>
      </c>
      <c r="F225" s="62" t="s">
        <v>917</v>
      </c>
      <c r="G225" s="23">
        <v>-17</v>
      </c>
      <c r="H225" s="23">
        <v>-48</v>
      </c>
      <c r="I225" s="24">
        <v>-67</v>
      </c>
      <c r="J225" s="23">
        <v>-27</v>
      </c>
      <c r="K225" s="6" t="s">
        <v>918</v>
      </c>
      <c r="L225" s="98" t="s">
        <v>919</v>
      </c>
      <c r="M225" s="22" t="s">
        <v>920</v>
      </c>
      <c r="N225" s="5" t="s">
        <v>130</v>
      </c>
      <c r="O225" s="15" t="s">
        <v>921</v>
      </c>
      <c r="P225" s="115"/>
      <c r="Q225" s="25">
        <v>74100000</v>
      </c>
      <c r="R225" s="101"/>
      <c r="S225" s="19"/>
      <c r="T225" s="19"/>
      <c r="U225" s="19"/>
      <c r="V225" s="19"/>
      <c r="W225" s="18">
        <v>160800</v>
      </c>
      <c r="X225" s="19"/>
      <c r="Y225" s="19">
        <v>1082670</v>
      </c>
      <c r="Z225" s="19"/>
      <c r="AA225" s="19"/>
      <c r="AB225" s="19"/>
      <c r="AC225" s="22" t="s">
        <v>410</v>
      </c>
      <c r="AD225" s="20"/>
      <c r="AE225" s="22" t="s">
        <v>410</v>
      </c>
      <c r="AF225" s="22"/>
      <c r="AG225" s="32"/>
      <c r="AH225" s="21"/>
      <c r="AI225" s="113" t="s">
        <v>133</v>
      </c>
      <c r="AJ225" s="40" t="s">
        <v>133</v>
      </c>
      <c r="AK225" s="45">
        <f>1000*N(W225)/Q225</f>
        <v>2.1700404858299596</v>
      </c>
      <c r="AL225" s="48">
        <f>1000*N(Y225)/Q225</f>
        <v>14.61093117408907</v>
      </c>
      <c r="AM225" s="40" t="s">
        <v>133</v>
      </c>
      <c r="AN225" s="40" t="s">
        <v>133</v>
      </c>
      <c r="AO225" s="40" t="s">
        <v>133</v>
      </c>
      <c r="AP225" s="40" t="s">
        <v>133</v>
      </c>
      <c r="AQ225" s="40" t="s">
        <v>133</v>
      </c>
    </row>
    <row r="226" spans="1:43" s="15" customFormat="1" ht="21.75">
      <c r="A226" s="68" t="s">
        <v>995</v>
      </c>
      <c r="B226" s="56" t="s">
        <v>548</v>
      </c>
      <c r="C226" s="56" t="s">
        <v>549</v>
      </c>
      <c r="D226" s="56"/>
      <c r="E226" s="61">
        <v>4</v>
      </c>
      <c r="F226" s="62" t="s">
        <v>922</v>
      </c>
      <c r="G226" s="23">
        <v>-18</v>
      </c>
      <c r="H226" s="23">
        <v>-27</v>
      </c>
      <c r="I226" s="24">
        <v>-66</v>
      </c>
      <c r="J226" s="23">
        <v>-36</v>
      </c>
      <c r="K226" s="6" t="s">
        <v>752</v>
      </c>
      <c r="L226" s="98" t="s">
        <v>924</v>
      </c>
      <c r="M226" s="22" t="s">
        <v>1049</v>
      </c>
      <c r="N226" s="5" t="s">
        <v>130</v>
      </c>
      <c r="O226" s="15" t="s">
        <v>925</v>
      </c>
      <c r="P226" s="115" t="s">
        <v>398</v>
      </c>
      <c r="Q226" s="25">
        <v>100000000</v>
      </c>
      <c r="R226" s="101"/>
      <c r="S226" s="19"/>
      <c r="T226" s="19"/>
      <c r="U226" s="19"/>
      <c r="V226" s="19"/>
      <c r="W226" s="19"/>
      <c r="X226" s="19"/>
      <c r="Y226" s="19"/>
      <c r="Z226" s="19"/>
      <c r="AA226" s="19"/>
      <c r="AB226" s="19"/>
      <c r="AC226" s="19"/>
      <c r="AD226" s="20" t="s">
        <v>398</v>
      </c>
      <c r="AE226" s="26">
        <v>2000000</v>
      </c>
      <c r="AF226" s="22"/>
      <c r="AG226" s="32" t="s">
        <v>410</v>
      </c>
      <c r="AH226" s="21"/>
      <c r="AI226" s="113" t="s">
        <v>133</v>
      </c>
      <c r="AJ226" s="40" t="s">
        <v>133</v>
      </c>
      <c r="AK226" s="78" t="s">
        <v>133</v>
      </c>
      <c r="AL226" s="78" t="s">
        <v>133</v>
      </c>
      <c r="AM226" s="40" t="s">
        <v>133</v>
      </c>
      <c r="AN226" s="40" t="s">
        <v>133</v>
      </c>
      <c r="AO226" s="41">
        <f>N(AE226)/Q226</f>
        <v>0.02</v>
      </c>
      <c r="AP226" s="40" t="s">
        <v>133</v>
      </c>
      <c r="AQ226" s="40" t="s">
        <v>133</v>
      </c>
    </row>
    <row r="227" spans="1:43" s="15" customFormat="1" ht="21.75">
      <c r="A227" s="68" t="s">
        <v>995</v>
      </c>
      <c r="B227" s="56" t="s">
        <v>548</v>
      </c>
      <c r="C227" s="56" t="s">
        <v>549</v>
      </c>
      <c r="D227" s="56"/>
      <c r="E227" s="61">
        <v>5</v>
      </c>
      <c r="F227" s="62" t="s">
        <v>926</v>
      </c>
      <c r="G227" s="23">
        <v>-17</v>
      </c>
      <c r="H227" s="23">
        <v>-57</v>
      </c>
      <c r="I227" s="24">
        <v>-67</v>
      </c>
      <c r="J227" s="23">
        <v>-8</v>
      </c>
      <c r="K227" s="6" t="s">
        <v>752</v>
      </c>
      <c r="L227" s="98" t="s">
        <v>927</v>
      </c>
      <c r="M227" s="22" t="s">
        <v>928</v>
      </c>
      <c r="N227" s="5" t="s">
        <v>130</v>
      </c>
      <c r="O227" s="15" t="s">
        <v>929</v>
      </c>
      <c r="P227" s="115"/>
      <c r="Q227" s="25" t="s">
        <v>985</v>
      </c>
      <c r="R227" s="101"/>
      <c r="S227" s="19"/>
      <c r="T227" s="19"/>
      <c r="U227" s="19"/>
      <c r="V227" s="19"/>
      <c r="W227" s="19"/>
      <c r="X227" s="19"/>
      <c r="Y227" s="19" t="s">
        <v>410</v>
      </c>
      <c r="Z227" s="19"/>
      <c r="AA227" s="19" t="s">
        <v>410</v>
      </c>
      <c r="AB227" s="19"/>
      <c r="AC227" s="19"/>
      <c r="AD227" s="19" t="s">
        <v>398</v>
      </c>
      <c r="AE227" s="26">
        <v>500000</v>
      </c>
      <c r="AF227" s="22"/>
      <c r="AG227" s="32"/>
      <c r="AH227" s="21"/>
      <c r="AI227" s="113" t="s">
        <v>133</v>
      </c>
      <c r="AJ227" s="40" t="s">
        <v>133</v>
      </c>
      <c r="AK227" s="78" t="s">
        <v>133</v>
      </c>
      <c r="AL227" s="78" t="s">
        <v>133</v>
      </c>
      <c r="AM227" s="40" t="s">
        <v>133</v>
      </c>
      <c r="AN227" s="40" t="s">
        <v>133</v>
      </c>
      <c r="AO227" s="40" t="s">
        <v>133</v>
      </c>
      <c r="AP227" s="40" t="s">
        <v>133</v>
      </c>
      <c r="AQ227" s="40" t="s">
        <v>133</v>
      </c>
    </row>
    <row r="228" spans="1:43" s="15" customFormat="1" ht="21.75">
      <c r="A228" s="68" t="s">
        <v>995</v>
      </c>
      <c r="B228" s="56" t="s">
        <v>548</v>
      </c>
      <c r="C228" s="56" t="s">
        <v>549</v>
      </c>
      <c r="D228" s="56"/>
      <c r="E228" s="61">
        <v>6</v>
      </c>
      <c r="F228" s="62" t="s">
        <v>930</v>
      </c>
      <c r="G228" s="23">
        <v>-20</v>
      </c>
      <c r="H228" s="23">
        <v>-23</v>
      </c>
      <c r="I228" s="24">
        <v>-66</v>
      </c>
      <c r="J228" s="23">
        <v>-42</v>
      </c>
      <c r="K228" s="6" t="s">
        <v>931</v>
      </c>
      <c r="L228" s="98" t="s">
        <v>1139</v>
      </c>
      <c r="M228" s="22" t="s">
        <v>283</v>
      </c>
      <c r="N228" s="5" t="s">
        <v>130</v>
      </c>
      <c r="O228" s="15" t="s">
        <v>1140</v>
      </c>
      <c r="P228" s="115"/>
      <c r="Q228" s="25" t="s">
        <v>985</v>
      </c>
      <c r="R228" s="101"/>
      <c r="S228" s="19" t="s">
        <v>410</v>
      </c>
      <c r="T228" s="19"/>
      <c r="U228" s="19"/>
      <c r="V228" s="19"/>
      <c r="W228" s="19"/>
      <c r="X228" s="19" t="s">
        <v>398</v>
      </c>
      <c r="Y228" s="19">
        <v>5000000</v>
      </c>
      <c r="Z228" s="19"/>
      <c r="AA228" s="19" t="s">
        <v>410</v>
      </c>
      <c r="AB228" s="19"/>
      <c r="AC228" s="22" t="s">
        <v>410</v>
      </c>
      <c r="AD228" s="19" t="s">
        <v>398</v>
      </c>
      <c r="AE228" s="26">
        <v>200000</v>
      </c>
      <c r="AF228" s="22"/>
      <c r="AG228" s="32"/>
      <c r="AH228" s="21"/>
      <c r="AI228" s="113" t="s">
        <v>133</v>
      </c>
      <c r="AJ228" s="40" t="s">
        <v>133</v>
      </c>
      <c r="AK228" s="78" t="s">
        <v>133</v>
      </c>
      <c r="AL228" s="78" t="s">
        <v>133</v>
      </c>
      <c r="AM228" s="40" t="s">
        <v>133</v>
      </c>
      <c r="AN228" s="40" t="s">
        <v>133</v>
      </c>
      <c r="AO228" s="40" t="s">
        <v>133</v>
      </c>
      <c r="AP228" s="40" t="s">
        <v>133</v>
      </c>
      <c r="AQ228" s="40" t="s">
        <v>133</v>
      </c>
    </row>
    <row r="229" spans="1:43" s="15" customFormat="1" ht="21.75">
      <c r="A229" s="68" t="s">
        <v>995</v>
      </c>
      <c r="B229" s="56" t="s">
        <v>1144</v>
      </c>
      <c r="C229" s="56" t="s">
        <v>1145</v>
      </c>
      <c r="D229" s="56"/>
      <c r="E229" s="61">
        <v>1</v>
      </c>
      <c r="F229" s="62" t="s">
        <v>1146</v>
      </c>
      <c r="G229" s="23">
        <v>-30</v>
      </c>
      <c r="H229" s="23">
        <v>-13</v>
      </c>
      <c r="I229" s="24">
        <v>-71</v>
      </c>
      <c r="J229" s="23">
        <v>-5</v>
      </c>
      <c r="K229" s="6" t="s">
        <v>378</v>
      </c>
      <c r="L229" s="98" t="s">
        <v>1147</v>
      </c>
      <c r="M229" s="22" t="s">
        <v>1148</v>
      </c>
      <c r="N229" s="5" t="s">
        <v>739</v>
      </c>
      <c r="O229" s="15" t="s">
        <v>1149</v>
      </c>
      <c r="P229" s="115"/>
      <c r="Q229" s="25">
        <v>339000000</v>
      </c>
      <c r="R229" s="101"/>
      <c r="S229" s="18">
        <v>1985900</v>
      </c>
      <c r="T229" s="19"/>
      <c r="U229" s="19"/>
      <c r="V229" s="19"/>
      <c r="W229" s="31">
        <v>112250</v>
      </c>
      <c r="X229" s="19"/>
      <c r="Y229" s="19" t="s">
        <v>410</v>
      </c>
      <c r="Z229" s="19"/>
      <c r="AA229" s="19"/>
      <c r="AB229" s="19"/>
      <c r="AC229" s="22" t="s">
        <v>410</v>
      </c>
      <c r="AD229" s="20"/>
      <c r="AE229" s="21"/>
      <c r="AF229" s="22"/>
      <c r="AG229" s="21"/>
      <c r="AH229" s="21"/>
      <c r="AI229" s="111">
        <f aca="true" t="shared" si="27" ref="AI229:AI252">N(S229)/N(Q229)</f>
        <v>0.00585811209439528</v>
      </c>
      <c r="AJ229" s="40" t="s">
        <v>133</v>
      </c>
      <c r="AK229" s="51">
        <f>1000*N(W229)/Q229</f>
        <v>0.33112094395280234</v>
      </c>
      <c r="AL229" s="78" t="s">
        <v>133</v>
      </c>
      <c r="AM229" s="40" t="s">
        <v>133</v>
      </c>
      <c r="AN229" s="40" t="s">
        <v>133</v>
      </c>
      <c r="AO229" s="40" t="s">
        <v>133</v>
      </c>
      <c r="AP229" s="40" t="s">
        <v>133</v>
      </c>
      <c r="AQ229" s="40" t="s">
        <v>133</v>
      </c>
    </row>
    <row r="230" spans="1:43" s="15" customFormat="1" ht="15.75">
      <c r="A230" s="91" t="s">
        <v>995</v>
      </c>
      <c r="B230" s="84" t="s">
        <v>1144</v>
      </c>
      <c r="C230" s="94" t="s">
        <v>1145</v>
      </c>
      <c r="D230" s="84"/>
      <c r="E230" s="85">
        <v>2</v>
      </c>
      <c r="F230" s="86" t="s">
        <v>1150</v>
      </c>
      <c r="G230" s="23">
        <v>-32</v>
      </c>
      <c r="H230" s="23">
        <v>-39</v>
      </c>
      <c r="I230" s="24">
        <v>-71</v>
      </c>
      <c r="J230" s="23">
        <v>-7</v>
      </c>
      <c r="K230" s="6" t="s">
        <v>1151</v>
      </c>
      <c r="L230" s="98" t="s">
        <v>1152</v>
      </c>
      <c r="M230" s="22" t="s">
        <v>1153</v>
      </c>
      <c r="N230" s="5" t="s">
        <v>739</v>
      </c>
      <c r="O230" s="15" t="s">
        <v>1154</v>
      </c>
      <c r="P230" s="115"/>
      <c r="Q230" s="25">
        <v>60000000</v>
      </c>
      <c r="R230" s="101"/>
      <c r="S230" s="19">
        <v>780000</v>
      </c>
      <c r="T230" s="19"/>
      <c r="U230" s="19"/>
      <c r="V230" s="22"/>
      <c r="W230" s="19"/>
      <c r="X230" s="19"/>
      <c r="Y230" s="19" t="s">
        <v>410</v>
      </c>
      <c r="Z230" s="19"/>
      <c r="AA230" s="19"/>
      <c r="AB230" s="19"/>
      <c r="AC230" s="19"/>
      <c r="AD230" s="20"/>
      <c r="AE230" s="21"/>
      <c r="AF230" s="22"/>
      <c r="AG230" s="21"/>
      <c r="AH230" s="21"/>
      <c r="AI230" s="112">
        <f t="shared" si="27"/>
        <v>0.013</v>
      </c>
      <c r="AJ230" s="40" t="s">
        <v>133</v>
      </c>
      <c r="AK230" s="78" t="s">
        <v>133</v>
      </c>
      <c r="AL230" s="78" t="s">
        <v>133</v>
      </c>
      <c r="AM230" s="40" t="s">
        <v>133</v>
      </c>
      <c r="AN230" s="40" t="s">
        <v>133</v>
      </c>
      <c r="AO230" s="40" t="s">
        <v>133</v>
      </c>
      <c r="AP230" s="40" t="s">
        <v>133</v>
      </c>
      <c r="AQ230" s="40" t="s">
        <v>133</v>
      </c>
    </row>
    <row r="231" spans="1:43" s="15" customFormat="1" ht="21.75">
      <c r="A231" s="68" t="s">
        <v>995</v>
      </c>
      <c r="B231" s="56" t="s">
        <v>1144</v>
      </c>
      <c r="C231" s="56" t="s">
        <v>1145</v>
      </c>
      <c r="D231" s="56"/>
      <c r="E231" s="61">
        <v>3</v>
      </c>
      <c r="F231" s="62" t="s">
        <v>332</v>
      </c>
      <c r="G231" s="23">
        <v>-20</v>
      </c>
      <c r="H231" s="23">
        <v>-2</v>
      </c>
      <c r="I231" s="34">
        <v>-69</v>
      </c>
      <c r="J231" s="35">
        <v>-17</v>
      </c>
      <c r="K231" s="6" t="s">
        <v>406</v>
      </c>
      <c r="L231" s="108" t="s">
        <v>32</v>
      </c>
      <c r="M231" s="22" t="s">
        <v>1155</v>
      </c>
      <c r="N231" s="5" t="s">
        <v>739</v>
      </c>
      <c r="O231" s="15" t="s">
        <v>1161</v>
      </c>
      <c r="P231" s="115"/>
      <c r="Q231" s="25">
        <v>600000000</v>
      </c>
      <c r="R231" s="101"/>
      <c r="S231" s="18">
        <v>4020000</v>
      </c>
      <c r="T231" s="36" t="s">
        <v>398</v>
      </c>
      <c r="U231" s="36">
        <v>8000</v>
      </c>
      <c r="V231" s="36"/>
      <c r="W231" s="19"/>
      <c r="X231" s="19"/>
      <c r="Y231" s="19"/>
      <c r="Z231" s="19"/>
      <c r="AA231" s="19"/>
      <c r="AB231" s="19"/>
      <c r="AC231" s="19"/>
      <c r="AD231" s="20"/>
      <c r="AE231" s="21"/>
      <c r="AF231" s="22"/>
      <c r="AG231" s="21"/>
      <c r="AH231" s="21"/>
      <c r="AI231" s="111">
        <f t="shared" si="27"/>
        <v>0.0067</v>
      </c>
      <c r="AJ231" s="42">
        <f>N(U231)/Q231</f>
        <v>1.3333333333333333E-05</v>
      </c>
      <c r="AK231" s="78" t="s">
        <v>133</v>
      </c>
      <c r="AL231" s="78" t="s">
        <v>133</v>
      </c>
      <c r="AM231" s="40" t="s">
        <v>133</v>
      </c>
      <c r="AN231" s="40" t="s">
        <v>133</v>
      </c>
      <c r="AO231" s="40" t="s">
        <v>133</v>
      </c>
      <c r="AP231" s="40" t="s">
        <v>133</v>
      </c>
      <c r="AQ231" s="40" t="s">
        <v>133</v>
      </c>
    </row>
    <row r="232" spans="1:43" s="15" customFormat="1" ht="18">
      <c r="A232" s="68" t="s">
        <v>995</v>
      </c>
      <c r="B232" s="56" t="s">
        <v>1144</v>
      </c>
      <c r="C232" s="56" t="s">
        <v>1145</v>
      </c>
      <c r="D232" s="56"/>
      <c r="E232" s="61">
        <v>4</v>
      </c>
      <c r="F232" s="62" t="s">
        <v>1162</v>
      </c>
      <c r="G232" s="23">
        <v>-24</v>
      </c>
      <c r="H232" s="23">
        <v>-9</v>
      </c>
      <c r="I232" s="24">
        <v>-69</v>
      </c>
      <c r="J232" s="23">
        <v>-9</v>
      </c>
      <c r="K232" s="6" t="s">
        <v>127</v>
      </c>
      <c r="L232" s="98" t="s">
        <v>323</v>
      </c>
      <c r="M232" s="22" t="s">
        <v>1163</v>
      </c>
      <c r="N232" s="5" t="s">
        <v>739</v>
      </c>
      <c r="O232" s="15" t="s">
        <v>1164</v>
      </c>
      <c r="P232" s="115"/>
      <c r="Q232" s="25">
        <v>200000000</v>
      </c>
      <c r="R232" s="101"/>
      <c r="S232" s="18">
        <v>2000000</v>
      </c>
      <c r="T232" s="19"/>
      <c r="U232" s="19"/>
      <c r="V232" s="19"/>
      <c r="W232" s="19"/>
      <c r="X232" s="19"/>
      <c r="Y232" s="19"/>
      <c r="Z232" s="19"/>
      <c r="AA232" s="19"/>
      <c r="AB232" s="19"/>
      <c r="AC232" s="19"/>
      <c r="AD232" s="20"/>
      <c r="AE232" s="21"/>
      <c r="AF232" s="22"/>
      <c r="AG232" s="21"/>
      <c r="AH232" s="21"/>
      <c r="AI232" s="111">
        <f t="shared" si="27"/>
        <v>0.01</v>
      </c>
      <c r="AJ232" s="40" t="s">
        <v>133</v>
      </c>
      <c r="AK232" s="78" t="s">
        <v>133</v>
      </c>
      <c r="AL232" s="78" t="s">
        <v>133</v>
      </c>
      <c r="AM232" s="40" t="s">
        <v>133</v>
      </c>
      <c r="AN232" s="40" t="s">
        <v>133</v>
      </c>
      <c r="AO232" s="40" t="s">
        <v>133</v>
      </c>
      <c r="AP232" s="40" t="s">
        <v>133</v>
      </c>
      <c r="AQ232" s="40" t="s">
        <v>133</v>
      </c>
    </row>
    <row r="233" spans="1:43" s="15" customFormat="1" ht="54.75">
      <c r="A233" s="68" t="s">
        <v>995</v>
      </c>
      <c r="B233" s="56" t="s">
        <v>1144</v>
      </c>
      <c r="C233" s="56" t="s">
        <v>1145</v>
      </c>
      <c r="D233" s="56"/>
      <c r="E233" s="61">
        <v>5</v>
      </c>
      <c r="F233" s="62" t="s">
        <v>1165</v>
      </c>
      <c r="G233" s="23">
        <v>-22</v>
      </c>
      <c r="H233" s="23">
        <v>-17</v>
      </c>
      <c r="I233" s="24">
        <v>-68</v>
      </c>
      <c r="J233" s="23">
        <v>-54</v>
      </c>
      <c r="K233" s="6" t="s">
        <v>336</v>
      </c>
      <c r="L233" s="98" t="s">
        <v>1166</v>
      </c>
      <c r="M233" s="22" t="s">
        <v>1167</v>
      </c>
      <c r="N233" s="5" t="s">
        <v>739</v>
      </c>
      <c r="O233" s="15" t="s">
        <v>1096</v>
      </c>
      <c r="P233" s="115"/>
      <c r="Q233" s="21">
        <v>15052000000</v>
      </c>
      <c r="R233" s="105"/>
      <c r="S233" s="18">
        <v>106379800</v>
      </c>
      <c r="T233" s="19" t="s">
        <v>398</v>
      </c>
      <c r="U233" s="26">
        <v>1000000</v>
      </c>
      <c r="V233" s="22" t="s">
        <v>27</v>
      </c>
      <c r="W233" s="18">
        <v>200000</v>
      </c>
      <c r="X233" s="19"/>
      <c r="Y233" s="19" t="s">
        <v>410</v>
      </c>
      <c r="Z233" s="19"/>
      <c r="AA233" s="19"/>
      <c r="AB233" s="19"/>
      <c r="AC233" s="19"/>
      <c r="AD233" s="20"/>
      <c r="AE233" s="21"/>
      <c r="AF233" s="22"/>
      <c r="AG233" s="21"/>
      <c r="AH233" s="21"/>
      <c r="AI233" s="111">
        <f t="shared" si="27"/>
        <v>0.007067486048365666</v>
      </c>
      <c r="AJ233" s="42">
        <f>N(U233)/Q233</f>
        <v>6.643635397289396E-05</v>
      </c>
      <c r="AK233" s="39">
        <f>1000*N(W233)/Q233</f>
        <v>0.013287270794578794</v>
      </c>
      <c r="AL233" s="78" t="s">
        <v>133</v>
      </c>
      <c r="AM233" s="40" t="s">
        <v>133</v>
      </c>
      <c r="AN233" s="40" t="s">
        <v>133</v>
      </c>
      <c r="AO233" s="40" t="s">
        <v>133</v>
      </c>
      <c r="AP233" s="40" t="s">
        <v>133</v>
      </c>
      <c r="AQ233" s="40" t="s">
        <v>133</v>
      </c>
    </row>
    <row r="234" spans="1:43" s="15" customFormat="1" ht="21.75">
      <c r="A234" s="68" t="s">
        <v>995</v>
      </c>
      <c r="B234" s="56" t="s">
        <v>1144</v>
      </c>
      <c r="C234" s="56" t="s">
        <v>1145</v>
      </c>
      <c r="D234" s="56"/>
      <c r="E234" s="61">
        <v>6</v>
      </c>
      <c r="F234" s="62" t="s">
        <v>1097</v>
      </c>
      <c r="G234" s="23">
        <v>-20</v>
      </c>
      <c r="H234" s="23">
        <v>-58</v>
      </c>
      <c r="I234" s="24">
        <v>-68</v>
      </c>
      <c r="J234" s="23">
        <v>-43</v>
      </c>
      <c r="K234" s="6" t="s">
        <v>127</v>
      </c>
      <c r="L234" s="98" t="s">
        <v>1098</v>
      </c>
      <c r="M234" s="22" t="s">
        <v>1099</v>
      </c>
      <c r="N234" s="5" t="s">
        <v>739</v>
      </c>
      <c r="O234" s="15" t="s">
        <v>1100</v>
      </c>
      <c r="P234" s="115" t="s">
        <v>398</v>
      </c>
      <c r="Q234" s="25">
        <v>3000000000</v>
      </c>
      <c r="R234" s="101" t="s">
        <v>398</v>
      </c>
      <c r="S234" s="18">
        <v>24600000</v>
      </c>
      <c r="T234" s="19"/>
      <c r="U234" s="19" t="s">
        <v>410</v>
      </c>
      <c r="V234" s="19"/>
      <c r="W234" s="19" t="s">
        <v>410</v>
      </c>
      <c r="X234" s="19"/>
      <c r="Y234" s="19" t="s">
        <v>410</v>
      </c>
      <c r="Z234" s="19"/>
      <c r="AA234" s="19"/>
      <c r="AB234" s="19"/>
      <c r="AC234" s="19"/>
      <c r="AD234" s="20"/>
      <c r="AE234" s="21"/>
      <c r="AF234" s="22"/>
      <c r="AG234" s="21"/>
      <c r="AH234" s="21"/>
      <c r="AI234" s="111">
        <f t="shared" si="27"/>
        <v>0.0082</v>
      </c>
      <c r="AJ234" s="40" t="s">
        <v>133</v>
      </c>
      <c r="AK234" s="78" t="s">
        <v>133</v>
      </c>
      <c r="AL234" s="78" t="s">
        <v>133</v>
      </c>
      <c r="AM234" s="40" t="s">
        <v>133</v>
      </c>
      <c r="AN234" s="40" t="s">
        <v>133</v>
      </c>
      <c r="AO234" s="40" t="s">
        <v>133</v>
      </c>
      <c r="AP234" s="40" t="s">
        <v>133</v>
      </c>
      <c r="AQ234" s="40" t="s">
        <v>133</v>
      </c>
    </row>
    <row r="235" spans="1:43" s="15" customFormat="1" ht="21.75">
      <c r="A235" s="68" t="s">
        <v>995</v>
      </c>
      <c r="B235" s="56" t="s">
        <v>1144</v>
      </c>
      <c r="C235" s="56" t="s">
        <v>1145</v>
      </c>
      <c r="D235" s="56"/>
      <c r="E235" s="61">
        <v>7</v>
      </c>
      <c r="F235" s="62" t="s">
        <v>1101</v>
      </c>
      <c r="G235" s="23">
        <v>-21</v>
      </c>
      <c r="H235" s="23">
        <v>-55</v>
      </c>
      <c r="I235" s="24">
        <v>-68</v>
      </c>
      <c r="J235" s="23">
        <v>-50</v>
      </c>
      <c r="K235" s="6" t="s">
        <v>406</v>
      </c>
      <c r="L235" s="98" t="s">
        <v>32</v>
      </c>
      <c r="M235" s="22" t="s">
        <v>1102</v>
      </c>
      <c r="N235" s="5" t="s">
        <v>739</v>
      </c>
      <c r="O235" s="15" t="s">
        <v>902</v>
      </c>
      <c r="P235" s="115"/>
      <c r="Q235" s="25">
        <v>1621000000</v>
      </c>
      <c r="R235" s="101"/>
      <c r="S235" s="18">
        <v>10050200</v>
      </c>
      <c r="T235" s="19"/>
      <c r="U235" s="19">
        <v>94020</v>
      </c>
      <c r="V235" s="19"/>
      <c r="W235" s="19"/>
      <c r="X235" s="19"/>
      <c r="Y235" s="19"/>
      <c r="Z235" s="19"/>
      <c r="AA235" s="19"/>
      <c r="AB235" s="19"/>
      <c r="AC235" s="19"/>
      <c r="AD235" s="20"/>
      <c r="AE235" s="21"/>
      <c r="AF235" s="22"/>
      <c r="AG235" s="21"/>
      <c r="AH235" s="21"/>
      <c r="AI235" s="111">
        <f t="shared" si="27"/>
        <v>0.0062</v>
      </c>
      <c r="AJ235" s="42">
        <f>N(U235)/Q235</f>
        <v>5.800123380629241E-05</v>
      </c>
      <c r="AK235" s="78" t="s">
        <v>133</v>
      </c>
      <c r="AL235" s="78" t="s">
        <v>133</v>
      </c>
      <c r="AM235" s="40" t="s">
        <v>133</v>
      </c>
      <c r="AN235" s="40" t="s">
        <v>133</v>
      </c>
      <c r="AO235" s="40" t="s">
        <v>133</v>
      </c>
      <c r="AP235" s="40" t="s">
        <v>133</v>
      </c>
      <c r="AQ235" s="40" t="s">
        <v>133</v>
      </c>
    </row>
    <row r="236" spans="1:43" s="15" customFormat="1" ht="33">
      <c r="A236" s="68" t="s">
        <v>995</v>
      </c>
      <c r="B236" s="56" t="s">
        <v>1144</v>
      </c>
      <c r="C236" s="56" t="s">
        <v>1145</v>
      </c>
      <c r="D236" s="56"/>
      <c r="E236" s="61">
        <v>8</v>
      </c>
      <c r="F236" s="62" t="s">
        <v>1294</v>
      </c>
      <c r="G236" s="23">
        <v>-26</v>
      </c>
      <c r="H236" s="23">
        <v>-15</v>
      </c>
      <c r="I236" s="24">
        <v>-69</v>
      </c>
      <c r="J236" s="23">
        <v>-34</v>
      </c>
      <c r="K236" s="6" t="s">
        <v>55</v>
      </c>
      <c r="L236" s="98" t="s">
        <v>1295</v>
      </c>
      <c r="M236" s="22" t="s">
        <v>1296</v>
      </c>
      <c r="N236" s="5" t="s">
        <v>739</v>
      </c>
      <c r="O236" s="15" t="s">
        <v>1297</v>
      </c>
      <c r="P236" s="115"/>
      <c r="Q236" s="25">
        <v>866000000</v>
      </c>
      <c r="R236" s="101"/>
      <c r="S236" s="18">
        <v>12218200</v>
      </c>
      <c r="T236" s="19" t="s">
        <v>398</v>
      </c>
      <c r="U236" s="19">
        <v>100000</v>
      </c>
      <c r="V236" s="22" t="s">
        <v>27</v>
      </c>
      <c r="W236" s="31">
        <v>100000</v>
      </c>
      <c r="X236" s="19" t="s">
        <v>398</v>
      </c>
      <c r="Y236" s="31">
        <v>1260000</v>
      </c>
      <c r="Z236" s="19"/>
      <c r="AA236" s="19"/>
      <c r="AB236" s="19"/>
      <c r="AC236" s="19"/>
      <c r="AD236" s="20"/>
      <c r="AE236" s="21"/>
      <c r="AF236" s="22"/>
      <c r="AG236" s="21"/>
      <c r="AH236" s="21"/>
      <c r="AI236" s="111">
        <f t="shared" si="27"/>
        <v>0.01410877598152425</v>
      </c>
      <c r="AJ236" s="42">
        <f>N(U236)/Q236</f>
        <v>0.00011547344110854503</v>
      </c>
      <c r="AK236" s="51">
        <f>1000*N(W236)/Q236</f>
        <v>0.11547344110854503</v>
      </c>
      <c r="AL236" s="46">
        <f>1000*N(Y236)/Q236</f>
        <v>1.4549653579676673</v>
      </c>
      <c r="AM236" s="40" t="s">
        <v>133</v>
      </c>
      <c r="AN236" s="40" t="s">
        <v>133</v>
      </c>
      <c r="AO236" s="40" t="s">
        <v>133</v>
      </c>
      <c r="AP236" s="40" t="s">
        <v>133</v>
      </c>
      <c r="AQ236" s="40" t="s">
        <v>133</v>
      </c>
    </row>
    <row r="237" spans="1:43" s="15" customFormat="1" ht="33">
      <c r="A237" s="68" t="s">
        <v>995</v>
      </c>
      <c r="B237" s="56" t="s">
        <v>1144</v>
      </c>
      <c r="C237" s="56" t="s">
        <v>1145</v>
      </c>
      <c r="D237" s="56"/>
      <c r="E237" s="61">
        <v>9</v>
      </c>
      <c r="F237" s="62" t="s">
        <v>1298</v>
      </c>
      <c r="G237" s="23">
        <v>-34</v>
      </c>
      <c r="H237" s="23">
        <v>-6</v>
      </c>
      <c r="I237" s="24">
        <v>-70</v>
      </c>
      <c r="J237" s="23">
        <v>-20</v>
      </c>
      <c r="K237" s="6" t="s">
        <v>406</v>
      </c>
      <c r="L237" s="98" t="s">
        <v>1299</v>
      </c>
      <c r="M237" s="22" t="s">
        <v>1300</v>
      </c>
      <c r="N237" s="5" t="s">
        <v>739</v>
      </c>
      <c r="O237" s="15" t="s">
        <v>1103</v>
      </c>
      <c r="P237" s="115"/>
      <c r="Q237" s="25">
        <v>11844900000</v>
      </c>
      <c r="R237" s="101"/>
      <c r="S237" s="18">
        <v>108965720</v>
      </c>
      <c r="T237" s="19"/>
      <c r="U237" s="18">
        <v>2254500</v>
      </c>
      <c r="V237" s="19" t="s">
        <v>27</v>
      </c>
      <c r="W237" s="19">
        <v>28000</v>
      </c>
      <c r="X237" s="19" t="s">
        <v>27</v>
      </c>
      <c r="Y237" s="19">
        <v>3000000</v>
      </c>
      <c r="Z237" s="19"/>
      <c r="AA237" s="19"/>
      <c r="AB237" s="19"/>
      <c r="AC237" s="19"/>
      <c r="AD237" s="20"/>
      <c r="AE237" s="21"/>
      <c r="AF237" s="22"/>
      <c r="AG237" s="21"/>
      <c r="AH237" s="21"/>
      <c r="AI237" s="111">
        <f t="shared" si="27"/>
        <v>0.009199378635530903</v>
      </c>
      <c r="AJ237" s="42">
        <f>N(U237)/Q237</f>
        <v>0.00019033508092090266</v>
      </c>
      <c r="AK237" s="52">
        <f>1000*N(W237)/Q237</f>
        <v>0.0023638865672145817</v>
      </c>
      <c r="AL237" s="51">
        <f>1000*N(Y237)/Q237</f>
        <v>0.2532735607729909</v>
      </c>
      <c r="AM237" s="40" t="s">
        <v>133</v>
      </c>
      <c r="AN237" s="40" t="s">
        <v>133</v>
      </c>
      <c r="AO237" s="40" t="s">
        <v>133</v>
      </c>
      <c r="AP237" s="40" t="s">
        <v>133</v>
      </c>
      <c r="AQ237" s="40" t="s">
        <v>133</v>
      </c>
    </row>
    <row r="238" spans="1:43" s="15" customFormat="1" ht="33">
      <c r="A238" s="68" t="s">
        <v>995</v>
      </c>
      <c r="B238" s="56" t="s">
        <v>1144</v>
      </c>
      <c r="C238" s="56" t="s">
        <v>1145</v>
      </c>
      <c r="D238" s="56"/>
      <c r="E238" s="61">
        <v>10</v>
      </c>
      <c r="F238" s="62" t="s">
        <v>1104</v>
      </c>
      <c r="G238" s="23">
        <v>-27</v>
      </c>
      <c r="H238" s="23">
        <v>-32</v>
      </c>
      <c r="I238" s="24">
        <v>-70</v>
      </c>
      <c r="J238" s="23">
        <v>-18</v>
      </c>
      <c r="K238" s="6" t="s">
        <v>1105</v>
      </c>
      <c r="L238" s="98" t="s">
        <v>1106</v>
      </c>
      <c r="M238" s="22" t="s">
        <v>235</v>
      </c>
      <c r="N238" s="5" t="s">
        <v>739</v>
      </c>
      <c r="O238" s="15" t="s">
        <v>1107</v>
      </c>
      <c r="P238" s="115" t="s">
        <v>398</v>
      </c>
      <c r="Q238" s="25">
        <v>600000000</v>
      </c>
      <c r="R238" s="101"/>
      <c r="S238" s="18">
        <v>6480000</v>
      </c>
      <c r="T238" s="19"/>
      <c r="U238" s="19"/>
      <c r="V238" s="19"/>
      <c r="W238" s="18">
        <v>156000</v>
      </c>
      <c r="X238" s="19" t="s">
        <v>398</v>
      </c>
      <c r="Y238" s="19">
        <v>1647000</v>
      </c>
      <c r="Z238" s="19"/>
      <c r="AA238" s="19"/>
      <c r="AB238" s="19"/>
      <c r="AC238" s="19"/>
      <c r="AD238" s="20"/>
      <c r="AE238" s="21"/>
      <c r="AF238" s="22"/>
      <c r="AG238" s="21"/>
      <c r="AH238" s="21"/>
      <c r="AI238" s="112">
        <f t="shared" si="27"/>
        <v>0.0108</v>
      </c>
      <c r="AJ238" s="40" t="s">
        <v>133</v>
      </c>
      <c r="AK238" s="50">
        <f>1000*N(W238)/Q238</f>
        <v>0.26</v>
      </c>
      <c r="AL238" s="45">
        <f>1000*N(Y238)/Q238</f>
        <v>2.745</v>
      </c>
      <c r="AM238" s="40" t="s">
        <v>133</v>
      </c>
      <c r="AN238" s="40" t="s">
        <v>133</v>
      </c>
      <c r="AO238" s="40" t="s">
        <v>133</v>
      </c>
      <c r="AP238" s="40" t="s">
        <v>133</v>
      </c>
      <c r="AQ238" s="40" t="s">
        <v>133</v>
      </c>
    </row>
    <row r="239" spans="1:43" s="15" customFormat="1" ht="33">
      <c r="A239" s="68" t="s">
        <v>995</v>
      </c>
      <c r="B239" s="56" t="s">
        <v>1144</v>
      </c>
      <c r="C239" s="56" t="s">
        <v>1145</v>
      </c>
      <c r="D239" s="56"/>
      <c r="E239" s="61">
        <v>11</v>
      </c>
      <c r="F239" s="62" t="s">
        <v>1108</v>
      </c>
      <c r="G239" s="23">
        <v>-24</v>
      </c>
      <c r="H239" s="23">
        <v>-15</v>
      </c>
      <c r="I239" s="24">
        <v>-69</v>
      </c>
      <c r="J239" s="23">
        <v>-5</v>
      </c>
      <c r="K239" s="6" t="s">
        <v>198</v>
      </c>
      <c r="L239" s="98" t="s">
        <v>1109</v>
      </c>
      <c r="M239" s="22" t="s">
        <v>1110</v>
      </c>
      <c r="N239" s="5" t="s">
        <v>739</v>
      </c>
      <c r="O239" s="15" t="s">
        <v>826</v>
      </c>
      <c r="P239" s="115" t="s">
        <v>27</v>
      </c>
      <c r="Q239" s="25">
        <v>2500000000</v>
      </c>
      <c r="R239" s="101" t="s">
        <v>398</v>
      </c>
      <c r="S239" s="18">
        <v>27984000</v>
      </c>
      <c r="T239" s="19" t="s">
        <v>398</v>
      </c>
      <c r="U239" s="18">
        <v>625000</v>
      </c>
      <c r="V239" s="19" t="s">
        <v>398</v>
      </c>
      <c r="W239" s="18">
        <v>475200</v>
      </c>
      <c r="X239" s="19"/>
      <c r="Y239" s="19" t="s">
        <v>410</v>
      </c>
      <c r="Z239" s="19"/>
      <c r="AA239" s="19"/>
      <c r="AB239" s="19"/>
      <c r="AC239" s="19"/>
      <c r="AD239" s="20"/>
      <c r="AE239" s="21"/>
      <c r="AF239" s="22"/>
      <c r="AG239" s="21"/>
      <c r="AH239" s="21"/>
      <c r="AI239" s="111">
        <f t="shared" si="27"/>
        <v>0.0111936</v>
      </c>
      <c r="AJ239" s="42">
        <f>N(U239)/Q239</f>
        <v>0.00025</v>
      </c>
      <c r="AK239" s="51">
        <f>1000*N(W239)/Q239</f>
        <v>0.19008</v>
      </c>
      <c r="AL239" s="78" t="s">
        <v>133</v>
      </c>
      <c r="AM239" s="40" t="s">
        <v>133</v>
      </c>
      <c r="AN239" s="40" t="s">
        <v>133</v>
      </c>
      <c r="AO239" s="40" t="s">
        <v>133</v>
      </c>
      <c r="AP239" s="40" t="s">
        <v>133</v>
      </c>
      <c r="AQ239" s="40" t="s">
        <v>133</v>
      </c>
    </row>
    <row r="240" spans="1:43" s="15" customFormat="1" ht="21.75">
      <c r="A240" s="91" t="s">
        <v>995</v>
      </c>
      <c r="B240" s="84" t="s">
        <v>1144</v>
      </c>
      <c r="C240" s="94" t="s">
        <v>1145</v>
      </c>
      <c r="D240" s="84"/>
      <c r="E240" s="85">
        <v>12</v>
      </c>
      <c r="F240" s="86" t="s">
        <v>827</v>
      </c>
      <c r="G240" s="23">
        <v>-28</v>
      </c>
      <c r="H240" s="23">
        <v>-38</v>
      </c>
      <c r="I240" s="24">
        <v>-69</v>
      </c>
      <c r="J240" s="23">
        <v>-53</v>
      </c>
      <c r="K240" s="6" t="s">
        <v>378</v>
      </c>
      <c r="L240" s="98" t="s">
        <v>828</v>
      </c>
      <c r="M240" s="22" t="s">
        <v>829</v>
      </c>
      <c r="N240" s="5" t="s">
        <v>739</v>
      </c>
      <c r="O240" s="15" t="s">
        <v>830</v>
      </c>
      <c r="P240" s="115" t="s">
        <v>398</v>
      </c>
      <c r="Q240" s="25">
        <v>160000000</v>
      </c>
      <c r="R240" s="101" t="s">
        <v>398</v>
      </c>
      <c r="S240" s="19">
        <v>650000</v>
      </c>
      <c r="T240" s="19"/>
      <c r="U240" s="19"/>
      <c r="V240" s="19" t="s">
        <v>398</v>
      </c>
      <c r="W240" s="19">
        <v>42000</v>
      </c>
      <c r="X240" s="19"/>
      <c r="Y240" s="19"/>
      <c r="Z240" s="19"/>
      <c r="AA240" s="19"/>
      <c r="AB240" s="19"/>
      <c r="AC240" s="19"/>
      <c r="AD240" s="20"/>
      <c r="AE240" s="21"/>
      <c r="AF240" s="22"/>
      <c r="AG240" s="21"/>
      <c r="AH240" s="21"/>
      <c r="AI240" s="111">
        <f t="shared" si="27"/>
        <v>0.0040625</v>
      </c>
      <c r="AJ240" s="40" t="s">
        <v>133</v>
      </c>
      <c r="AK240" s="51">
        <f>1000*N(W240)/Q240</f>
        <v>0.2625</v>
      </c>
      <c r="AL240" s="78" t="s">
        <v>133</v>
      </c>
      <c r="AM240" s="40" t="s">
        <v>133</v>
      </c>
      <c r="AN240" s="40" t="s">
        <v>133</v>
      </c>
      <c r="AO240" s="40" t="s">
        <v>133</v>
      </c>
      <c r="AP240" s="40" t="s">
        <v>133</v>
      </c>
      <c r="AQ240" s="40" t="s">
        <v>133</v>
      </c>
    </row>
    <row r="241" spans="1:43" s="15" customFormat="1" ht="43.5">
      <c r="A241" s="68" t="s">
        <v>995</v>
      </c>
      <c r="B241" s="56" t="s">
        <v>1144</v>
      </c>
      <c r="C241" s="56" t="s">
        <v>1145</v>
      </c>
      <c r="D241" s="56"/>
      <c r="E241" s="61">
        <v>13</v>
      </c>
      <c r="F241" s="62" t="s">
        <v>831</v>
      </c>
      <c r="G241" s="23">
        <v>-31</v>
      </c>
      <c r="H241" s="23">
        <v>-42</v>
      </c>
      <c r="I241" s="24">
        <v>-70</v>
      </c>
      <c r="J241" s="23">
        <v>-30</v>
      </c>
      <c r="K241" s="6" t="s">
        <v>406</v>
      </c>
      <c r="L241" s="98" t="s">
        <v>613</v>
      </c>
      <c r="M241" s="22" t="s">
        <v>738</v>
      </c>
      <c r="N241" s="5" t="s">
        <v>739</v>
      </c>
      <c r="O241" s="15" t="s">
        <v>1009</v>
      </c>
      <c r="P241" s="115"/>
      <c r="Q241" s="25">
        <v>3300000000</v>
      </c>
      <c r="R241" s="101"/>
      <c r="S241" s="18">
        <v>20790000</v>
      </c>
      <c r="T241" s="19"/>
      <c r="U241" s="18">
        <v>528000</v>
      </c>
      <c r="V241" s="19"/>
      <c r="W241" s="19" t="s">
        <v>410</v>
      </c>
      <c r="X241" s="19"/>
      <c r="Y241" s="19" t="s">
        <v>410</v>
      </c>
      <c r="Z241" s="19"/>
      <c r="AA241" s="19"/>
      <c r="AB241" s="19"/>
      <c r="AC241" s="19"/>
      <c r="AD241" s="20"/>
      <c r="AE241" s="21"/>
      <c r="AF241" s="22"/>
      <c r="AG241" s="21"/>
      <c r="AH241" s="21"/>
      <c r="AI241" s="111">
        <f t="shared" si="27"/>
        <v>0.0063</v>
      </c>
      <c r="AJ241" s="42">
        <f>N(U241)/Q241</f>
        <v>0.00016</v>
      </c>
      <c r="AK241" s="78" t="s">
        <v>133</v>
      </c>
      <c r="AL241" s="78" t="s">
        <v>133</v>
      </c>
      <c r="AM241" s="40" t="s">
        <v>133</v>
      </c>
      <c r="AN241" s="40" t="s">
        <v>133</v>
      </c>
      <c r="AO241" s="40" t="s">
        <v>133</v>
      </c>
      <c r="AP241" s="40" t="s">
        <v>133</v>
      </c>
      <c r="AQ241" s="40" t="s">
        <v>133</v>
      </c>
    </row>
    <row r="242" spans="1:43" s="15" customFormat="1" ht="21.75">
      <c r="A242" s="91" t="s">
        <v>995</v>
      </c>
      <c r="B242" s="84" t="s">
        <v>1144</v>
      </c>
      <c r="C242" s="94" t="s">
        <v>1145</v>
      </c>
      <c r="D242" s="84"/>
      <c r="E242" s="85">
        <v>14</v>
      </c>
      <c r="F242" s="86" t="s">
        <v>1010</v>
      </c>
      <c r="G242" s="23">
        <v>-26</v>
      </c>
      <c r="H242" s="23">
        <v>-33</v>
      </c>
      <c r="I242" s="24">
        <v>-70</v>
      </c>
      <c r="J242" s="23">
        <v>-19</v>
      </c>
      <c r="K242" s="6" t="s">
        <v>1011</v>
      </c>
      <c r="L242" s="98" t="s">
        <v>644</v>
      </c>
      <c r="M242" s="22" t="s">
        <v>645</v>
      </c>
      <c r="N242" s="5" t="s">
        <v>739</v>
      </c>
      <c r="O242" s="15" t="s">
        <v>832</v>
      </c>
      <c r="P242" s="115"/>
      <c r="Q242" s="25">
        <v>120400000</v>
      </c>
      <c r="R242" s="101"/>
      <c r="S242" s="19">
        <v>876000</v>
      </c>
      <c r="T242" s="19"/>
      <c r="U242" s="19"/>
      <c r="V242" s="19"/>
      <c r="W242" s="19">
        <v>13200</v>
      </c>
      <c r="X242" s="19"/>
      <c r="Y242" s="19">
        <v>31200</v>
      </c>
      <c r="Z242" s="19"/>
      <c r="AA242" s="19"/>
      <c r="AB242" s="19"/>
      <c r="AC242" s="19"/>
      <c r="AD242" s="20"/>
      <c r="AE242" s="21"/>
      <c r="AF242" s="22"/>
      <c r="AG242" s="21"/>
      <c r="AH242" s="21"/>
      <c r="AI242" s="112">
        <f t="shared" si="27"/>
        <v>0.0072757475083056475</v>
      </c>
      <c r="AJ242" s="40" t="s">
        <v>133</v>
      </c>
      <c r="AK242" s="50">
        <f>1000*N(W242)/Q242</f>
        <v>0.10963455149501661</v>
      </c>
      <c r="AL242" s="50">
        <f>1000*N(Y242)/Q242</f>
        <v>0.2591362126245847</v>
      </c>
      <c r="AM242" s="40" t="s">
        <v>133</v>
      </c>
      <c r="AN242" s="40" t="s">
        <v>133</v>
      </c>
      <c r="AO242" s="40" t="s">
        <v>133</v>
      </c>
      <c r="AP242" s="40" t="s">
        <v>133</v>
      </c>
      <c r="AQ242" s="40" t="s">
        <v>133</v>
      </c>
    </row>
    <row r="243" spans="1:43" s="15" customFormat="1" ht="18">
      <c r="A243" s="68" t="s">
        <v>995</v>
      </c>
      <c r="B243" s="56" t="s">
        <v>1144</v>
      </c>
      <c r="C243" s="56" t="s">
        <v>1145</v>
      </c>
      <c r="D243" s="56"/>
      <c r="E243" s="61">
        <v>15</v>
      </c>
      <c r="F243" s="62" t="s">
        <v>833</v>
      </c>
      <c r="G243" s="23">
        <v>-19</v>
      </c>
      <c r="H243" s="23">
        <v>-49</v>
      </c>
      <c r="I243" s="24">
        <v>-69</v>
      </c>
      <c r="J243" s="23">
        <v>-17</v>
      </c>
      <c r="K243" s="6" t="s">
        <v>406</v>
      </c>
      <c r="L243" s="98" t="s">
        <v>834</v>
      </c>
      <c r="M243" s="22" t="s">
        <v>221</v>
      </c>
      <c r="N243" s="5" t="s">
        <v>739</v>
      </c>
      <c r="O243" s="15" t="s">
        <v>610</v>
      </c>
      <c r="P243" s="115"/>
      <c r="Q243" s="25">
        <v>107000000</v>
      </c>
      <c r="R243" s="101"/>
      <c r="S243" s="18">
        <v>1070000</v>
      </c>
      <c r="T243" s="19"/>
      <c r="U243" s="19">
        <v>32100</v>
      </c>
      <c r="V243" s="19"/>
      <c r="W243" s="19"/>
      <c r="X243" s="19"/>
      <c r="Y243" s="19"/>
      <c r="Z243" s="19"/>
      <c r="AA243" s="19"/>
      <c r="AB243" s="19"/>
      <c r="AC243" s="19"/>
      <c r="AD243" s="20"/>
      <c r="AE243" s="21"/>
      <c r="AF243" s="22"/>
      <c r="AG243" s="21"/>
      <c r="AH243" s="21"/>
      <c r="AI243" s="111">
        <f t="shared" si="27"/>
        <v>0.01</v>
      </c>
      <c r="AJ243" s="42">
        <f>N(U243)/Q243</f>
        <v>0.0003</v>
      </c>
      <c r="AK243" s="78" t="s">
        <v>133</v>
      </c>
      <c r="AL243" s="78" t="s">
        <v>133</v>
      </c>
      <c r="AM243" s="40" t="s">
        <v>133</v>
      </c>
      <c r="AN243" s="40" t="s">
        <v>133</v>
      </c>
      <c r="AO243" s="40" t="s">
        <v>133</v>
      </c>
      <c r="AP243" s="40" t="s">
        <v>133</v>
      </c>
      <c r="AQ243" s="40" t="s">
        <v>133</v>
      </c>
    </row>
    <row r="244" spans="1:43" s="15" customFormat="1" ht="21.75">
      <c r="A244" s="68" t="s">
        <v>995</v>
      </c>
      <c r="B244" s="56" t="s">
        <v>1144</v>
      </c>
      <c r="C244" s="56" t="s">
        <v>1145</v>
      </c>
      <c r="D244" s="56"/>
      <c r="E244" s="61">
        <v>16</v>
      </c>
      <c r="F244" s="62" t="s">
        <v>835</v>
      </c>
      <c r="G244" s="23">
        <v>-26</v>
      </c>
      <c r="H244" s="23">
        <v>-29</v>
      </c>
      <c r="I244" s="24">
        <v>-69</v>
      </c>
      <c r="J244" s="23">
        <v>-26</v>
      </c>
      <c r="K244" s="6" t="s">
        <v>378</v>
      </c>
      <c r="L244" s="98" t="s">
        <v>836</v>
      </c>
      <c r="M244" s="22" t="s">
        <v>837</v>
      </c>
      <c r="N244" s="5" t="s">
        <v>739</v>
      </c>
      <c r="O244" s="15" t="s">
        <v>838</v>
      </c>
      <c r="P244" s="115"/>
      <c r="Q244" s="25">
        <v>278000000</v>
      </c>
      <c r="R244" s="101"/>
      <c r="S244" s="18">
        <v>3002400</v>
      </c>
      <c r="T244" s="19"/>
      <c r="U244" s="19" t="s">
        <v>410</v>
      </c>
      <c r="V244" s="19" t="s">
        <v>27</v>
      </c>
      <c r="W244" s="31">
        <v>83400</v>
      </c>
      <c r="X244" s="19"/>
      <c r="Y244" s="19" t="s">
        <v>410</v>
      </c>
      <c r="Z244" s="19"/>
      <c r="AA244" s="19"/>
      <c r="AB244" s="19"/>
      <c r="AC244" s="19"/>
      <c r="AD244" s="20"/>
      <c r="AE244" s="21"/>
      <c r="AF244" s="22"/>
      <c r="AG244" s="21"/>
      <c r="AH244" s="21"/>
      <c r="AI244" s="111">
        <f t="shared" si="27"/>
        <v>0.0108</v>
      </c>
      <c r="AJ244" s="40" t="s">
        <v>133</v>
      </c>
      <c r="AK244" s="51">
        <f>1000*N(W244)/Q244</f>
        <v>0.3</v>
      </c>
      <c r="AL244" s="78" t="s">
        <v>133</v>
      </c>
      <c r="AM244" s="40" t="s">
        <v>133</v>
      </c>
      <c r="AN244" s="40" t="s">
        <v>133</v>
      </c>
      <c r="AO244" s="40" t="s">
        <v>133</v>
      </c>
      <c r="AP244" s="40" t="s">
        <v>133</v>
      </c>
      <c r="AQ244" s="40" t="s">
        <v>133</v>
      </c>
    </row>
    <row r="245" spans="1:43" s="15" customFormat="1" ht="21.75">
      <c r="A245" s="68" t="s">
        <v>995</v>
      </c>
      <c r="B245" s="56" t="s">
        <v>1144</v>
      </c>
      <c r="C245" s="56" t="s">
        <v>1145</v>
      </c>
      <c r="D245" s="56"/>
      <c r="E245" s="61">
        <v>17</v>
      </c>
      <c r="F245" s="62" t="s">
        <v>839</v>
      </c>
      <c r="G245" s="23">
        <v>-21</v>
      </c>
      <c r="H245" s="23">
        <v>0</v>
      </c>
      <c r="I245" s="24">
        <v>-68</v>
      </c>
      <c r="J245" s="23">
        <v>-49</v>
      </c>
      <c r="K245" s="6" t="s">
        <v>127</v>
      </c>
      <c r="L245" s="98" t="s">
        <v>328</v>
      </c>
      <c r="M245" s="22" t="s">
        <v>840</v>
      </c>
      <c r="N245" s="5" t="s">
        <v>739</v>
      </c>
      <c r="O245" s="15" t="s">
        <v>1016</v>
      </c>
      <c r="P245" s="115"/>
      <c r="Q245" s="25">
        <v>1090000000</v>
      </c>
      <c r="R245" s="101"/>
      <c r="S245" s="18">
        <v>6758000</v>
      </c>
      <c r="T245" s="19"/>
      <c r="U245" s="19" t="s">
        <v>410</v>
      </c>
      <c r="V245" s="19"/>
      <c r="W245" s="19"/>
      <c r="X245" s="19"/>
      <c r="Y245" s="19"/>
      <c r="Z245" s="19"/>
      <c r="AA245" s="19"/>
      <c r="AB245" s="19"/>
      <c r="AC245" s="19"/>
      <c r="AD245" s="20"/>
      <c r="AE245" s="21"/>
      <c r="AF245" s="22"/>
      <c r="AG245" s="21"/>
      <c r="AH245" s="21"/>
      <c r="AI245" s="111">
        <f t="shared" si="27"/>
        <v>0.0062</v>
      </c>
      <c r="AJ245" s="40" t="s">
        <v>133</v>
      </c>
      <c r="AK245" s="78" t="s">
        <v>133</v>
      </c>
      <c r="AL245" s="78" t="s">
        <v>133</v>
      </c>
      <c r="AM245" s="40" t="s">
        <v>133</v>
      </c>
      <c r="AN245" s="40" t="s">
        <v>133</v>
      </c>
      <c r="AO245" s="40" t="s">
        <v>133</v>
      </c>
      <c r="AP245" s="40" t="s">
        <v>133</v>
      </c>
      <c r="AQ245" s="40" t="s">
        <v>133</v>
      </c>
    </row>
    <row r="246" spans="1:43" s="15" customFormat="1" ht="33">
      <c r="A246" s="68" t="s">
        <v>995</v>
      </c>
      <c r="B246" s="56" t="s">
        <v>1144</v>
      </c>
      <c r="C246" s="56" t="s">
        <v>1145</v>
      </c>
      <c r="D246" s="56"/>
      <c r="E246" s="61">
        <v>18</v>
      </c>
      <c r="F246" s="62" t="s">
        <v>1017</v>
      </c>
      <c r="G246" s="23">
        <v>-27</v>
      </c>
      <c r="H246" s="23">
        <v>-23</v>
      </c>
      <c r="I246" s="24">
        <v>-69</v>
      </c>
      <c r="J246" s="23">
        <v>-16</v>
      </c>
      <c r="K246" s="6" t="s">
        <v>1018</v>
      </c>
      <c r="L246" s="98" t="s">
        <v>1019</v>
      </c>
      <c r="M246" s="22" t="s">
        <v>554</v>
      </c>
      <c r="N246" s="5" t="s">
        <v>739</v>
      </c>
      <c r="O246" s="15" t="s">
        <v>1020</v>
      </c>
      <c r="P246" s="115"/>
      <c r="Q246" s="25">
        <v>297000000</v>
      </c>
      <c r="R246" s="101" t="s">
        <v>398</v>
      </c>
      <c r="S246" s="19">
        <v>62300</v>
      </c>
      <c r="T246" s="19"/>
      <c r="U246" s="19"/>
      <c r="V246" s="19"/>
      <c r="W246" s="18">
        <v>258850</v>
      </c>
      <c r="X246" s="19"/>
      <c r="Y246" s="19"/>
      <c r="Z246" s="19"/>
      <c r="AA246" s="19"/>
      <c r="AB246" s="19"/>
      <c r="AC246" s="19"/>
      <c r="AD246" s="20"/>
      <c r="AE246" s="21"/>
      <c r="AF246" s="22"/>
      <c r="AG246" s="21"/>
      <c r="AH246" s="21"/>
      <c r="AI246" s="112">
        <f t="shared" si="27"/>
        <v>0.00020976430976430978</v>
      </c>
      <c r="AJ246" s="40" t="s">
        <v>133</v>
      </c>
      <c r="AK246" s="50">
        <f>1000*N(W246)/Q246</f>
        <v>0.8715488215488215</v>
      </c>
      <c r="AL246" s="78" t="s">
        <v>133</v>
      </c>
      <c r="AM246" s="40" t="s">
        <v>133</v>
      </c>
      <c r="AN246" s="40" t="s">
        <v>133</v>
      </c>
      <c r="AO246" s="40" t="s">
        <v>133</v>
      </c>
      <c r="AP246" s="40" t="s">
        <v>133</v>
      </c>
      <c r="AQ246" s="40" t="s">
        <v>133</v>
      </c>
    </row>
    <row r="247" spans="1:43" s="15" customFormat="1" ht="33">
      <c r="A247" s="68" t="s">
        <v>995</v>
      </c>
      <c r="B247" s="56" t="s">
        <v>1144</v>
      </c>
      <c r="C247" s="56" t="s">
        <v>1145</v>
      </c>
      <c r="D247" s="56"/>
      <c r="E247" s="61">
        <v>19</v>
      </c>
      <c r="F247" s="62" t="s">
        <v>1289</v>
      </c>
      <c r="G247" s="23">
        <v>-33</v>
      </c>
      <c r="H247" s="23">
        <v>-8</v>
      </c>
      <c r="I247" s="24">
        <v>-70</v>
      </c>
      <c r="J247" s="23">
        <v>-16</v>
      </c>
      <c r="K247" s="6" t="s">
        <v>406</v>
      </c>
      <c r="L247" s="98" t="s">
        <v>1290</v>
      </c>
      <c r="M247" s="22" t="s">
        <v>1291</v>
      </c>
      <c r="N247" s="5" t="s">
        <v>739</v>
      </c>
      <c r="O247" s="15" t="s">
        <v>1292</v>
      </c>
      <c r="P247" s="115" t="s">
        <v>398</v>
      </c>
      <c r="Q247" s="25">
        <v>5000000000</v>
      </c>
      <c r="R247" s="101"/>
      <c r="S247" s="18">
        <v>50000000</v>
      </c>
      <c r="T247" s="19"/>
      <c r="U247" s="18">
        <v>1000000</v>
      </c>
      <c r="V247" s="19"/>
      <c r="W247" s="19"/>
      <c r="X247" s="19"/>
      <c r="Y247" s="19"/>
      <c r="Z247" s="19"/>
      <c r="AA247" s="19"/>
      <c r="AB247" s="19"/>
      <c r="AC247" s="19"/>
      <c r="AD247" s="20"/>
      <c r="AE247" s="21"/>
      <c r="AF247" s="22"/>
      <c r="AG247" s="21"/>
      <c r="AH247" s="21"/>
      <c r="AI247" s="111">
        <f t="shared" si="27"/>
        <v>0.01</v>
      </c>
      <c r="AJ247" s="42">
        <f>N(U247)/Q247</f>
        <v>0.0002</v>
      </c>
      <c r="AK247" s="78" t="s">
        <v>133</v>
      </c>
      <c r="AL247" s="78" t="s">
        <v>133</v>
      </c>
      <c r="AM247" s="40" t="s">
        <v>133</v>
      </c>
      <c r="AN247" s="40" t="s">
        <v>133</v>
      </c>
      <c r="AO247" s="40" t="s">
        <v>133</v>
      </c>
      <c r="AP247" s="40" t="s">
        <v>133</v>
      </c>
      <c r="AQ247" s="40" t="s">
        <v>133</v>
      </c>
    </row>
    <row r="248" spans="1:43" s="15" customFormat="1" ht="21.75">
      <c r="A248" s="68" t="s">
        <v>995</v>
      </c>
      <c r="B248" s="56" t="s">
        <v>1144</v>
      </c>
      <c r="C248" s="56" t="s">
        <v>1145</v>
      </c>
      <c r="D248" s="56"/>
      <c r="E248" s="61">
        <v>20</v>
      </c>
      <c r="F248" s="62" t="s">
        <v>1293</v>
      </c>
      <c r="G248" s="23">
        <v>-22</v>
      </c>
      <c r="H248" s="23">
        <v>-53</v>
      </c>
      <c r="I248" s="24">
        <v>-69</v>
      </c>
      <c r="J248" s="23">
        <v>-22</v>
      </c>
      <c r="K248" s="6" t="s">
        <v>127</v>
      </c>
      <c r="L248" s="98" t="s">
        <v>323</v>
      </c>
      <c r="M248" s="22" t="s">
        <v>1155</v>
      </c>
      <c r="N248" s="5" t="s">
        <v>739</v>
      </c>
      <c r="O248" s="15" t="s">
        <v>1023</v>
      </c>
      <c r="P248" s="115" t="s">
        <v>398</v>
      </c>
      <c r="Q248" s="25">
        <v>400000000</v>
      </c>
      <c r="R248" s="101"/>
      <c r="S248" s="18">
        <v>2800000</v>
      </c>
      <c r="T248" s="19"/>
      <c r="U248" s="19"/>
      <c r="V248" s="19"/>
      <c r="W248" s="19"/>
      <c r="X248" s="19"/>
      <c r="Y248" s="19"/>
      <c r="Z248" s="19"/>
      <c r="AA248" s="19"/>
      <c r="AB248" s="19"/>
      <c r="AC248" s="19"/>
      <c r="AD248" s="20"/>
      <c r="AE248" s="21"/>
      <c r="AF248" s="22"/>
      <c r="AG248" s="21"/>
      <c r="AH248" s="21"/>
      <c r="AI248" s="111">
        <f t="shared" si="27"/>
        <v>0.007</v>
      </c>
      <c r="AJ248" s="40" t="s">
        <v>133</v>
      </c>
      <c r="AK248" s="78" t="s">
        <v>133</v>
      </c>
      <c r="AL248" s="78" t="s">
        <v>133</v>
      </c>
      <c r="AM248" s="40" t="s">
        <v>133</v>
      </c>
      <c r="AN248" s="40" t="s">
        <v>133</v>
      </c>
      <c r="AO248" s="40" t="s">
        <v>133</v>
      </c>
      <c r="AP248" s="40" t="s">
        <v>133</v>
      </c>
      <c r="AQ248" s="40" t="s">
        <v>133</v>
      </c>
    </row>
    <row r="249" spans="1:43" s="15" customFormat="1" ht="18">
      <c r="A249" s="68" t="s">
        <v>995</v>
      </c>
      <c r="B249" s="56" t="s">
        <v>1144</v>
      </c>
      <c r="C249" s="56" t="s">
        <v>1145</v>
      </c>
      <c r="D249" s="56"/>
      <c r="E249" s="61">
        <v>21</v>
      </c>
      <c r="F249" s="62" t="s">
        <v>1024</v>
      </c>
      <c r="G249" s="23">
        <v>-20</v>
      </c>
      <c r="H249" s="23">
        <v>-58</v>
      </c>
      <c r="I249" s="24">
        <v>-68</v>
      </c>
      <c r="J249" s="23">
        <v>-41</v>
      </c>
      <c r="K249" s="6" t="s">
        <v>127</v>
      </c>
      <c r="L249" s="98" t="s">
        <v>1025</v>
      </c>
      <c r="M249" s="22" t="s">
        <v>1026</v>
      </c>
      <c r="N249" s="5" t="s">
        <v>739</v>
      </c>
      <c r="O249" s="15" t="s">
        <v>1027</v>
      </c>
      <c r="P249" s="115"/>
      <c r="Q249" s="25">
        <v>558000000</v>
      </c>
      <c r="R249" s="101"/>
      <c r="S249" s="18">
        <v>5768000</v>
      </c>
      <c r="T249" s="19"/>
      <c r="U249" s="19"/>
      <c r="V249" s="19"/>
      <c r="W249" s="19" t="s">
        <v>410</v>
      </c>
      <c r="X249" s="19"/>
      <c r="Y249" s="19" t="s">
        <v>410</v>
      </c>
      <c r="Z249" s="19"/>
      <c r="AA249" s="19"/>
      <c r="AB249" s="19"/>
      <c r="AC249" s="19"/>
      <c r="AD249" s="20"/>
      <c r="AE249" s="21"/>
      <c r="AF249" s="22"/>
      <c r="AG249" s="21"/>
      <c r="AH249" s="21"/>
      <c r="AI249" s="111">
        <f t="shared" si="27"/>
        <v>0.010336917562724014</v>
      </c>
      <c r="AJ249" s="40" t="s">
        <v>133</v>
      </c>
      <c r="AK249" s="78" t="s">
        <v>133</v>
      </c>
      <c r="AL249" s="78" t="s">
        <v>133</v>
      </c>
      <c r="AM249" s="40" t="s">
        <v>133</v>
      </c>
      <c r="AN249" s="40" t="s">
        <v>133</v>
      </c>
      <c r="AO249" s="40" t="s">
        <v>133</v>
      </c>
      <c r="AP249" s="40" t="s">
        <v>133</v>
      </c>
      <c r="AQ249" s="40" t="s">
        <v>133</v>
      </c>
    </row>
    <row r="250" spans="1:43" s="15" customFormat="1" ht="21.75">
      <c r="A250" s="68" t="s">
        <v>995</v>
      </c>
      <c r="B250" s="56" t="s">
        <v>1144</v>
      </c>
      <c r="C250" s="56" t="s">
        <v>1145</v>
      </c>
      <c r="D250" s="56"/>
      <c r="E250" s="61">
        <v>22</v>
      </c>
      <c r="F250" s="62" t="s">
        <v>1028</v>
      </c>
      <c r="G250" s="23">
        <v>-24</v>
      </c>
      <c r="H250" s="23">
        <v>-13</v>
      </c>
      <c r="I250" s="24">
        <v>-69</v>
      </c>
      <c r="J250" s="23">
        <v>-4</v>
      </c>
      <c r="K250" s="6" t="s">
        <v>127</v>
      </c>
      <c r="L250" s="98" t="s">
        <v>323</v>
      </c>
      <c r="M250" s="22" t="s">
        <v>1029</v>
      </c>
      <c r="N250" s="5" t="s">
        <v>739</v>
      </c>
      <c r="O250" s="15" t="s">
        <v>1016</v>
      </c>
      <c r="P250" s="115"/>
      <c r="Q250" s="25">
        <v>1300000000</v>
      </c>
      <c r="R250" s="101"/>
      <c r="S250" s="18">
        <v>8510000</v>
      </c>
      <c r="T250" s="19"/>
      <c r="U250" s="19"/>
      <c r="V250" s="19"/>
      <c r="W250" s="19"/>
      <c r="X250" s="19"/>
      <c r="Y250" s="19"/>
      <c r="Z250" s="19"/>
      <c r="AA250" s="19"/>
      <c r="AB250" s="19"/>
      <c r="AC250" s="19"/>
      <c r="AD250" s="20"/>
      <c r="AE250" s="21"/>
      <c r="AF250" s="22"/>
      <c r="AG250" s="21"/>
      <c r="AH250" s="21"/>
      <c r="AI250" s="111">
        <f t="shared" si="27"/>
        <v>0.0065461538461538465</v>
      </c>
      <c r="AJ250" s="40" t="s">
        <v>133</v>
      </c>
      <c r="AK250" s="78" t="s">
        <v>133</v>
      </c>
      <c r="AL250" s="78" t="s">
        <v>133</v>
      </c>
      <c r="AM250" s="40" t="s">
        <v>133</v>
      </c>
      <c r="AN250" s="40" t="s">
        <v>133</v>
      </c>
      <c r="AO250" s="40" t="s">
        <v>133</v>
      </c>
      <c r="AP250" s="40" t="s">
        <v>133</v>
      </c>
      <c r="AQ250" s="40" t="s">
        <v>133</v>
      </c>
    </row>
    <row r="251" spans="1:43" s="15" customFormat="1" ht="21.75">
      <c r="A251" s="89" t="s">
        <v>995</v>
      </c>
      <c r="B251" s="56" t="s">
        <v>1144</v>
      </c>
      <c r="C251" s="56" t="s">
        <v>1145</v>
      </c>
      <c r="D251" s="56"/>
      <c r="E251" s="61">
        <v>23</v>
      </c>
      <c r="F251" s="62" t="s">
        <v>1030</v>
      </c>
      <c r="G251" s="23">
        <v>-27</v>
      </c>
      <c r="H251" s="23">
        <v>-47</v>
      </c>
      <c r="I251" s="24">
        <v>-69</v>
      </c>
      <c r="J251" s="23">
        <v>-20</v>
      </c>
      <c r="K251" s="6" t="s">
        <v>1018</v>
      </c>
      <c r="L251" s="98" t="s">
        <v>1031</v>
      </c>
      <c r="M251" s="22" t="s">
        <v>1032</v>
      </c>
      <c r="N251" s="5" t="s">
        <v>739</v>
      </c>
      <c r="O251" s="15" t="s">
        <v>1254</v>
      </c>
      <c r="P251" s="115"/>
      <c r="Q251" s="25">
        <v>1088640000</v>
      </c>
      <c r="R251" s="101"/>
      <c r="S251" s="18">
        <v>3447360</v>
      </c>
      <c r="T251" s="19"/>
      <c r="U251" s="19"/>
      <c r="V251" s="22"/>
      <c r="W251" s="18">
        <v>852235</v>
      </c>
      <c r="X251" s="19"/>
      <c r="Y251" s="19"/>
      <c r="Z251" s="19"/>
      <c r="AA251" s="19"/>
      <c r="AB251" s="19"/>
      <c r="AC251" s="19"/>
      <c r="AD251" s="20"/>
      <c r="AE251" s="21"/>
      <c r="AF251" s="22"/>
      <c r="AG251" s="21"/>
      <c r="AH251" s="21"/>
      <c r="AI251" s="112">
        <f t="shared" si="27"/>
        <v>0.0031666666666666666</v>
      </c>
      <c r="AJ251" s="40" t="s">
        <v>133</v>
      </c>
      <c r="AK251" s="50">
        <f aca="true" t="shared" si="28" ref="AK251:AK256">1000*N(W251)/Q251</f>
        <v>0.7828437316284539</v>
      </c>
      <c r="AL251" s="78" t="s">
        <v>133</v>
      </c>
      <c r="AM251" s="40" t="s">
        <v>133</v>
      </c>
      <c r="AN251" s="40" t="s">
        <v>133</v>
      </c>
      <c r="AO251" s="40" t="s">
        <v>133</v>
      </c>
      <c r="AP251" s="40" t="s">
        <v>133</v>
      </c>
      <c r="AQ251" s="40" t="s">
        <v>133</v>
      </c>
    </row>
    <row r="252" spans="1:43" s="15" customFormat="1" ht="21.75">
      <c r="A252" s="68" t="s">
        <v>995</v>
      </c>
      <c r="B252" s="56" t="s">
        <v>1144</v>
      </c>
      <c r="C252" s="56" t="s">
        <v>1145</v>
      </c>
      <c r="D252" s="56"/>
      <c r="E252" s="61">
        <v>24</v>
      </c>
      <c r="F252" s="62" t="s">
        <v>1255</v>
      </c>
      <c r="G252" s="23">
        <v>-29</v>
      </c>
      <c r="H252" s="23">
        <v>-46</v>
      </c>
      <c r="I252" s="24">
        <v>-69</v>
      </c>
      <c r="J252" s="23">
        <v>-59</v>
      </c>
      <c r="K252" s="6" t="s">
        <v>1256</v>
      </c>
      <c r="L252" s="98" t="s">
        <v>1257</v>
      </c>
      <c r="M252" s="22" t="s">
        <v>1258</v>
      </c>
      <c r="N252" s="5" t="s">
        <v>739</v>
      </c>
      <c r="O252" s="15" t="s">
        <v>1259</v>
      </c>
      <c r="P252" s="115" t="s">
        <v>398</v>
      </c>
      <c r="Q252" s="25">
        <v>140000000</v>
      </c>
      <c r="R252" s="101"/>
      <c r="S252" s="18">
        <v>1000000</v>
      </c>
      <c r="T252" s="19"/>
      <c r="U252" s="19"/>
      <c r="V252" s="22"/>
      <c r="W252" s="18">
        <v>413000</v>
      </c>
      <c r="X252" s="19"/>
      <c r="Y252" s="19">
        <v>3110350</v>
      </c>
      <c r="Z252" s="19"/>
      <c r="AA252" s="19"/>
      <c r="AB252" s="19"/>
      <c r="AC252" s="19"/>
      <c r="AD252" s="20"/>
      <c r="AE252" s="21"/>
      <c r="AF252" s="22"/>
      <c r="AG252" s="21"/>
      <c r="AH252" s="21"/>
      <c r="AI252" s="112">
        <f t="shared" si="27"/>
        <v>0.007142857142857143</v>
      </c>
      <c r="AJ252" s="40" t="s">
        <v>133</v>
      </c>
      <c r="AK252" s="45">
        <f t="shared" si="28"/>
        <v>2.95</v>
      </c>
      <c r="AL252" s="48">
        <f>1000*N(Y252)/Q252</f>
        <v>22.216785714285713</v>
      </c>
      <c r="AM252" s="40" t="s">
        <v>133</v>
      </c>
      <c r="AN252" s="40" t="s">
        <v>133</v>
      </c>
      <c r="AO252" s="40" t="s">
        <v>133</v>
      </c>
      <c r="AP252" s="40" t="s">
        <v>133</v>
      </c>
      <c r="AQ252" s="40" t="s">
        <v>133</v>
      </c>
    </row>
    <row r="253" spans="1:43" s="15" customFormat="1" ht="33">
      <c r="A253" s="55" t="s">
        <v>995</v>
      </c>
      <c r="B253" s="56" t="s">
        <v>1144</v>
      </c>
      <c r="C253" s="56" t="s">
        <v>1145</v>
      </c>
      <c r="D253" s="56"/>
      <c r="E253" s="61">
        <v>25</v>
      </c>
      <c r="F253" s="62" t="s">
        <v>1260</v>
      </c>
      <c r="G253" s="23">
        <v>-26</v>
      </c>
      <c r="H253" s="23">
        <v>-49</v>
      </c>
      <c r="I253" s="24">
        <v>-69</v>
      </c>
      <c r="J253" s="23">
        <v>-15</v>
      </c>
      <c r="K253" s="6" t="s">
        <v>1261</v>
      </c>
      <c r="L253" s="98" t="s">
        <v>1262</v>
      </c>
      <c r="M253" s="22" t="s">
        <v>1263</v>
      </c>
      <c r="N253" s="5" t="s">
        <v>739</v>
      </c>
      <c r="O253" s="15" t="s">
        <v>1264</v>
      </c>
      <c r="P253" s="115" t="s">
        <v>27</v>
      </c>
      <c r="Q253" s="25">
        <v>154000000</v>
      </c>
      <c r="R253" s="101"/>
      <c r="S253" s="19"/>
      <c r="T253" s="19"/>
      <c r="U253" s="19"/>
      <c r="V253" s="22"/>
      <c r="W253" s="31">
        <v>138000</v>
      </c>
      <c r="X253" s="19" t="s">
        <v>398</v>
      </c>
      <c r="Y253" s="18">
        <v>12316000</v>
      </c>
      <c r="Z253" s="19"/>
      <c r="AA253" s="19"/>
      <c r="AB253" s="19"/>
      <c r="AC253" s="19"/>
      <c r="AD253" s="20"/>
      <c r="AE253" s="21"/>
      <c r="AF253" s="22"/>
      <c r="AG253" s="21"/>
      <c r="AH253" s="21"/>
      <c r="AI253" s="113" t="s">
        <v>133</v>
      </c>
      <c r="AJ253" s="40" t="s">
        <v>133</v>
      </c>
      <c r="AK253" s="45">
        <f t="shared" si="28"/>
        <v>0.8961038961038961</v>
      </c>
      <c r="AL253" s="54">
        <f>1000*N(Y253)/Q253</f>
        <v>79.97402597402598</v>
      </c>
      <c r="AM253" s="40" t="s">
        <v>133</v>
      </c>
      <c r="AN253" s="40" t="s">
        <v>133</v>
      </c>
      <c r="AO253" s="40" t="s">
        <v>133</v>
      </c>
      <c r="AP253" s="40" t="s">
        <v>133</v>
      </c>
      <c r="AQ253" s="40" t="s">
        <v>133</v>
      </c>
    </row>
    <row r="254" spans="1:43" s="15" customFormat="1" ht="18">
      <c r="A254" s="68" t="s">
        <v>995</v>
      </c>
      <c r="B254" s="56" t="s">
        <v>1144</v>
      </c>
      <c r="C254" s="56" t="s">
        <v>1145</v>
      </c>
      <c r="D254" s="56"/>
      <c r="E254" s="61">
        <v>26</v>
      </c>
      <c r="F254" s="62" t="s">
        <v>1270</v>
      </c>
      <c r="G254" s="23">
        <v>-27</v>
      </c>
      <c r="H254" s="23">
        <v>-12</v>
      </c>
      <c r="I254" s="24">
        <v>-69</v>
      </c>
      <c r="J254" s="23">
        <v>-2</v>
      </c>
      <c r="K254" s="6" t="s">
        <v>1271</v>
      </c>
      <c r="L254" s="98" t="s">
        <v>1272</v>
      </c>
      <c r="M254" s="22" t="s">
        <v>1273</v>
      </c>
      <c r="N254" s="5" t="s">
        <v>739</v>
      </c>
      <c r="O254" s="15" t="s">
        <v>1274</v>
      </c>
      <c r="P254" s="115"/>
      <c r="Q254" s="25">
        <v>146000000</v>
      </c>
      <c r="R254" s="101"/>
      <c r="S254" s="19">
        <v>129000</v>
      </c>
      <c r="T254" s="19"/>
      <c r="U254" s="21">
        <v>2916</v>
      </c>
      <c r="V254" s="21"/>
      <c r="W254" s="18">
        <v>222380</v>
      </c>
      <c r="X254" s="19" t="s">
        <v>398</v>
      </c>
      <c r="Y254" s="19">
        <v>29000</v>
      </c>
      <c r="Z254" s="19"/>
      <c r="AA254" s="19"/>
      <c r="AB254" s="19"/>
      <c r="AC254" s="19"/>
      <c r="AD254" s="20"/>
      <c r="AE254" s="21"/>
      <c r="AF254" s="22"/>
      <c r="AG254" s="21"/>
      <c r="AH254" s="21"/>
      <c r="AI254" s="112">
        <f>N(S254)/N(Q254)</f>
        <v>0.0008835616438356165</v>
      </c>
      <c r="AJ254" s="41">
        <f>N(U254)/Q254</f>
        <v>1.9972602739726027E-05</v>
      </c>
      <c r="AK254" s="45">
        <f t="shared" si="28"/>
        <v>1.5231506849315068</v>
      </c>
      <c r="AL254" s="50">
        <f>1000*N(Y254)/Q254</f>
        <v>0.19863013698630136</v>
      </c>
      <c r="AM254" s="40" t="s">
        <v>133</v>
      </c>
      <c r="AN254" s="40" t="s">
        <v>133</v>
      </c>
      <c r="AO254" s="40" t="s">
        <v>133</v>
      </c>
      <c r="AP254" s="40" t="s">
        <v>133</v>
      </c>
      <c r="AQ254" s="40" t="s">
        <v>133</v>
      </c>
    </row>
    <row r="255" spans="1:43" s="15" customFormat="1" ht="33">
      <c r="A255" s="68" t="s">
        <v>995</v>
      </c>
      <c r="B255" s="56" t="s">
        <v>1144</v>
      </c>
      <c r="C255" s="56" t="s">
        <v>1145</v>
      </c>
      <c r="D255" s="56"/>
      <c r="E255" s="61">
        <v>27</v>
      </c>
      <c r="F255" s="62" t="s">
        <v>637</v>
      </c>
      <c r="G255" s="23">
        <v>-29</v>
      </c>
      <c r="H255" s="23">
        <v>-12</v>
      </c>
      <c r="I255" s="24">
        <v>-70</v>
      </c>
      <c r="J255" s="23">
        <v>-2</v>
      </c>
      <c r="K255" s="6" t="s">
        <v>1047</v>
      </c>
      <c r="L255" s="98" t="s">
        <v>1275</v>
      </c>
      <c r="M255" s="22" t="s">
        <v>1276</v>
      </c>
      <c r="N255" s="5" t="s">
        <v>739</v>
      </c>
      <c r="O255" s="15" t="s">
        <v>1179</v>
      </c>
      <c r="P255" s="115"/>
      <c r="Q255" s="25">
        <v>44089920</v>
      </c>
      <c r="R255" s="101"/>
      <c r="S255" s="19"/>
      <c r="T255" s="19"/>
      <c r="U255" s="19"/>
      <c r="V255" s="22"/>
      <c r="W255" s="18">
        <v>434000</v>
      </c>
      <c r="X255" s="19"/>
      <c r="Y255" s="19" t="s">
        <v>410</v>
      </c>
      <c r="Z255" s="19"/>
      <c r="AA255" s="19"/>
      <c r="AB255" s="19"/>
      <c r="AC255" s="19"/>
      <c r="AD255" s="20"/>
      <c r="AE255" s="21"/>
      <c r="AF255" s="22"/>
      <c r="AG255" s="21"/>
      <c r="AH255" s="21"/>
      <c r="AI255" s="113" t="s">
        <v>133</v>
      </c>
      <c r="AJ255" s="40" t="s">
        <v>133</v>
      </c>
      <c r="AK255" s="45">
        <f t="shared" si="28"/>
        <v>9.843519788650104</v>
      </c>
      <c r="AL255" s="78" t="s">
        <v>133</v>
      </c>
      <c r="AM255" s="40" t="s">
        <v>133</v>
      </c>
      <c r="AN255" s="40" t="s">
        <v>133</v>
      </c>
      <c r="AO255" s="40" t="s">
        <v>133</v>
      </c>
      <c r="AP255" s="40" t="s">
        <v>133</v>
      </c>
      <c r="AQ255" s="40" t="s">
        <v>133</v>
      </c>
    </row>
    <row r="256" spans="1:43" s="15" customFormat="1" ht="18">
      <c r="A256" s="68" t="s">
        <v>995</v>
      </c>
      <c r="B256" s="56" t="s">
        <v>1144</v>
      </c>
      <c r="C256" s="56" t="s">
        <v>1145</v>
      </c>
      <c r="D256" s="56"/>
      <c r="E256" s="61">
        <v>28</v>
      </c>
      <c r="F256" s="62" t="s">
        <v>1180</v>
      </c>
      <c r="G256" s="23">
        <v>-27</v>
      </c>
      <c r="H256" s="23">
        <v>-30</v>
      </c>
      <c r="I256" s="24">
        <v>-70</v>
      </c>
      <c r="J256" s="23">
        <v>-16</v>
      </c>
      <c r="K256" s="6" t="s">
        <v>1105</v>
      </c>
      <c r="L256" s="98" t="s">
        <v>1181</v>
      </c>
      <c r="M256" s="22" t="s">
        <v>1182</v>
      </c>
      <c r="N256" s="5" t="s">
        <v>739</v>
      </c>
      <c r="O256" s="15" t="s">
        <v>1183</v>
      </c>
      <c r="P256" s="115"/>
      <c r="Q256" s="25">
        <v>120000000</v>
      </c>
      <c r="R256" s="101"/>
      <c r="S256" s="18">
        <v>1800000</v>
      </c>
      <c r="T256" s="19"/>
      <c r="U256" s="19"/>
      <c r="V256" s="22" t="s">
        <v>27</v>
      </c>
      <c r="W256" s="19">
        <v>48000</v>
      </c>
      <c r="X256" s="19" t="s">
        <v>398</v>
      </c>
      <c r="Y256" s="19">
        <v>270000</v>
      </c>
      <c r="Z256" s="19"/>
      <c r="AA256" s="19"/>
      <c r="AB256" s="19"/>
      <c r="AC256" s="19"/>
      <c r="AD256" s="20"/>
      <c r="AE256" s="21"/>
      <c r="AF256" s="22"/>
      <c r="AG256" s="21"/>
      <c r="AH256" s="21"/>
      <c r="AI256" s="112">
        <f aca="true" t="shared" si="29" ref="AI256:AI263">N(S256)/N(Q256)</f>
        <v>0.015</v>
      </c>
      <c r="AJ256" s="40" t="s">
        <v>133</v>
      </c>
      <c r="AK256" s="50">
        <f t="shared" si="28"/>
        <v>0.4</v>
      </c>
      <c r="AL256" s="45">
        <f>1000*N(Y256)/Q256</f>
        <v>2.25</v>
      </c>
      <c r="AM256" s="40" t="s">
        <v>133</v>
      </c>
      <c r="AN256" s="40" t="s">
        <v>133</v>
      </c>
      <c r="AO256" s="40" t="s">
        <v>133</v>
      </c>
      <c r="AP256" s="40" t="s">
        <v>133</v>
      </c>
      <c r="AQ256" s="40" t="s">
        <v>133</v>
      </c>
    </row>
    <row r="257" spans="1:43" s="15" customFormat="1" ht="18">
      <c r="A257" s="68" t="s">
        <v>995</v>
      </c>
      <c r="B257" s="56" t="s">
        <v>1144</v>
      </c>
      <c r="C257" s="56" t="s">
        <v>1145</v>
      </c>
      <c r="D257" s="56"/>
      <c r="E257" s="61">
        <v>29</v>
      </c>
      <c r="F257" s="62" t="s">
        <v>1184</v>
      </c>
      <c r="G257" s="23">
        <v>-23</v>
      </c>
      <c r="H257" s="23">
        <v>-27</v>
      </c>
      <c r="I257" s="24">
        <v>-70</v>
      </c>
      <c r="J257" s="23">
        <v>-4</v>
      </c>
      <c r="K257" s="6" t="s">
        <v>1187</v>
      </c>
      <c r="L257" s="98" t="s">
        <v>1188</v>
      </c>
      <c r="M257" s="22" t="s">
        <v>1189</v>
      </c>
      <c r="N257" s="5" t="s">
        <v>739</v>
      </c>
      <c r="O257" s="15" t="s">
        <v>1190</v>
      </c>
      <c r="P257" s="115"/>
      <c r="Q257" s="25">
        <v>180000000</v>
      </c>
      <c r="R257" s="101"/>
      <c r="S257" s="18">
        <v>2698000</v>
      </c>
      <c r="T257" s="19"/>
      <c r="U257" s="19"/>
      <c r="V257" s="22"/>
      <c r="W257" s="19"/>
      <c r="X257" s="19"/>
      <c r="Y257" s="19">
        <v>3333000</v>
      </c>
      <c r="Z257" s="19"/>
      <c r="AA257" s="19"/>
      <c r="AB257" s="19"/>
      <c r="AC257" s="19"/>
      <c r="AD257" s="20"/>
      <c r="AE257" s="21"/>
      <c r="AF257" s="22"/>
      <c r="AG257" s="21"/>
      <c r="AH257" s="21"/>
      <c r="AI257" s="112">
        <f t="shared" si="29"/>
        <v>0.014988888888888888</v>
      </c>
      <c r="AJ257" s="40" t="s">
        <v>133</v>
      </c>
      <c r="AK257" s="78" t="s">
        <v>133</v>
      </c>
      <c r="AL257" s="48">
        <f>1000*N(Y257)/Q257</f>
        <v>18.516666666666666</v>
      </c>
      <c r="AM257" s="40" t="s">
        <v>133</v>
      </c>
      <c r="AN257" s="40" t="s">
        <v>133</v>
      </c>
      <c r="AO257" s="40" t="s">
        <v>133</v>
      </c>
      <c r="AP257" s="40" t="s">
        <v>133</v>
      </c>
      <c r="AQ257" s="40" t="s">
        <v>133</v>
      </c>
    </row>
    <row r="258" spans="1:43" s="16" customFormat="1" ht="21.75">
      <c r="A258" s="68" t="s">
        <v>995</v>
      </c>
      <c r="B258" s="56" t="s">
        <v>1144</v>
      </c>
      <c r="C258" s="56" t="s">
        <v>1145</v>
      </c>
      <c r="D258" s="56"/>
      <c r="E258" s="61">
        <v>30</v>
      </c>
      <c r="F258" s="62" t="s">
        <v>1191</v>
      </c>
      <c r="G258" s="27">
        <v>-22</v>
      </c>
      <c r="H258" s="23">
        <v>-55</v>
      </c>
      <c r="I258" s="28">
        <v>-69</v>
      </c>
      <c r="J258" s="27">
        <v>-4</v>
      </c>
      <c r="K258" s="6" t="s">
        <v>127</v>
      </c>
      <c r="L258" s="98" t="s">
        <v>1192</v>
      </c>
      <c r="M258" s="22" t="s">
        <v>1193</v>
      </c>
      <c r="N258" s="5" t="s">
        <v>739</v>
      </c>
      <c r="O258" s="15" t="s">
        <v>1194</v>
      </c>
      <c r="P258" s="116"/>
      <c r="Q258" s="30">
        <v>310000000</v>
      </c>
      <c r="R258" s="102"/>
      <c r="S258" s="18">
        <v>2356000</v>
      </c>
      <c r="T258" s="31"/>
      <c r="U258" s="31"/>
      <c r="V258" s="29"/>
      <c r="W258" s="31"/>
      <c r="X258" s="31"/>
      <c r="Y258" s="31"/>
      <c r="Z258" s="31"/>
      <c r="AA258" s="31"/>
      <c r="AB258" s="31"/>
      <c r="AC258" s="31"/>
      <c r="AD258" s="33"/>
      <c r="AE258" s="32"/>
      <c r="AF258" s="29"/>
      <c r="AG258" s="32"/>
      <c r="AH258" s="32"/>
      <c r="AI258" s="111">
        <f t="shared" si="29"/>
        <v>0.0076</v>
      </c>
      <c r="AJ258" s="40" t="s">
        <v>133</v>
      </c>
      <c r="AK258" s="78" t="s">
        <v>133</v>
      </c>
      <c r="AL258" s="78" t="s">
        <v>133</v>
      </c>
      <c r="AM258" s="40" t="s">
        <v>133</v>
      </c>
      <c r="AN258" s="40" t="s">
        <v>133</v>
      </c>
      <c r="AO258" s="40" t="s">
        <v>133</v>
      </c>
      <c r="AP258" s="40" t="s">
        <v>133</v>
      </c>
      <c r="AQ258" s="40" t="s">
        <v>133</v>
      </c>
    </row>
    <row r="259" spans="1:43" s="16" customFormat="1" ht="18">
      <c r="A259" s="68" t="s">
        <v>995</v>
      </c>
      <c r="B259" s="56" t="s">
        <v>1144</v>
      </c>
      <c r="C259" s="56" t="s">
        <v>1145</v>
      </c>
      <c r="D259" s="56"/>
      <c r="E259" s="61">
        <v>31</v>
      </c>
      <c r="F259" s="62" t="s">
        <v>1195</v>
      </c>
      <c r="G259" s="27">
        <v>-23</v>
      </c>
      <c r="H259" s="23">
        <v>-26</v>
      </c>
      <c r="I259" s="28">
        <v>-69</v>
      </c>
      <c r="J259" s="27">
        <v>-31</v>
      </c>
      <c r="K259" s="6" t="s">
        <v>127</v>
      </c>
      <c r="L259" s="98" t="s">
        <v>323</v>
      </c>
      <c r="M259" s="22" t="s">
        <v>674</v>
      </c>
      <c r="N259" s="5" t="s">
        <v>739</v>
      </c>
      <c r="O259" s="15" t="s">
        <v>1196</v>
      </c>
      <c r="P259" s="116"/>
      <c r="Q259" s="30">
        <v>305000000</v>
      </c>
      <c r="R259" s="102"/>
      <c r="S259" s="18">
        <v>1220000</v>
      </c>
      <c r="T259" s="31"/>
      <c r="U259" s="31"/>
      <c r="V259" s="29"/>
      <c r="W259" s="31"/>
      <c r="X259" s="31"/>
      <c r="Y259" s="31"/>
      <c r="Z259" s="31"/>
      <c r="AA259" s="31"/>
      <c r="AB259" s="31"/>
      <c r="AC259" s="31"/>
      <c r="AD259" s="33"/>
      <c r="AE259" s="32"/>
      <c r="AF259" s="29"/>
      <c r="AG259" s="32"/>
      <c r="AH259" s="32"/>
      <c r="AI259" s="111">
        <f t="shared" si="29"/>
        <v>0.004</v>
      </c>
      <c r="AJ259" s="40" t="s">
        <v>133</v>
      </c>
      <c r="AK259" s="78" t="s">
        <v>133</v>
      </c>
      <c r="AL259" s="78" t="s">
        <v>133</v>
      </c>
      <c r="AM259" s="40" t="s">
        <v>133</v>
      </c>
      <c r="AN259" s="40" t="s">
        <v>133</v>
      </c>
      <c r="AO259" s="40" t="s">
        <v>133</v>
      </c>
      <c r="AP259" s="40" t="s">
        <v>133</v>
      </c>
      <c r="AQ259" s="40" t="s">
        <v>133</v>
      </c>
    </row>
    <row r="260" spans="1:43" s="15" customFormat="1" ht="18">
      <c r="A260" s="68" t="s">
        <v>995</v>
      </c>
      <c r="B260" s="56" t="s">
        <v>1197</v>
      </c>
      <c r="C260" s="56" t="s">
        <v>1198</v>
      </c>
      <c r="D260" s="56"/>
      <c r="E260" s="61">
        <v>1</v>
      </c>
      <c r="F260" s="62" t="s">
        <v>1199</v>
      </c>
      <c r="G260" s="23">
        <v>8</v>
      </c>
      <c r="H260" s="23">
        <v>21</v>
      </c>
      <c r="I260" s="24">
        <v>-77</v>
      </c>
      <c r="J260" s="23">
        <v>-16</v>
      </c>
      <c r="K260" s="6" t="s">
        <v>406</v>
      </c>
      <c r="L260" s="98" t="s">
        <v>613</v>
      </c>
      <c r="M260" s="22" t="s">
        <v>1200</v>
      </c>
      <c r="N260" s="5" t="s">
        <v>50</v>
      </c>
      <c r="O260" s="15" t="s">
        <v>1201</v>
      </c>
      <c r="P260" s="115"/>
      <c r="Q260" s="25">
        <v>625000000</v>
      </c>
      <c r="R260" s="101"/>
      <c r="S260" s="18">
        <v>4812500</v>
      </c>
      <c r="T260" s="19" t="s">
        <v>27</v>
      </c>
      <c r="U260" s="19">
        <v>150000</v>
      </c>
      <c r="V260" s="19"/>
      <c r="W260" s="19" t="s">
        <v>410</v>
      </c>
      <c r="X260" s="19"/>
      <c r="Y260" s="19" t="s">
        <v>410</v>
      </c>
      <c r="Z260" s="19"/>
      <c r="AA260" s="19"/>
      <c r="AB260" s="19"/>
      <c r="AC260" s="19"/>
      <c r="AD260" s="20"/>
      <c r="AE260" s="21"/>
      <c r="AF260" s="22"/>
      <c r="AG260" s="21"/>
      <c r="AH260" s="21"/>
      <c r="AI260" s="111">
        <f t="shared" si="29"/>
        <v>0.0077</v>
      </c>
      <c r="AJ260" s="42">
        <f>N(U260)/Q260</f>
        <v>0.00024</v>
      </c>
      <c r="AK260" s="78" t="s">
        <v>133</v>
      </c>
      <c r="AL260" s="78" t="s">
        <v>133</v>
      </c>
      <c r="AM260" s="40" t="s">
        <v>133</v>
      </c>
      <c r="AN260" s="40" t="s">
        <v>133</v>
      </c>
      <c r="AO260" s="40" t="s">
        <v>133</v>
      </c>
      <c r="AP260" s="40" t="s">
        <v>133</v>
      </c>
      <c r="AQ260" s="40" t="s">
        <v>133</v>
      </c>
    </row>
    <row r="261" spans="1:43" s="15" customFormat="1" ht="18">
      <c r="A261" s="68" t="s">
        <v>995</v>
      </c>
      <c r="B261" s="56" t="s">
        <v>1197</v>
      </c>
      <c r="C261" s="56" t="s">
        <v>1198</v>
      </c>
      <c r="D261" s="56"/>
      <c r="E261" s="61">
        <v>2</v>
      </c>
      <c r="F261" s="62" t="s">
        <v>1202</v>
      </c>
      <c r="G261" s="23">
        <v>1</v>
      </c>
      <c r="H261" s="23">
        <v>14</v>
      </c>
      <c r="I261" s="24">
        <v>-76</v>
      </c>
      <c r="J261" s="23">
        <v>-40</v>
      </c>
      <c r="K261" s="6" t="s">
        <v>201</v>
      </c>
      <c r="L261" s="98" t="s">
        <v>32</v>
      </c>
      <c r="M261" s="22" t="s">
        <v>1203</v>
      </c>
      <c r="N261" s="5" t="s">
        <v>130</v>
      </c>
      <c r="O261" s="15" t="s">
        <v>1204</v>
      </c>
      <c r="P261" s="115"/>
      <c r="Q261" s="25">
        <v>283000000</v>
      </c>
      <c r="R261" s="101"/>
      <c r="S261" s="18">
        <v>1047100</v>
      </c>
      <c r="T261" s="19"/>
      <c r="U261" s="19">
        <v>172630</v>
      </c>
      <c r="V261" s="19"/>
      <c r="W261" s="19"/>
      <c r="X261" s="19"/>
      <c r="Y261" s="19"/>
      <c r="Z261" s="19"/>
      <c r="AA261" s="19"/>
      <c r="AB261" s="19"/>
      <c r="AC261" s="19"/>
      <c r="AD261" s="20"/>
      <c r="AE261" s="21"/>
      <c r="AF261" s="22"/>
      <c r="AG261" s="21"/>
      <c r="AH261" s="21"/>
      <c r="AI261" s="111">
        <f t="shared" si="29"/>
        <v>0.0037</v>
      </c>
      <c r="AJ261" s="42">
        <f>N(U261)/Q261</f>
        <v>0.00061</v>
      </c>
      <c r="AK261" s="78" t="s">
        <v>133</v>
      </c>
      <c r="AL261" s="78" t="s">
        <v>133</v>
      </c>
      <c r="AM261" s="40" t="s">
        <v>133</v>
      </c>
      <c r="AN261" s="40" t="s">
        <v>133</v>
      </c>
      <c r="AO261" s="40" t="s">
        <v>133</v>
      </c>
      <c r="AP261" s="40" t="s">
        <v>133</v>
      </c>
      <c r="AQ261" s="40" t="s">
        <v>133</v>
      </c>
    </row>
    <row r="262" spans="1:43" s="15" customFormat="1" ht="21.75">
      <c r="A262" s="68" t="s">
        <v>995</v>
      </c>
      <c r="B262" s="56" t="s">
        <v>1197</v>
      </c>
      <c r="C262" s="56" t="s">
        <v>1198</v>
      </c>
      <c r="D262" s="56"/>
      <c r="E262" s="61">
        <v>3</v>
      </c>
      <c r="F262" s="62" t="s">
        <v>1205</v>
      </c>
      <c r="G262" s="23">
        <v>6</v>
      </c>
      <c r="H262" s="23">
        <v>42</v>
      </c>
      <c r="I262" s="24">
        <v>-76</v>
      </c>
      <c r="J262" s="23">
        <v>-32</v>
      </c>
      <c r="K262" s="6" t="s">
        <v>406</v>
      </c>
      <c r="L262" s="98" t="s">
        <v>32</v>
      </c>
      <c r="M262" s="22" t="s">
        <v>1206</v>
      </c>
      <c r="N262" s="5" t="s">
        <v>50</v>
      </c>
      <c r="O262" s="15" t="s">
        <v>1201</v>
      </c>
      <c r="P262" s="115"/>
      <c r="Q262" s="25">
        <v>700000000</v>
      </c>
      <c r="R262" s="101"/>
      <c r="S262" s="18">
        <v>5152000</v>
      </c>
      <c r="T262" s="19" t="s">
        <v>27</v>
      </c>
      <c r="U262" s="19">
        <v>86000</v>
      </c>
      <c r="V262" s="19"/>
      <c r="W262" s="19"/>
      <c r="X262" s="19"/>
      <c r="Y262" s="19"/>
      <c r="Z262" s="19"/>
      <c r="AA262" s="19"/>
      <c r="AB262" s="19"/>
      <c r="AC262" s="19"/>
      <c r="AD262" s="20"/>
      <c r="AE262" s="21"/>
      <c r="AF262" s="22"/>
      <c r="AG262" s="21"/>
      <c r="AH262" s="21"/>
      <c r="AI262" s="111">
        <f t="shared" si="29"/>
        <v>0.00736</v>
      </c>
      <c r="AJ262" s="42">
        <f>N(U262)/Q262</f>
        <v>0.00012285714285714287</v>
      </c>
      <c r="AK262" s="78" t="s">
        <v>133</v>
      </c>
      <c r="AL262" s="78" t="s">
        <v>133</v>
      </c>
      <c r="AM262" s="40" t="s">
        <v>133</v>
      </c>
      <c r="AN262" s="40" t="s">
        <v>133</v>
      </c>
      <c r="AO262" s="40" t="s">
        <v>133</v>
      </c>
      <c r="AP262" s="40" t="s">
        <v>133</v>
      </c>
      <c r="AQ262" s="40" t="s">
        <v>133</v>
      </c>
    </row>
    <row r="263" spans="1:43" s="15" customFormat="1" ht="18">
      <c r="A263" s="68" t="s">
        <v>995</v>
      </c>
      <c r="B263" s="56" t="s">
        <v>989</v>
      </c>
      <c r="C263" s="56" t="s">
        <v>990</v>
      </c>
      <c r="D263" s="56"/>
      <c r="E263" s="61">
        <v>1</v>
      </c>
      <c r="F263" s="62" t="s">
        <v>991</v>
      </c>
      <c r="G263" s="23">
        <v>-2</v>
      </c>
      <c r="H263" s="23">
        <v>-56</v>
      </c>
      <c r="I263" s="24">
        <v>-79</v>
      </c>
      <c r="J263" s="23">
        <v>-38</v>
      </c>
      <c r="K263" s="6" t="s">
        <v>201</v>
      </c>
      <c r="L263" s="106" t="s">
        <v>1129</v>
      </c>
      <c r="M263" s="22" t="s">
        <v>1130</v>
      </c>
      <c r="N263" s="5" t="s">
        <v>342</v>
      </c>
      <c r="O263" s="15" t="s">
        <v>610</v>
      </c>
      <c r="P263" s="115"/>
      <c r="Q263" s="21">
        <v>400000000</v>
      </c>
      <c r="R263" s="105"/>
      <c r="S263" s="18">
        <v>1600000</v>
      </c>
      <c r="T263" s="36"/>
      <c r="U263" s="36">
        <v>120000</v>
      </c>
      <c r="V263" s="36"/>
      <c r="W263" s="19" t="s">
        <v>410</v>
      </c>
      <c r="X263" s="19"/>
      <c r="Y263" s="19" t="s">
        <v>410</v>
      </c>
      <c r="Z263" s="19"/>
      <c r="AA263" s="19"/>
      <c r="AB263" s="19"/>
      <c r="AC263" s="19"/>
      <c r="AD263" s="19"/>
      <c r="AE263" s="21"/>
      <c r="AF263" s="22"/>
      <c r="AG263" s="21"/>
      <c r="AH263" s="21"/>
      <c r="AI263" s="111">
        <f t="shared" si="29"/>
        <v>0.004</v>
      </c>
      <c r="AJ263" s="42">
        <f>N(U263)/Q263</f>
        <v>0.0003</v>
      </c>
      <c r="AK263" s="78" t="s">
        <v>133</v>
      </c>
      <c r="AL263" s="78" t="s">
        <v>133</v>
      </c>
      <c r="AM263" s="40" t="s">
        <v>133</v>
      </c>
      <c r="AN263" s="40" t="s">
        <v>133</v>
      </c>
      <c r="AO263" s="40" t="s">
        <v>133</v>
      </c>
      <c r="AP263" s="40" t="s">
        <v>133</v>
      </c>
      <c r="AQ263" s="40" t="s">
        <v>133</v>
      </c>
    </row>
    <row r="264" spans="1:43" s="15" customFormat="1" ht="18">
      <c r="A264" s="68" t="s">
        <v>995</v>
      </c>
      <c r="B264" s="56" t="s">
        <v>989</v>
      </c>
      <c r="C264" s="56" t="s">
        <v>990</v>
      </c>
      <c r="D264" s="56"/>
      <c r="E264" s="61">
        <v>2</v>
      </c>
      <c r="F264" s="62" t="s">
        <v>1131</v>
      </c>
      <c r="G264" s="23">
        <v>-4</v>
      </c>
      <c r="H264" s="23">
        <v>-4</v>
      </c>
      <c r="I264" s="24">
        <v>-78</v>
      </c>
      <c r="J264" s="23">
        <v>-47</v>
      </c>
      <c r="K264" s="6" t="s">
        <v>1132</v>
      </c>
      <c r="L264" s="98" t="s">
        <v>1133</v>
      </c>
      <c r="M264" s="22" t="s">
        <v>1134</v>
      </c>
      <c r="N264" s="5" t="s">
        <v>342</v>
      </c>
      <c r="O264" s="15" t="s">
        <v>1135</v>
      </c>
      <c r="P264" s="115"/>
      <c r="Q264" s="25" t="s">
        <v>985</v>
      </c>
      <c r="R264" s="101"/>
      <c r="S264" s="19" t="s">
        <v>410</v>
      </c>
      <c r="T264" s="19"/>
      <c r="U264" s="19"/>
      <c r="V264" s="19" t="s">
        <v>27</v>
      </c>
      <c r="W264" s="18">
        <v>155000</v>
      </c>
      <c r="X264" s="19"/>
      <c r="Y264" s="19" t="s">
        <v>410</v>
      </c>
      <c r="Z264" s="19"/>
      <c r="AA264" s="19"/>
      <c r="AB264" s="19"/>
      <c r="AC264" s="19"/>
      <c r="AD264" s="20"/>
      <c r="AE264" s="21"/>
      <c r="AF264" s="22"/>
      <c r="AG264" s="21"/>
      <c r="AH264" s="21"/>
      <c r="AI264" s="113" t="s">
        <v>133</v>
      </c>
      <c r="AJ264" s="40" t="s">
        <v>133</v>
      </c>
      <c r="AK264" s="78" t="s">
        <v>133</v>
      </c>
      <c r="AL264" s="78" t="s">
        <v>133</v>
      </c>
      <c r="AM264" s="40" t="s">
        <v>133</v>
      </c>
      <c r="AN264" s="40" t="s">
        <v>133</v>
      </c>
      <c r="AO264" s="40" t="s">
        <v>133</v>
      </c>
      <c r="AP264" s="40" t="s">
        <v>133</v>
      </c>
      <c r="AQ264" s="40" t="s">
        <v>133</v>
      </c>
    </row>
    <row r="265" spans="1:43" s="15" customFormat="1" ht="21.75">
      <c r="A265" s="91" t="s">
        <v>995</v>
      </c>
      <c r="B265" s="94" t="s">
        <v>989</v>
      </c>
      <c r="C265" s="94" t="s">
        <v>990</v>
      </c>
      <c r="D265" s="94"/>
      <c r="E265" s="95">
        <v>3</v>
      </c>
      <c r="F265" s="90" t="s">
        <v>1136</v>
      </c>
      <c r="G265" s="23">
        <v>-3</v>
      </c>
      <c r="H265" s="23">
        <v>-38</v>
      </c>
      <c r="I265" s="24">
        <v>-79</v>
      </c>
      <c r="J265" s="23">
        <v>-35</v>
      </c>
      <c r="K265" s="6" t="s">
        <v>1137</v>
      </c>
      <c r="L265" s="98" t="s">
        <v>1138</v>
      </c>
      <c r="M265" s="22" t="s">
        <v>920</v>
      </c>
      <c r="N265" s="5" t="s">
        <v>739</v>
      </c>
      <c r="O265" s="15" t="s">
        <v>1207</v>
      </c>
      <c r="P265" s="115" t="s">
        <v>27</v>
      </c>
      <c r="Q265" s="25">
        <v>12000000</v>
      </c>
      <c r="R265" s="101"/>
      <c r="S265" s="19" t="s">
        <v>410</v>
      </c>
      <c r="T265" s="19"/>
      <c r="U265" s="19"/>
      <c r="V265" s="22" t="s">
        <v>398</v>
      </c>
      <c r="W265" s="31">
        <v>125000</v>
      </c>
      <c r="X265" s="19" t="s">
        <v>27</v>
      </c>
      <c r="Y265" s="19">
        <v>1000000</v>
      </c>
      <c r="Z265" s="19"/>
      <c r="AA265" s="19" t="s">
        <v>410</v>
      </c>
      <c r="AB265" s="19"/>
      <c r="AC265" s="22" t="s">
        <v>410</v>
      </c>
      <c r="AD265" s="20"/>
      <c r="AE265" s="21"/>
      <c r="AF265" s="22"/>
      <c r="AG265" s="21"/>
      <c r="AH265" s="21"/>
      <c r="AI265" s="113" t="s">
        <v>133</v>
      </c>
      <c r="AJ265" s="40" t="s">
        <v>133</v>
      </c>
      <c r="AK265" s="78" t="s">
        <v>133</v>
      </c>
      <c r="AL265" s="78" t="s">
        <v>133</v>
      </c>
      <c r="AM265" s="40" t="s">
        <v>133</v>
      </c>
      <c r="AN265" s="40" t="s">
        <v>133</v>
      </c>
      <c r="AO265" s="40" t="s">
        <v>133</v>
      </c>
      <c r="AP265" s="40" t="s">
        <v>133</v>
      </c>
      <c r="AQ265" s="40" t="s">
        <v>133</v>
      </c>
    </row>
    <row r="266" spans="1:43" s="15" customFormat="1" ht="33">
      <c r="A266" s="68" t="s">
        <v>995</v>
      </c>
      <c r="B266" s="56" t="s">
        <v>989</v>
      </c>
      <c r="C266" s="56" t="s">
        <v>990</v>
      </c>
      <c r="D266" s="56"/>
      <c r="E266" s="61">
        <v>4</v>
      </c>
      <c r="F266" s="62" t="s">
        <v>1208</v>
      </c>
      <c r="G266" s="23">
        <v>-3</v>
      </c>
      <c r="H266" s="23">
        <v>-3</v>
      </c>
      <c r="I266" s="24">
        <v>-79</v>
      </c>
      <c r="J266" s="23">
        <v>-41</v>
      </c>
      <c r="K266" s="6" t="s">
        <v>1169</v>
      </c>
      <c r="L266" s="98" t="s">
        <v>1230</v>
      </c>
      <c r="M266" s="22" t="s">
        <v>29</v>
      </c>
      <c r="N266" s="5" t="s">
        <v>342</v>
      </c>
      <c r="O266" s="15" t="s">
        <v>1243</v>
      </c>
      <c r="P266" s="115"/>
      <c r="Q266" s="25">
        <v>211000000</v>
      </c>
      <c r="R266" s="101"/>
      <c r="S266" s="19" t="s">
        <v>410</v>
      </c>
      <c r="T266" s="19"/>
      <c r="U266" s="19"/>
      <c r="V266" s="19"/>
      <c r="W266" s="18">
        <v>173000</v>
      </c>
      <c r="X266" s="19"/>
      <c r="Y266" s="19" t="s">
        <v>410</v>
      </c>
      <c r="Z266" s="19"/>
      <c r="AA266" s="19"/>
      <c r="AB266" s="19"/>
      <c r="AC266" s="19"/>
      <c r="AD266" s="20"/>
      <c r="AE266" s="21"/>
      <c r="AF266" s="22"/>
      <c r="AG266" s="21"/>
      <c r="AH266" s="21"/>
      <c r="AI266" s="113" t="s">
        <v>133</v>
      </c>
      <c r="AJ266" s="40" t="s">
        <v>133</v>
      </c>
      <c r="AK266" s="50">
        <f>1000*N(W266)/Q266</f>
        <v>0.8199052132701422</v>
      </c>
      <c r="AL266" s="78" t="s">
        <v>133</v>
      </c>
      <c r="AM266" s="40" t="s">
        <v>133</v>
      </c>
      <c r="AN266" s="40" t="s">
        <v>133</v>
      </c>
      <c r="AO266" s="40" t="s">
        <v>133</v>
      </c>
      <c r="AP266" s="40" t="s">
        <v>133</v>
      </c>
      <c r="AQ266" s="40" t="s">
        <v>133</v>
      </c>
    </row>
    <row r="267" spans="1:43" s="15" customFormat="1" ht="18">
      <c r="A267" s="68" t="s">
        <v>995</v>
      </c>
      <c r="B267" s="56" t="s">
        <v>1244</v>
      </c>
      <c r="C267" s="56" t="s">
        <v>1245</v>
      </c>
      <c r="D267" s="56"/>
      <c r="E267" s="61">
        <v>1</v>
      </c>
      <c r="F267" s="62" t="s">
        <v>1246</v>
      </c>
      <c r="G267" s="23">
        <v>-6</v>
      </c>
      <c r="H267" s="23">
        <v>-5</v>
      </c>
      <c r="I267" s="24">
        <v>-79</v>
      </c>
      <c r="J267" s="23">
        <v>-17</v>
      </c>
      <c r="K267" s="6" t="s">
        <v>127</v>
      </c>
      <c r="L267" s="98" t="s">
        <v>328</v>
      </c>
      <c r="M267" s="22" t="s">
        <v>920</v>
      </c>
      <c r="N267" s="5" t="s">
        <v>739</v>
      </c>
      <c r="O267" s="15" t="s">
        <v>1247</v>
      </c>
      <c r="P267" s="115"/>
      <c r="Q267" s="25">
        <v>380000000</v>
      </c>
      <c r="R267" s="101"/>
      <c r="S267" s="18">
        <v>3800000</v>
      </c>
      <c r="T267" s="19"/>
      <c r="U267" s="19" t="s">
        <v>410</v>
      </c>
      <c r="V267" s="19"/>
      <c r="W267" s="19"/>
      <c r="X267" s="19"/>
      <c r="Y267" s="19"/>
      <c r="Z267" s="19"/>
      <c r="AA267" s="19"/>
      <c r="AB267" s="19"/>
      <c r="AC267" s="19"/>
      <c r="AD267" s="20"/>
      <c r="AE267" s="21"/>
      <c r="AF267" s="22"/>
      <c r="AG267" s="21"/>
      <c r="AH267" s="21"/>
      <c r="AI267" s="111">
        <f aca="true" t="shared" si="30" ref="AI267:AI278">N(S267)/N(Q267)</f>
        <v>0.01</v>
      </c>
      <c r="AJ267" s="40" t="s">
        <v>133</v>
      </c>
      <c r="AK267" s="78" t="s">
        <v>133</v>
      </c>
      <c r="AL267" s="78" t="s">
        <v>133</v>
      </c>
      <c r="AM267" s="40" t="s">
        <v>133</v>
      </c>
      <c r="AN267" s="40" t="s">
        <v>133</v>
      </c>
      <c r="AO267" s="40" t="s">
        <v>133</v>
      </c>
      <c r="AP267" s="40" t="s">
        <v>133</v>
      </c>
      <c r="AQ267" s="40" t="s">
        <v>133</v>
      </c>
    </row>
    <row r="268" spans="1:43" s="15" customFormat="1" ht="21.75">
      <c r="A268" s="91" t="s">
        <v>995</v>
      </c>
      <c r="B268" s="84" t="s">
        <v>1244</v>
      </c>
      <c r="C268" s="94" t="s">
        <v>1245</v>
      </c>
      <c r="D268" s="84"/>
      <c r="E268" s="85">
        <v>2</v>
      </c>
      <c r="F268" s="86" t="s">
        <v>1248</v>
      </c>
      <c r="G268" s="23">
        <v>-6</v>
      </c>
      <c r="H268" s="23">
        <v>-51</v>
      </c>
      <c r="I268" s="24">
        <v>-78</v>
      </c>
      <c r="J268" s="23">
        <v>-40</v>
      </c>
      <c r="K268" s="6" t="s">
        <v>643</v>
      </c>
      <c r="L268" s="98" t="s">
        <v>1249</v>
      </c>
      <c r="M268" s="22" t="s">
        <v>1250</v>
      </c>
      <c r="N268" s="5" t="s">
        <v>739</v>
      </c>
      <c r="O268" s="15" t="s">
        <v>1185</v>
      </c>
      <c r="P268" s="115"/>
      <c r="Q268" s="25">
        <v>100000000</v>
      </c>
      <c r="R268" s="101"/>
      <c r="S268" s="19">
        <v>600000</v>
      </c>
      <c r="T268" s="19"/>
      <c r="U268" s="19" t="s">
        <v>410</v>
      </c>
      <c r="V268" s="19"/>
      <c r="W268" s="19">
        <v>120000</v>
      </c>
      <c r="X268" s="19"/>
      <c r="Y268" s="19"/>
      <c r="Z268" s="19"/>
      <c r="AA268" s="19"/>
      <c r="AB268" s="19"/>
      <c r="AC268" s="19"/>
      <c r="AD268" s="20"/>
      <c r="AE268" s="21"/>
      <c r="AF268" s="22"/>
      <c r="AG268" s="21"/>
      <c r="AH268" s="21"/>
      <c r="AI268" s="111">
        <f t="shared" si="30"/>
        <v>0.006</v>
      </c>
      <c r="AJ268" s="40" t="s">
        <v>133</v>
      </c>
      <c r="AK268" s="46">
        <f>1000*N(W268)/Q268</f>
        <v>1.2</v>
      </c>
      <c r="AL268" s="78" t="s">
        <v>133</v>
      </c>
      <c r="AM268" s="40" t="s">
        <v>133</v>
      </c>
      <c r="AN268" s="40" t="s">
        <v>133</v>
      </c>
      <c r="AO268" s="40" t="s">
        <v>133</v>
      </c>
      <c r="AP268" s="40" t="s">
        <v>133</v>
      </c>
      <c r="AQ268" s="40" t="s">
        <v>133</v>
      </c>
    </row>
    <row r="269" spans="1:43" s="15" customFormat="1" ht="33">
      <c r="A269" s="68" t="s">
        <v>995</v>
      </c>
      <c r="B269" s="56" t="s">
        <v>1244</v>
      </c>
      <c r="C269" s="56" t="s">
        <v>1245</v>
      </c>
      <c r="D269" s="56"/>
      <c r="E269" s="61">
        <v>3</v>
      </c>
      <c r="F269" s="62" t="s">
        <v>1186</v>
      </c>
      <c r="G269" s="23">
        <v>-10</v>
      </c>
      <c r="H269" s="23">
        <v>-41</v>
      </c>
      <c r="I269" s="24">
        <v>-76</v>
      </c>
      <c r="J269" s="23">
        <v>-16</v>
      </c>
      <c r="K269" s="6" t="s">
        <v>110</v>
      </c>
      <c r="L269" s="98" t="s">
        <v>745</v>
      </c>
      <c r="M269" s="22" t="s">
        <v>746</v>
      </c>
      <c r="N269" s="5" t="s">
        <v>739</v>
      </c>
      <c r="O269" s="15" t="s">
        <v>911</v>
      </c>
      <c r="P269" s="115"/>
      <c r="Q269" s="25">
        <v>35000000</v>
      </c>
      <c r="R269" s="101"/>
      <c r="S269" s="19">
        <v>875000</v>
      </c>
      <c r="T269" s="19"/>
      <c r="U269" s="19"/>
      <c r="V269" s="19"/>
      <c r="W269" s="19">
        <v>13500</v>
      </c>
      <c r="X269" s="19"/>
      <c r="Y269" s="18">
        <v>12770000</v>
      </c>
      <c r="Z269" s="19"/>
      <c r="AA269" s="18">
        <v>2800000</v>
      </c>
      <c r="AB269" s="19"/>
      <c r="AC269" s="18">
        <v>8500000</v>
      </c>
      <c r="AD269" s="20"/>
      <c r="AE269" s="21"/>
      <c r="AF269" s="22"/>
      <c r="AG269" s="21"/>
      <c r="AH269" s="21"/>
      <c r="AI269" s="112">
        <f t="shared" si="30"/>
        <v>0.025</v>
      </c>
      <c r="AJ269" s="40" t="s">
        <v>133</v>
      </c>
      <c r="AK269" s="50">
        <f>1000*N(W269)/Q269</f>
        <v>0.38571428571428573</v>
      </c>
      <c r="AL269" s="54">
        <f>1000*N(Y269)/Q269</f>
        <v>364.85714285714283</v>
      </c>
      <c r="AM269" s="41">
        <f>N(AA269)/Q269</f>
        <v>0.08</v>
      </c>
      <c r="AN269" s="41">
        <f>N(AC269)/Q269</f>
        <v>0.24285714285714285</v>
      </c>
      <c r="AO269" s="40" t="s">
        <v>133</v>
      </c>
      <c r="AP269" s="40" t="s">
        <v>133</v>
      </c>
      <c r="AQ269" s="40" t="s">
        <v>133</v>
      </c>
    </row>
    <row r="270" spans="1:43" s="15" customFormat="1" ht="21.75">
      <c r="A270" s="68" t="s">
        <v>995</v>
      </c>
      <c r="B270" s="56" t="s">
        <v>1244</v>
      </c>
      <c r="C270" s="56" t="s">
        <v>1245</v>
      </c>
      <c r="D270" s="56"/>
      <c r="E270" s="61">
        <v>4</v>
      </c>
      <c r="F270" s="62" t="s">
        <v>912</v>
      </c>
      <c r="G270" s="23">
        <v>-16</v>
      </c>
      <c r="H270" s="23">
        <v>-32</v>
      </c>
      <c r="I270" s="24">
        <v>-71</v>
      </c>
      <c r="J270" s="23">
        <v>-36</v>
      </c>
      <c r="K270" s="6" t="s">
        <v>406</v>
      </c>
      <c r="L270" s="98" t="s">
        <v>834</v>
      </c>
      <c r="M270" s="22" t="s">
        <v>221</v>
      </c>
      <c r="N270" s="5" t="s">
        <v>739</v>
      </c>
      <c r="O270" s="15" t="s">
        <v>913</v>
      </c>
      <c r="P270" s="115" t="s">
        <v>398</v>
      </c>
      <c r="Q270" s="25">
        <v>1000000000</v>
      </c>
      <c r="R270" s="101"/>
      <c r="S270" s="18">
        <v>6100000</v>
      </c>
      <c r="T270" s="19" t="s">
        <v>27</v>
      </c>
      <c r="U270" s="19">
        <v>100000</v>
      </c>
      <c r="V270" s="19"/>
      <c r="W270" s="19"/>
      <c r="X270" s="19"/>
      <c r="Y270" s="19"/>
      <c r="Z270" s="19"/>
      <c r="AA270" s="19"/>
      <c r="AB270" s="19"/>
      <c r="AC270" s="19"/>
      <c r="AD270" s="20"/>
      <c r="AE270" s="21"/>
      <c r="AF270" s="22"/>
      <c r="AG270" s="21"/>
      <c r="AH270" s="21"/>
      <c r="AI270" s="111">
        <f t="shared" si="30"/>
        <v>0.0061</v>
      </c>
      <c r="AJ270" s="42">
        <f>N(U270)/Q270</f>
        <v>0.0001</v>
      </c>
      <c r="AK270" s="78" t="s">
        <v>133</v>
      </c>
      <c r="AL270" s="78" t="s">
        <v>133</v>
      </c>
      <c r="AM270" s="40" t="s">
        <v>133</v>
      </c>
      <c r="AN270" s="40" t="s">
        <v>133</v>
      </c>
      <c r="AO270" s="40" t="s">
        <v>133</v>
      </c>
      <c r="AP270" s="40" t="s">
        <v>133</v>
      </c>
      <c r="AQ270" s="40" t="s">
        <v>133</v>
      </c>
    </row>
    <row r="271" spans="1:43" s="15" customFormat="1" ht="21.75">
      <c r="A271" s="68" t="s">
        <v>995</v>
      </c>
      <c r="B271" s="56" t="s">
        <v>1244</v>
      </c>
      <c r="C271" s="56" t="s">
        <v>1245</v>
      </c>
      <c r="D271" s="56"/>
      <c r="E271" s="61">
        <v>5</v>
      </c>
      <c r="F271" s="62" t="s">
        <v>914</v>
      </c>
      <c r="G271" s="23">
        <v>-17</v>
      </c>
      <c r="H271" s="23">
        <v>-3</v>
      </c>
      <c r="I271" s="24">
        <v>-70</v>
      </c>
      <c r="J271" s="23">
        <v>-42</v>
      </c>
      <c r="K271" s="6" t="s">
        <v>406</v>
      </c>
      <c r="L271" s="98" t="s">
        <v>915</v>
      </c>
      <c r="M271" s="22" t="s">
        <v>1265</v>
      </c>
      <c r="N271" s="5" t="s">
        <v>739</v>
      </c>
      <c r="O271" s="15" t="s">
        <v>1266</v>
      </c>
      <c r="P271" s="115"/>
      <c r="Q271" s="25">
        <v>1600000000</v>
      </c>
      <c r="R271" s="101"/>
      <c r="S271" s="18">
        <v>11840000</v>
      </c>
      <c r="T271" s="19" t="s">
        <v>398</v>
      </c>
      <c r="U271" s="19">
        <v>58240</v>
      </c>
      <c r="V271" s="19"/>
      <c r="W271" s="19"/>
      <c r="X271" s="19" t="s">
        <v>398</v>
      </c>
      <c r="Y271" s="19">
        <v>521400</v>
      </c>
      <c r="Z271" s="19"/>
      <c r="AA271" s="19"/>
      <c r="AB271" s="19"/>
      <c r="AC271" s="19"/>
      <c r="AD271" s="20"/>
      <c r="AE271" s="21"/>
      <c r="AF271" s="22"/>
      <c r="AG271" s="21"/>
      <c r="AH271" s="21"/>
      <c r="AI271" s="111">
        <f t="shared" si="30"/>
        <v>0.0074</v>
      </c>
      <c r="AJ271" s="42">
        <f>N(U271)/Q271</f>
        <v>3.64E-05</v>
      </c>
      <c r="AK271" s="78" t="s">
        <v>133</v>
      </c>
      <c r="AL271" s="46">
        <f>1000*N(Y271)/Q271</f>
        <v>0.325875</v>
      </c>
      <c r="AM271" s="40" t="s">
        <v>133</v>
      </c>
      <c r="AN271" s="40" t="s">
        <v>133</v>
      </c>
      <c r="AO271" s="40" t="s">
        <v>133</v>
      </c>
      <c r="AP271" s="40" t="s">
        <v>133</v>
      </c>
      <c r="AQ271" s="40" t="s">
        <v>133</v>
      </c>
    </row>
    <row r="272" spans="1:43" s="15" customFormat="1" ht="21.75">
      <c r="A272" s="68" t="s">
        <v>995</v>
      </c>
      <c r="B272" s="56" t="s">
        <v>1244</v>
      </c>
      <c r="C272" s="56" t="s">
        <v>1245</v>
      </c>
      <c r="D272" s="56"/>
      <c r="E272" s="61">
        <v>6</v>
      </c>
      <c r="F272" s="62" t="s">
        <v>1267</v>
      </c>
      <c r="G272" s="23">
        <v>-6</v>
      </c>
      <c r="H272" s="23">
        <v>-21</v>
      </c>
      <c r="I272" s="24">
        <v>-79</v>
      </c>
      <c r="J272" s="23">
        <v>-7</v>
      </c>
      <c r="K272" s="6" t="s">
        <v>406</v>
      </c>
      <c r="L272" s="98" t="s">
        <v>1268</v>
      </c>
      <c r="M272" s="22" t="s">
        <v>1269</v>
      </c>
      <c r="N272" s="5" t="s">
        <v>739</v>
      </c>
      <c r="O272" s="15" t="s">
        <v>1124</v>
      </c>
      <c r="P272" s="115"/>
      <c r="Q272" s="25">
        <v>600000000</v>
      </c>
      <c r="R272" s="101"/>
      <c r="S272" s="18">
        <v>4380000</v>
      </c>
      <c r="T272" s="19" t="s">
        <v>27</v>
      </c>
      <c r="U272" s="19">
        <v>80000</v>
      </c>
      <c r="V272" s="19"/>
      <c r="W272" s="19" t="s">
        <v>410</v>
      </c>
      <c r="X272" s="19"/>
      <c r="Y272" s="19"/>
      <c r="Z272" s="19"/>
      <c r="AA272" s="19"/>
      <c r="AB272" s="19"/>
      <c r="AC272" s="19"/>
      <c r="AD272" s="20"/>
      <c r="AE272" s="21"/>
      <c r="AF272" s="22"/>
      <c r="AG272" s="21"/>
      <c r="AH272" s="21"/>
      <c r="AI272" s="111">
        <f t="shared" si="30"/>
        <v>0.0073</v>
      </c>
      <c r="AJ272" s="42">
        <f>N(U272)/Q272</f>
        <v>0.00013333333333333334</v>
      </c>
      <c r="AK272" s="78" t="s">
        <v>133</v>
      </c>
      <c r="AL272" s="78" t="s">
        <v>133</v>
      </c>
      <c r="AM272" s="40" t="s">
        <v>133</v>
      </c>
      <c r="AN272" s="40" t="s">
        <v>133</v>
      </c>
      <c r="AO272" s="40" t="s">
        <v>133</v>
      </c>
      <c r="AP272" s="40" t="s">
        <v>133</v>
      </c>
      <c r="AQ272" s="40" t="s">
        <v>133</v>
      </c>
    </row>
    <row r="273" spans="1:43" s="15" customFormat="1" ht="21.75">
      <c r="A273" s="68" t="s">
        <v>995</v>
      </c>
      <c r="B273" s="56" t="s">
        <v>1244</v>
      </c>
      <c r="C273" s="56" t="s">
        <v>1245</v>
      </c>
      <c r="D273" s="56"/>
      <c r="E273" s="61">
        <v>7</v>
      </c>
      <c r="F273" s="62" t="s">
        <v>1125</v>
      </c>
      <c r="G273" s="23">
        <v>-7</v>
      </c>
      <c r="H273" s="23">
        <v>-2</v>
      </c>
      <c r="I273" s="24">
        <v>-78</v>
      </c>
      <c r="J273" s="23">
        <v>-9</v>
      </c>
      <c r="K273" s="6" t="s">
        <v>198</v>
      </c>
      <c r="L273" s="98" t="s">
        <v>461</v>
      </c>
      <c r="M273" s="22" t="s">
        <v>1049</v>
      </c>
      <c r="N273" s="5" t="s">
        <v>739</v>
      </c>
      <c r="O273" s="15" t="s">
        <v>1282</v>
      </c>
      <c r="P273" s="115"/>
      <c r="Q273" s="25">
        <v>575000000</v>
      </c>
      <c r="R273" s="101"/>
      <c r="S273" s="18">
        <v>4140000</v>
      </c>
      <c r="T273" s="19"/>
      <c r="U273" s="19">
        <v>126500</v>
      </c>
      <c r="V273" s="19"/>
      <c r="W273" s="19">
        <v>81600</v>
      </c>
      <c r="X273" s="19"/>
      <c r="Y273" s="19">
        <v>345000</v>
      </c>
      <c r="Z273" s="19"/>
      <c r="AA273" s="19"/>
      <c r="AB273" s="19"/>
      <c r="AC273" s="19"/>
      <c r="AD273" s="20"/>
      <c r="AE273" s="21"/>
      <c r="AF273" s="22"/>
      <c r="AG273" s="21"/>
      <c r="AH273" s="21"/>
      <c r="AI273" s="111">
        <f t="shared" si="30"/>
        <v>0.0072</v>
      </c>
      <c r="AJ273" s="42">
        <f>N(U273)/Q273</f>
        <v>0.00022</v>
      </c>
      <c r="AK273" s="51">
        <f>1000*N(W273)/Q273</f>
        <v>0.14191304347826086</v>
      </c>
      <c r="AL273" s="51">
        <f>1000*N(Y273)/Q273</f>
        <v>0.6</v>
      </c>
      <c r="AM273" s="40" t="s">
        <v>133</v>
      </c>
      <c r="AN273" s="40" t="s">
        <v>133</v>
      </c>
      <c r="AO273" s="40" t="s">
        <v>133</v>
      </c>
      <c r="AP273" s="40" t="s">
        <v>133</v>
      </c>
      <c r="AQ273" s="40" t="s">
        <v>133</v>
      </c>
    </row>
    <row r="274" spans="1:43" s="15" customFormat="1" ht="21.75">
      <c r="A274" s="68" t="s">
        <v>995</v>
      </c>
      <c r="B274" s="56" t="s">
        <v>1244</v>
      </c>
      <c r="C274" s="56" t="s">
        <v>1245</v>
      </c>
      <c r="D274" s="56"/>
      <c r="E274" s="61">
        <v>8</v>
      </c>
      <c r="F274" s="65" t="s">
        <v>1283</v>
      </c>
      <c r="G274" s="23">
        <v>-17</v>
      </c>
      <c r="H274" s="23">
        <v>-6</v>
      </c>
      <c r="I274" s="24">
        <v>-70</v>
      </c>
      <c r="J274" s="23">
        <v>-40</v>
      </c>
      <c r="K274" s="6" t="s">
        <v>435</v>
      </c>
      <c r="L274" s="98" t="s">
        <v>1284</v>
      </c>
      <c r="M274" s="22" t="s">
        <v>1285</v>
      </c>
      <c r="N274" s="5" t="s">
        <v>739</v>
      </c>
      <c r="O274" s="15" t="s">
        <v>1286</v>
      </c>
      <c r="P274" s="115"/>
      <c r="Q274" s="25">
        <v>974000000</v>
      </c>
      <c r="R274" s="101"/>
      <c r="S274" s="18">
        <v>6331000</v>
      </c>
      <c r="T274" s="19"/>
      <c r="U274" s="19">
        <v>204540</v>
      </c>
      <c r="V274" s="19"/>
      <c r="W274" s="19"/>
      <c r="X274" s="19"/>
      <c r="Y274" s="19">
        <v>1125000</v>
      </c>
      <c r="Z274" s="19"/>
      <c r="AA274" s="19"/>
      <c r="AB274" s="19"/>
      <c r="AC274" s="19"/>
      <c r="AD274" s="20"/>
      <c r="AE274" s="21"/>
      <c r="AF274" s="22"/>
      <c r="AG274" s="21"/>
      <c r="AH274" s="21"/>
      <c r="AI274" s="111">
        <f t="shared" si="30"/>
        <v>0.0065</v>
      </c>
      <c r="AJ274" s="42">
        <f>N(U274)/Q274</f>
        <v>0.00021</v>
      </c>
      <c r="AK274" s="78" t="s">
        <v>133</v>
      </c>
      <c r="AL274" s="46">
        <f>1000*N(Y274)/Q274</f>
        <v>1.1550308008213552</v>
      </c>
      <c r="AM274" s="40" t="s">
        <v>133</v>
      </c>
      <c r="AN274" s="40" t="s">
        <v>133</v>
      </c>
      <c r="AO274" s="40" t="s">
        <v>133</v>
      </c>
      <c r="AP274" s="40" t="s">
        <v>133</v>
      </c>
      <c r="AQ274" s="40" t="s">
        <v>133</v>
      </c>
    </row>
    <row r="275" spans="1:43" s="15" customFormat="1" ht="21.75">
      <c r="A275" s="68" t="s">
        <v>995</v>
      </c>
      <c r="B275" s="56" t="s">
        <v>1244</v>
      </c>
      <c r="C275" s="56" t="s">
        <v>1245</v>
      </c>
      <c r="D275" s="56"/>
      <c r="E275" s="61">
        <v>9</v>
      </c>
      <c r="F275" s="62" t="s">
        <v>1287</v>
      </c>
      <c r="G275" s="23">
        <v>-14</v>
      </c>
      <c r="H275" s="23">
        <v>-14</v>
      </c>
      <c r="I275" s="24">
        <v>-70</v>
      </c>
      <c r="J275" s="23">
        <v>-19</v>
      </c>
      <c r="K275" s="6" t="s">
        <v>1288</v>
      </c>
      <c r="L275" s="98" t="s">
        <v>1088</v>
      </c>
      <c r="M275" s="22" t="s">
        <v>1089</v>
      </c>
      <c r="N275" s="5" t="s">
        <v>130</v>
      </c>
      <c r="O275" s="15" t="s">
        <v>1012</v>
      </c>
      <c r="P275" s="115" t="s">
        <v>398</v>
      </c>
      <c r="Q275" s="25">
        <v>10500000</v>
      </c>
      <c r="R275" s="101" t="s">
        <v>27</v>
      </c>
      <c r="S275" s="19">
        <v>100000</v>
      </c>
      <c r="T275" s="19"/>
      <c r="U275" s="19"/>
      <c r="V275" s="19"/>
      <c r="W275" s="22"/>
      <c r="X275" s="22"/>
      <c r="Y275" s="19" t="s">
        <v>410</v>
      </c>
      <c r="Z275" s="19"/>
      <c r="AA275" s="19" t="s">
        <v>410</v>
      </c>
      <c r="AB275" s="19"/>
      <c r="AC275" s="22" t="s">
        <v>410</v>
      </c>
      <c r="AD275" s="19" t="s">
        <v>398</v>
      </c>
      <c r="AE275" s="26">
        <v>420000</v>
      </c>
      <c r="AF275" s="22"/>
      <c r="AG275" s="21"/>
      <c r="AH275" s="21"/>
      <c r="AI275" s="112">
        <f t="shared" si="30"/>
        <v>0.009523809523809525</v>
      </c>
      <c r="AJ275" s="40" t="s">
        <v>133</v>
      </c>
      <c r="AK275" s="78" t="s">
        <v>133</v>
      </c>
      <c r="AL275" s="78" t="s">
        <v>133</v>
      </c>
      <c r="AM275" s="40" t="s">
        <v>133</v>
      </c>
      <c r="AN275" s="40" t="s">
        <v>133</v>
      </c>
      <c r="AO275" s="41">
        <f>N(AE275)/Q275</f>
        <v>0.04</v>
      </c>
      <c r="AP275" s="40" t="s">
        <v>133</v>
      </c>
      <c r="AQ275" s="40" t="s">
        <v>133</v>
      </c>
    </row>
    <row r="276" spans="1:43" s="15" customFormat="1" ht="21.75">
      <c r="A276" s="68" t="s">
        <v>995</v>
      </c>
      <c r="B276" s="56" t="s">
        <v>1244</v>
      </c>
      <c r="C276" s="56" t="s">
        <v>1245</v>
      </c>
      <c r="D276" s="56"/>
      <c r="E276" s="61">
        <v>10</v>
      </c>
      <c r="F276" s="62" t="s">
        <v>1013</v>
      </c>
      <c r="G276" s="23">
        <v>-14</v>
      </c>
      <c r="H276" s="23">
        <v>-50</v>
      </c>
      <c r="I276" s="24">
        <v>-71</v>
      </c>
      <c r="J276" s="23">
        <v>-23</v>
      </c>
      <c r="K276" s="6" t="s">
        <v>127</v>
      </c>
      <c r="L276" s="98" t="s">
        <v>1141</v>
      </c>
      <c r="M276" s="22" t="s">
        <v>1099</v>
      </c>
      <c r="N276" s="5" t="s">
        <v>739</v>
      </c>
      <c r="O276" s="15" t="s">
        <v>1209</v>
      </c>
      <c r="P276" s="115"/>
      <c r="Q276" s="25">
        <v>79700000</v>
      </c>
      <c r="R276" s="101"/>
      <c r="S276" s="18">
        <v>1419000</v>
      </c>
      <c r="T276" s="19"/>
      <c r="U276" s="19"/>
      <c r="V276" s="19"/>
      <c r="W276" s="19"/>
      <c r="X276" s="19"/>
      <c r="Y276" s="19" t="s">
        <v>410</v>
      </c>
      <c r="Z276" s="19"/>
      <c r="AA276" s="19"/>
      <c r="AB276" s="19"/>
      <c r="AC276" s="19"/>
      <c r="AD276" s="20"/>
      <c r="AE276" s="21"/>
      <c r="AF276" s="22"/>
      <c r="AG276" s="21"/>
      <c r="AH276" s="21"/>
      <c r="AI276" s="111">
        <f t="shared" si="30"/>
        <v>0.01780426599749059</v>
      </c>
      <c r="AJ276" s="40" t="s">
        <v>133</v>
      </c>
      <c r="AK276" s="78" t="s">
        <v>133</v>
      </c>
      <c r="AL276" s="78" t="s">
        <v>133</v>
      </c>
      <c r="AM276" s="40" t="s">
        <v>133</v>
      </c>
      <c r="AN276" s="40" t="s">
        <v>133</v>
      </c>
      <c r="AO276" s="40" t="s">
        <v>133</v>
      </c>
      <c r="AP276" s="40" t="s">
        <v>133</v>
      </c>
      <c r="AQ276" s="40" t="s">
        <v>133</v>
      </c>
    </row>
    <row r="277" spans="1:43" s="15" customFormat="1" ht="21.75">
      <c r="A277" s="68" t="s">
        <v>995</v>
      </c>
      <c r="B277" s="56" t="s">
        <v>1244</v>
      </c>
      <c r="C277" s="56" t="s">
        <v>1245</v>
      </c>
      <c r="D277" s="56"/>
      <c r="E277" s="61">
        <v>11</v>
      </c>
      <c r="F277" s="62" t="s">
        <v>1210</v>
      </c>
      <c r="G277" s="23">
        <v>-17</v>
      </c>
      <c r="H277" s="23">
        <v>-16</v>
      </c>
      <c r="I277" s="24">
        <v>-70</v>
      </c>
      <c r="J277" s="23">
        <v>-36</v>
      </c>
      <c r="K277" s="6" t="s">
        <v>435</v>
      </c>
      <c r="L277" s="98" t="s">
        <v>915</v>
      </c>
      <c r="M277" s="22" t="s">
        <v>431</v>
      </c>
      <c r="N277" s="5" t="s">
        <v>739</v>
      </c>
      <c r="O277" s="15" t="s">
        <v>1211</v>
      </c>
      <c r="P277" s="115" t="s">
        <v>398</v>
      </c>
      <c r="Q277" s="25">
        <v>800000000</v>
      </c>
      <c r="R277" s="101"/>
      <c r="S277" s="18">
        <v>7600000</v>
      </c>
      <c r="T277" s="19" t="s">
        <v>27</v>
      </c>
      <c r="U277" s="19">
        <v>112000</v>
      </c>
      <c r="V277" s="19"/>
      <c r="W277" s="19"/>
      <c r="X277" s="19" t="s">
        <v>27</v>
      </c>
      <c r="Y277" s="19">
        <v>2000000</v>
      </c>
      <c r="Z277" s="19"/>
      <c r="AA277" s="19"/>
      <c r="AB277" s="19"/>
      <c r="AC277" s="19"/>
      <c r="AD277" s="20"/>
      <c r="AE277" s="21"/>
      <c r="AF277" s="22"/>
      <c r="AG277" s="21"/>
      <c r="AH277" s="21"/>
      <c r="AI277" s="111">
        <f t="shared" si="30"/>
        <v>0.0095</v>
      </c>
      <c r="AJ277" s="42">
        <f>N(U277)/Q277</f>
        <v>0.00014</v>
      </c>
      <c r="AK277" s="78" t="s">
        <v>133</v>
      </c>
      <c r="AL277" s="46">
        <f>1000*N(Y277)/Q277</f>
        <v>2.5</v>
      </c>
      <c r="AM277" s="40" t="s">
        <v>133</v>
      </c>
      <c r="AN277" s="40" t="s">
        <v>133</v>
      </c>
      <c r="AO277" s="40" t="s">
        <v>133</v>
      </c>
      <c r="AP277" s="40" t="s">
        <v>133</v>
      </c>
      <c r="AQ277" s="40" t="s">
        <v>133</v>
      </c>
    </row>
    <row r="278" spans="1:43" s="15" customFormat="1" ht="18">
      <c r="A278" s="68" t="s">
        <v>995</v>
      </c>
      <c r="B278" s="56" t="s">
        <v>1244</v>
      </c>
      <c r="C278" s="56" t="s">
        <v>1245</v>
      </c>
      <c r="D278" s="56"/>
      <c r="E278" s="61">
        <v>12</v>
      </c>
      <c r="F278" s="62" t="s">
        <v>1212</v>
      </c>
      <c r="G278" s="23">
        <v>-11</v>
      </c>
      <c r="H278" s="23">
        <v>-37</v>
      </c>
      <c r="I278" s="24">
        <v>-76</v>
      </c>
      <c r="J278" s="23">
        <v>-12</v>
      </c>
      <c r="K278" s="6" t="s">
        <v>127</v>
      </c>
      <c r="L278" s="98" t="s">
        <v>1213</v>
      </c>
      <c r="M278" s="22" t="s">
        <v>1005</v>
      </c>
      <c r="N278" s="5" t="s">
        <v>739</v>
      </c>
      <c r="O278" s="15" t="s">
        <v>1214</v>
      </c>
      <c r="P278" s="115"/>
      <c r="Q278" s="25">
        <v>1178000000</v>
      </c>
      <c r="R278" s="101"/>
      <c r="S278" s="18">
        <v>6007800</v>
      </c>
      <c r="T278" s="19"/>
      <c r="U278" s="19" t="s">
        <v>410</v>
      </c>
      <c r="V278" s="19"/>
      <c r="W278" s="19" t="s">
        <v>410</v>
      </c>
      <c r="X278" s="19"/>
      <c r="Y278" s="19" t="s">
        <v>410</v>
      </c>
      <c r="Z278" s="19"/>
      <c r="AA278" s="19"/>
      <c r="AB278" s="19"/>
      <c r="AC278" s="19"/>
      <c r="AD278" s="20"/>
      <c r="AE278" s="21"/>
      <c r="AF278" s="22"/>
      <c r="AG278" s="21"/>
      <c r="AH278" s="21"/>
      <c r="AI278" s="111">
        <f t="shared" si="30"/>
        <v>0.0051</v>
      </c>
      <c r="AJ278" s="40" t="s">
        <v>133</v>
      </c>
      <c r="AK278" s="78" t="s">
        <v>133</v>
      </c>
      <c r="AL278" s="78" t="s">
        <v>133</v>
      </c>
      <c r="AM278" s="40" t="s">
        <v>133</v>
      </c>
      <c r="AN278" s="40" t="s">
        <v>133</v>
      </c>
      <c r="AO278" s="40" t="s">
        <v>133</v>
      </c>
      <c r="AP278" s="40" t="s">
        <v>133</v>
      </c>
      <c r="AQ278" s="40" t="s">
        <v>133</v>
      </c>
    </row>
    <row r="279" spans="1:43" s="15" customFormat="1" ht="21.75">
      <c r="A279" s="68" t="s">
        <v>995</v>
      </c>
      <c r="B279" s="56" t="s">
        <v>1244</v>
      </c>
      <c r="C279" s="56" t="s">
        <v>1245</v>
      </c>
      <c r="D279" s="56"/>
      <c r="E279" s="61">
        <v>13</v>
      </c>
      <c r="F279" s="62" t="s">
        <v>1215</v>
      </c>
      <c r="G279" s="23">
        <v>-6</v>
      </c>
      <c r="H279" s="23">
        <v>-59</v>
      </c>
      <c r="I279" s="24">
        <v>-78</v>
      </c>
      <c r="J279" s="23">
        <v>-30</v>
      </c>
      <c r="K279" s="6" t="s">
        <v>1047</v>
      </c>
      <c r="L279" s="98" t="s">
        <v>1216</v>
      </c>
      <c r="M279" s="22" t="s">
        <v>1130</v>
      </c>
      <c r="N279" s="5" t="s">
        <v>739</v>
      </c>
      <c r="O279" s="15" t="s">
        <v>1217</v>
      </c>
      <c r="P279" s="115" t="s">
        <v>398</v>
      </c>
      <c r="Q279" s="25">
        <v>150000000</v>
      </c>
      <c r="R279" s="101"/>
      <c r="S279" s="19"/>
      <c r="T279" s="19"/>
      <c r="U279" s="19"/>
      <c r="V279" s="19"/>
      <c r="W279" s="18">
        <v>435350</v>
      </c>
      <c r="X279" s="19"/>
      <c r="Y279" s="19" t="s">
        <v>410</v>
      </c>
      <c r="Z279" s="19"/>
      <c r="AA279" s="19"/>
      <c r="AB279" s="19"/>
      <c r="AC279" s="19"/>
      <c r="AD279" s="20"/>
      <c r="AE279" s="21"/>
      <c r="AF279" s="22"/>
      <c r="AG279" s="21"/>
      <c r="AH279" s="21"/>
      <c r="AI279" s="113" t="s">
        <v>133</v>
      </c>
      <c r="AJ279" s="40" t="s">
        <v>133</v>
      </c>
      <c r="AK279" s="45">
        <f>1000*N(W279)/Q279</f>
        <v>2.9023333333333334</v>
      </c>
      <c r="AL279" s="78" t="s">
        <v>133</v>
      </c>
      <c r="AM279" s="40" t="s">
        <v>133</v>
      </c>
      <c r="AN279" s="40" t="s">
        <v>133</v>
      </c>
      <c r="AO279" s="40" t="s">
        <v>133</v>
      </c>
      <c r="AP279" s="40" t="s">
        <v>133</v>
      </c>
      <c r="AQ279" s="40" t="s">
        <v>133</v>
      </c>
    </row>
    <row r="280" spans="1:43" s="15" customFormat="1" ht="21.75">
      <c r="A280" s="91" t="s">
        <v>995</v>
      </c>
      <c r="B280" s="94" t="s">
        <v>1244</v>
      </c>
      <c r="C280" s="94" t="s">
        <v>1245</v>
      </c>
      <c r="D280" s="94"/>
      <c r="E280" s="95">
        <v>14</v>
      </c>
      <c r="F280" s="90" t="s">
        <v>1218</v>
      </c>
      <c r="G280" s="23">
        <v>-7</v>
      </c>
      <c r="H280" s="23">
        <v>-58</v>
      </c>
      <c r="I280" s="24">
        <v>-77</v>
      </c>
      <c r="J280" s="23">
        <v>-31</v>
      </c>
      <c r="K280" s="6" t="s">
        <v>1219</v>
      </c>
      <c r="L280" s="98" t="s">
        <v>1220</v>
      </c>
      <c r="M280" s="22" t="s">
        <v>1158</v>
      </c>
      <c r="N280" s="5" t="s">
        <v>739</v>
      </c>
      <c r="O280" s="15" t="s">
        <v>1159</v>
      </c>
      <c r="P280" s="115"/>
      <c r="Q280" s="25" t="s">
        <v>985</v>
      </c>
      <c r="R280" s="101"/>
      <c r="S280" s="19"/>
      <c r="T280" s="19"/>
      <c r="U280" s="19"/>
      <c r="V280" s="19" t="s">
        <v>27</v>
      </c>
      <c r="W280" s="19">
        <v>46655</v>
      </c>
      <c r="X280" s="19"/>
      <c r="Y280" s="19"/>
      <c r="Z280" s="19"/>
      <c r="AA280" s="19"/>
      <c r="AB280" s="19"/>
      <c r="AC280" s="19"/>
      <c r="AD280" s="20"/>
      <c r="AE280" s="21"/>
      <c r="AF280" s="22"/>
      <c r="AG280" s="21"/>
      <c r="AH280" s="21"/>
      <c r="AI280" s="113" t="s">
        <v>133</v>
      </c>
      <c r="AJ280" s="40" t="s">
        <v>133</v>
      </c>
      <c r="AK280" s="78" t="s">
        <v>133</v>
      </c>
      <c r="AL280" s="78" t="s">
        <v>133</v>
      </c>
      <c r="AM280" s="40" t="s">
        <v>133</v>
      </c>
      <c r="AN280" s="40" t="s">
        <v>133</v>
      </c>
      <c r="AO280" s="40" t="s">
        <v>133</v>
      </c>
      <c r="AP280" s="40" t="s">
        <v>133</v>
      </c>
      <c r="AQ280" s="40" t="s">
        <v>133</v>
      </c>
    </row>
    <row r="281" spans="1:43" s="15" customFormat="1" ht="18">
      <c r="A281" s="68" t="s">
        <v>995</v>
      </c>
      <c r="B281" s="56" t="s">
        <v>1244</v>
      </c>
      <c r="C281" s="56" t="s">
        <v>1245</v>
      </c>
      <c r="D281" s="56"/>
      <c r="E281" s="61">
        <v>15</v>
      </c>
      <c r="F281" s="62" t="s">
        <v>1160</v>
      </c>
      <c r="G281" s="23">
        <v>-9</v>
      </c>
      <c r="H281" s="23">
        <v>-27</v>
      </c>
      <c r="I281" s="24">
        <v>-77</v>
      </c>
      <c r="J281" s="23">
        <v>-36</v>
      </c>
      <c r="K281" s="6" t="s">
        <v>1090</v>
      </c>
      <c r="L281" s="98" t="s">
        <v>1091</v>
      </c>
      <c r="M281" s="22" t="s">
        <v>1092</v>
      </c>
      <c r="N281" s="5" t="s">
        <v>739</v>
      </c>
      <c r="O281" s="15" t="s">
        <v>1093</v>
      </c>
      <c r="P281" s="115"/>
      <c r="Q281" s="25">
        <v>67000000</v>
      </c>
      <c r="R281" s="101"/>
      <c r="S281" s="19"/>
      <c r="T281" s="19"/>
      <c r="U281" s="19"/>
      <c r="V281" s="19"/>
      <c r="W281" s="18">
        <v>201750</v>
      </c>
      <c r="X281" s="19"/>
      <c r="Y281" s="19">
        <v>1489400</v>
      </c>
      <c r="Z281" s="19"/>
      <c r="AA281" s="19"/>
      <c r="AB281" s="19"/>
      <c r="AC281" s="19"/>
      <c r="AD281" s="20"/>
      <c r="AE281" s="21"/>
      <c r="AF281" s="22"/>
      <c r="AG281" s="21"/>
      <c r="AH281" s="21"/>
      <c r="AI281" s="113" t="s">
        <v>133</v>
      </c>
      <c r="AJ281" s="40" t="s">
        <v>133</v>
      </c>
      <c r="AK281" s="45">
        <f>1000*N(W281)/Q281</f>
        <v>3.0111940298507465</v>
      </c>
      <c r="AL281" s="48">
        <f>1000*N(Y281)/Q281</f>
        <v>22.229850746268657</v>
      </c>
      <c r="AM281" s="40" t="s">
        <v>133</v>
      </c>
      <c r="AN281" s="40" t="s">
        <v>133</v>
      </c>
      <c r="AO281" s="40" t="s">
        <v>133</v>
      </c>
      <c r="AP281" s="40" t="s">
        <v>133</v>
      </c>
      <c r="AQ281" s="40" t="s">
        <v>133</v>
      </c>
    </row>
    <row r="282" spans="1:43" s="15" customFormat="1" ht="21.75">
      <c r="A282" s="68" t="s">
        <v>995</v>
      </c>
      <c r="B282" s="56" t="s">
        <v>1244</v>
      </c>
      <c r="C282" s="56" t="s">
        <v>1245</v>
      </c>
      <c r="D282" s="56"/>
      <c r="E282" s="61">
        <v>16</v>
      </c>
      <c r="F282" s="62" t="s">
        <v>1094</v>
      </c>
      <c r="G282" s="23">
        <v>-9</v>
      </c>
      <c r="H282" s="23">
        <v>-32</v>
      </c>
      <c r="I282" s="24">
        <v>-77</v>
      </c>
      <c r="J282" s="23">
        <v>-4</v>
      </c>
      <c r="K282" s="6" t="s">
        <v>1095</v>
      </c>
      <c r="L282" s="98" t="s">
        <v>1251</v>
      </c>
      <c r="M282" s="22" t="s">
        <v>1252</v>
      </c>
      <c r="N282" s="5" t="s">
        <v>739</v>
      </c>
      <c r="O282" s="15" t="s">
        <v>1253</v>
      </c>
      <c r="P282" s="115" t="s">
        <v>398</v>
      </c>
      <c r="Q282" s="25">
        <v>500000000</v>
      </c>
      <c r="R282" s="101"/>
      <c r="S282" s="18">
        <v>6000000</v>
      </c>
      <c r="T282" s="19"/>
      <c r="U282" s="19">
        <v>150000</v>
      </c>
      <c r="V282" s="19"/>
      <c r="W282" s="19"/>
      <c r="X282" s="19"/>
      <c r="Y282" s="19">
        <v>6000000</v>
      </c>
      <c r="Z282" s="19"/>
      <c r="AA282" s="19"/>
      <c r="AB282" s="19"/>
      <c r="AC282" s="18">
        <v>5000000</v>
      </c>
      <c r="AD282" s="20"/>
      <c r="AE282" s="21"/>
      <c r="AF282" s="22"/>
      <c r="AG282" s="21"/>
      <c r="AH282" s="21"/>
      <c r="AI282" s="112">
        <f>N(S282)/N(Q282)</f>
        <v>0.012</v>
      </c>
      <c r="AJ282" s="41">
        <f>N(U282)/Q282</f>
        <v>0.0003</v>
      </c>
      <c r="AK282" s="78" t="s">
        <v>133</v>
      </c>
      <c r="AL282" s="48">
        <f>1000*N(Y282)/Q282</f>
        <v>12</v>
      </c>
      <c r="AM282" s="40" t="s">
        <v>133</v>
      </c>
      <c r="AN282" s="41">
        <f>N(AC282)/Q282</f>
        <v>0.01</v>
      </c>
      <c r="AO282" s="40" t="s">
        <v>133</v>
      </c>
      <c r="AP282" s="40" t="s">
        <v>133</v>
      </c>
      <c r="AQ282" s="40" t="s">
        <v>133</v>
      </c>
    </row>
    <row r="283" spans="1:43" s="15" customFormat="1" ht="18">
      <c r="A283" s="68" t="s">
        <v>995</v>
      </c>
      <c r="B283" s="56" t="s">
        <v>1244</v>
      </c>
      <c r="C283" s="56" t="s">
        <v>1245</v>
      </c>
      <c r="D283" s="56"/>
      <c r="E283" s="61">
        <v>17</v>
      </c>
      <c r="F283" s="62" t="s">
        <v>1231</v>
      </c>
      <c r="G283" s="23">
        <v>-6</v>
      </c>
      <c r="H283" s="23">
        <v>-56</v>
      </c>
      <c r="I283" s="24">
        <v>-78</v>
      </c>
      <c r="J283" s="23">
        <v>-21</v>
      </c>
      <c r="K283" s="6" t="s">
        <v>643</v>
      </c>
      <c r="L283" s="98" t="s">
        <v>643</v>
      </c>
      <c r="M283" s="22" t="s">
        <v>147</v>
      </c>
      <c r="N283" s="5" t="s">
        <v>739</v>
      </c>
      <c r="O283" s="15" t="s">
        <v>1232</v>
      </c>
      <c r="P283" s="115"/>
      <c r="Q283" s="25">
        <v>237000000</v>
      </c>
      <c r="R283" s="101"/>
      <c r="S283" s="31">
        <v>758400</v>
      </c>
      <c r="T283" s="18"/>
      <c r="U283" s="19"/>
      <c r="V283" s="19"/>
      <c r="W283" s="18">
        <v>220410</v>
      </c>
      <c r="X283" s="19"/>
      <c r="Y283" s="19"/>
      <c r="Z283" s="19"/>
      <c r="AA283" s="19"/>
      <c r="AB283" s="19"/>
      <c r="AC283" s="18"/>
      <c r="AD283" s="20"/>
      <c r="AE283" s="21"/>
      <c r="AF283" s="22"/>
      <c r="AG283" s="21"/>
      <c r="AH283" s="21"/>
      <c r="AI283" s="112">
        <f>N(S283)/N(Q283)</f>
        <v>0.0032</v>
      </c>
      <c r="AJ283" s="40" t="s">
        <v>133</v>
      </c>
      <c r="AK283" s="50">
        <f>1000*N(W283)/Q283</f>
        <v>0.93</v>
      </c>
      <c r="AL283" s="78" t="s">
        <v>133</v>
      </c>
      <c r="AM283" s="40" t="s">
        <v>133</v>
      </c>
      <c r="AN283" s="40" t="s">
        <v>133</v>
      </c>
      <c r="AO283" s="40" t="s">
        <v>133</v>
      </c>
      <c r="AP283" s="40" t="s">
        <v>133</v>
      </c>
      <c r="AQ283" s="40" t="s">
        <v>133</v>
      </c>
    </row>
    <row r="284" spans="1:43" s="16" customFormat="1" ht="21.75">
      <c r="A284" s="68" t="s">
        <v>1233</v>
      </c>
      <c r="B284" s="56" t="s">
        <v>1234</v>
      </c>
      <c r="C284" s="56" t="s">
        <v>1235</v>
      </c>
      <c r="D284" s="56"/>
      <c r="E284" s="61">
        <v>1</v>
      </c>
      <c r="F284" s="62" t="s">
        <v>1236</v>
      </c>
      <c r="G284" s="27">
        <v>0</v>
      </c>
      <c r="H284" s="27">
        <v>-45</v>
      </c>
      <c r="I284" s="28">
        <v>-60</v>
      </c>
      <c r="J284" s="27">
        <v>-7</v>
      </c>
      <c r="K284" s="6" t="s">
        <v>1237</v>
      </c>
      <c r="L284" s="98" t="s">
        <v>1238</v>
      </c>
      <c r="M284" s="22" t="s">
        <v>1239</v>
      </c>
      <c r="N284" s="5" t="s">
        <v>130</v>
      </c>
      <c r="O284" s="15" t="s">
        <v>1240</v>
      </c>
      <c r="P284" s="116"/>
      <c r="Q284" s="25" t="s">
        <v>985</v>
      </c>
      <c r="R284" s="103"/>
      <c r="S284" s="31"/>
      <c r="T284" s="31"/>
      <c r="U284" s="31"/>
      <c r="V284" s="31"/>
      <c r="W284" s="31"/>
      <c r="X284" s="31"/>
      <c r="Y284" s="31"/>
      <c r="Z284" s="31"/>
      <c r="AA284" s="31"/>
      <c r="AB284" s="31"/>
      <c r="AC284" s="31"/>
      <c r="AD284" s="31" t="s">
        <v>398</v>
      </c>
      <c r="AE284" s="26">
        <v>500000</v>
      </c>
      <c r="AF284" s="29"/>
      <c r="AG284" s="32"/>
      <c r="AH284" s="32"/>
      <c r="AI284" s="113" t="s">
        <v>133</v>
      </c>
      <c r="AJ284" s="40" t="s">
        <v>133</v>
      </c>
      <c r="AK284" s="78" t="s">
        <v>133</v>
      </c>
      <c r="AL284" s="78" t="s">
        <v>133</v>
      </c>
      <c r="AM284" s="40" t="s">
        <v>133</v>
      </c>
      <c r="AN284" s="40" t="s">
        <v>133</v>
      </c>
      <c r="AO284" s="40" t="s">
        <v>133</v>
      </c>
      <c r="AP284" s="40" t="s">
        <v>133</v>
      </c>
      <c r="AQ284" s="40" t="s">
        <v>133</v>
      </c>
    </row>
    <row r="285" spans="2:15" ht="12">
      <c r="B285" s="56"/>
      <c r="C285" s="56"/>
      <c r="D285" s="56"/>
      <c r="E285" s="61"/>
      <c r="F285" s="62"/>
      <c r="O285"/>
    </row>
    <row r="286" spans="2:6" ht="12">
      <c r="B286" s="56"/>
      <c r="C286" s="56"/>
      <c r="D286" s="56"/>
      <c r="E286" s="61"/>
      <c r="F286" s="62"/>
    </row>
    <row r="287" spans="2:6" ht="12">
      <c r="B287" s="56"/>
      <c r="C287" s="56"/>
      <c r="D287" s="56"/>
      <c r="E287" s="61"/>
      <c r="F287" s="62"/>
    </row>
    <row r="288" spans="2:6" ht="12">
      <c r="B288" s="56"/>
      <c r="C288" s="56"/>
      <c r="D288" s="56"/>
      <c r="E288" s="61"/>
      <c r="F288" s="62"/>
    </row>
    <row r="289" spans="2:6" ht="12">
      <c r="B289" s="56"/>
      <c r="C289" s="56"/>
      <c r="D289" s="56"/>
      <c r="E289" s="61"/>
      <c r="F289" s="62"/>
    </row>
    <row r="290" spans="2:6" ht="12">
      <c r="B290" s="56"/>
      <c r="C290" s="56"/>
      <c r="D290" s="56"/>
      <c r="E290" s="61"/>
      <c r="F290" s="62"/>
    </row>
    <row r="291" spans="2:6" ht="12">
      <c r="B291" s="56"/>
      <c r="C291" s="56"/>
      <c r="D291" s="56"/>
      <c r="E291" s="61"/>
      <c r="F291" s="62"/>
    </row>
    <row r="292" spans="2:6" ht="12">
      <c r="B292" s="56"/>
      <c r="C292" s="56"/>
      <c r="D292" s="56"/>
      <c r="E292" s="61"/>
      <c r="F292" s="62"/>
    </row>
    <row r="293" spans="2:6" ht="12">
      <c r="B293" s="56"/>
      <c r="C293" s="56"/>
      <c r="D293" s="56"/>
      <c r="E293" s="61"/>
      <c r="F293" s="62"/>
    </row>
    <row r="294" spans="2:6" ht="12">
      <c r="B294" s="56"/>
      <c r="C294" s="56"/>
      <c r="D294" s="56"/>
      <c r="E294" s="61"/>
      <c r="F294" s="62"/>
    </row>
    <row r="295" spans="2:6" ht="12">
      <c r="B295" s="56"/>
      <c r="C295" s="56"/>
      <c r="D295" s="56"/>
      <c r="E295" s="61"/>
      <c r="F295" s="62"/>
    </row>
    <row r="296" spans="2:6" ht="12">
      <c r="B296" s="56"/>
      <c r="C296" s="56"/>
      <c r="D296" s="56"/>
      <c r="E296" s="61"/>
      <c r="F296" s="62"/>
    </row>
    <row r="297" spans="2:6" ht="12">
      <c r="B297" s="56"/>
      <c r="C297" s="56"/>
      <c r="D297" s="56"/>
      <c r="E297" s="61"/>
      <c r="F297" s="62"/>
    </row>
    <row r="298" spans="2:6" ht="12">
      <c r="B298" s="56"/>
      <c r="C298" s="56"/>
      <c r="D298" s="56"/>
      <c r="E298" s="61"/>
      <c r="F298" s="62"/>
    </row>
    <row r="299" spans="2:6" ht="12">
      <c r="B299" s="56"/>
      <c r="C299" s="56"/>
      <c r="D299" s="56"/>
      <c r="E299" s="61"/>
      <c r="F299" s="62"/>
    </row>
    <row r="300" spans="2:6" ht="12">
      <c r="B300" s="56"/>
      <c r="C300" s="56"/>
      <c r="D300" s="56"/>
      <c r="E300" s="61"/>
      <c r="F300" s="62"/>
    </row>
    <row r="301" spans="2:6" ht="12">
      <c r="B301" s="56"/>
      <c r="C301" s="56"/>
      <c r="D301" s="56"/>
      <c r="E301" s="61"/>
      <c r="F301" s="62"/>
    </row>
    <row r="302" spans="2:6" ht="12">
      <c r="B302" s="56"/>
      <c r="C302" s="56"/>
      <c r="D302" s="56"/>
      <c r="E302" s="61"/>
      <c r="F302" s="62"/>
    </row>
    <row r="303" spans="2:6" ht="12">
      <c r="B303" s="56"/>
      <c r="C303" s="56"/>
      <c r="D303" s="56"/>
      <c r="E303" s="61"/>
      <c r="F303" s="62"/>
    </row>
    <row r="304" spans="2:6" ht="12">
      <c r="B304" s="56"/>
      <c r="C304" s="56"/>
      <c r="D304" s="56"/>
      <c r="E304" s="61"/>
      <c r="F304" s="62"/>
    </row>
    <row r="305" spans="2:6" ht="12">
      <c r="B305" s="56"/>
      <c r="C305" s="56"/>
      <c r="D305" s="56"/>
      <c r="E305" s="61"/>
      <c r="F305" s="62"/>
    </row>
    <row r="306" spans="2:6" ht="12">
      <c r="B306" s="56"/>
      <c r="C306" s="56"/>
      <c r="D306" s="56"/>
      <c r="E306" s="61"/>
      <c r="F306" s="62"/>
    </row>
    <row r="307" spans="2:6" ht="12">
      <c r="B307" s="56"/>
      <c r="C307" s="56"/>
      <c r="D307" s="56"/>
      <c r="E307" s="61"/>
      <c r="F307" s="62"/>
    </row>
    <row r="308" spans="2:6" ht="12">
      <c r="B308" s="56"/>
      <c r="C308" s="56"/>
      <c r="D308" s="56"/>
      <c r="E308" s="61"/>
      <c r="F308" s="62"/>
    </row>
    <row r="309" spans="2:6" ht="12">
      <c r="B309" s="56"/>
      <c r="C309" s="56"/>
      <c r="D309" s="56"/>
      <c r="E309" s="61"/>
      <c r="F309" s="62"/>
    </row>
    <row r="310" spans="2:6" ht="12">
      <c r="B310" s="56"/>
      <c r="C310" s="56"/>
      <c r="D310" s="56"/>
      <c r="E310" s="61"/>
      <c r="F310" s="62"/>
    </row>
    <row r="311" spans="2:6" ht="12">
      <c r="B311" s="56"/>
      <c r="C311" s="56"/>
      <c r="D311" s="56"/>
      <c r="E311" s="61"/>
      <c r="F311" s="62"/>
    </row>
    <row r="312" spans="2:6" ht="12">
      <c r="B312" s="56"/>
      <c r="C312" s="56"/>
      <c r="D312" s="56"/>
      <c r="E312" s="61"/>
      <c r="F312" s="62"/>
    </row>
    <row r="313" spans="2:6" ht="12">
      <c r="B313" s="56"/>
      <c r="C313" s="56"/>
      <c r="D313" s="56"/>
      <c r="E313" s="61"/>
      <c r="F313" s="62"/>
    </row>
    <row r="314" spans="2:6" ht="12">
      <c r="B314" s="56"/>
      <c r="C314" s="56"/>
      <c r="D314" s="56"/>
      <c r="E314" s="61"/>
      <c r="F314" s="62"/>
    </row>
    <row r="315" spans="2:6" ht="12">
      <c r="B315" s="56"/>
      <c r="C315" s="56"/>
      <c r="D315" s="56"/>
      <c r="E315" s="61"/>
      <c r="F315" s="62"/>
    </row>
    <row r="316" spans="2:6" ht="12">
      <c r="B316" s="56"/>
      <c r="C316" s="56"/>
      <c r="D316" s="56"/>
      <c r="E316" s="61"/>
      <c r="F316" s="62"/>
    </row>
    <row r="317" spans="2:6" ht="12">
      <c r="B317" s="56"/>
      <c r="C317" s="56"/>
      <c r="D317" s="56"/>
      <c r="E317" s="61"/>
      <c r="F317" s="62"/>
    </row>
    <row r="318" spans="2:6" ht="12">
      <c r="B318" s="56"/>
      <c r="C318" s="56"/>
      <c r="D318" s="56"/>
      <c r="E318" s="61"/>
      <c r="F318" s="62"/>
    </row>
    <row r="319" spans="2:6" ht="12">
      <c r="B319" s="56"/>
      <c r="C319" s="56"/>
      <c r="D319" s="56"/>
      <c r="E319" s="61"/>
      <c r="F319" s="62"/>
    </row>
    <row r="320" spans="2:6" ht="12">
      <c r="B320" s="56"/>
      <c r="C320" s="56"/>
      <c r="D320" s="56"/>
      <c r="E320" s="61"/>
      <c r="F320" s="62"/>
    </row>
    <row r="321" spans="2:6" ht="12">
      <c r="B321" s="56"/>
      <c r="C321" s="56"/>
      <c r="D321" s="56"/>
      <c r="E321" s="61"/>
      <c r="F321" s="62"/>
    </row>
    <row r="322" spans="2:6" ht="12">
      <c r="B322" s="56"/>
      <c r="C322" s="56"/>
      <c r="D322" s="56"/>
      <c r="E322" s="61"/>
      <c r="F322" s="62"/>
    </row>
    <row r="323" spans="2:6" ht="12">
      <c r="B323" s="56"/>
      <c r="C323" s="56"/>
      <c r="D323" s="56"/>
      <c r="E323" s="61"/>
      <c r="F323" s="62"/>
    </row>
    <row r="324" spans="2:6" ht="12">
      <c r="B324" s="56"/>
      <c r="C324" s="56"/>
      <c r="D324" s="56"/>
      <c r="E324" s="61"/>
      <c r="F324" s="62"/>
    </row>
    <row r="325" spans="2:6" ht="12">
      <c r="B325" s="56"/>
      <c r="C325" s="56"/>
      <c r="D325" s="56"/>
      <c r="E325" s="61"/>
      <c r="F325" s="62"/>
    </row>
  </sheetData>
  <printOptions gridLines="1"/>
  <pageMargins left="0.75" right="0.66" top="1" bottom="1" header="0.5" footer="0.5"/>
  <pageSetup fitToHeight="0" fitToWidth="1" horizontalDpi="600" verticalDpi="600" orientation="portrait" pageOrder="overThenDown" scale="94"/>
  <headerFooter alignWithMargins="0">
    <oddHeader>&amp;C&amp;"Arial,Bold"&amp;12WORLD_PPY&amp;"Arial,Regular"&amp;10, a database of giant porphyr-related metal mining camps&amp;R&amp;9(version 2.7)</oddHeader>
    <oddFooter>&amp;CPage &amp;P&amp;R&amp;D</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MOLP</dc:creator>
  <cp:keywords/>
  <dc:description/>
  <cp:lastModifiedBy>Carolyn Donlin</cp:lastModifiedBy>
  <cp:lastPrinted>1999-11-09T19:34:42Z</cp:lastPrinted>
  <dcterms:created xsi:type="dcterms:W3CDTF">1999-10-27T23:54:43Z</dcterms:created>
  <cp:category/>
  <cp:version/>
  <cp:contentType/>
  <cp:contentStatus/>
</cp:coreProperties>
</file>